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codeName="ThisWorkbook"/>
  <xr:revisionPtr revIDLastSave="0" documentId="8_{CC57B0DE-1802-4600-A5F9-48618DFD0381}" xr6:coauthVersionLast="47" xr6:coauthVersionMax="47" xr10:uidLastSave="{00000000-0000-0000-0000-000000000000}"/>
  <bookViews>
    <workbookView xWindow="-98" yWindow="-98" windowWidth="28996" windowHeight="15796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12" i="35" l="1"/>
  <c r="T312" i="35"/>
  <c r="U312" i="35"/>
  <c r="V312" i="35"/>
  <c r="W312" i="35"/>
  <c r="X312" i="35"/>
  <c r="Y312" i="35"/>
  <c r="Z312" i="35"/>
  <c r="AA312" i="35"/>
  <c r="AB312" i="35"/>
  <c r="AC312" i="35"/>
  <c r="AD312" i="35"/>
  <c r="AE312" i="35"/>
  <c r="B312" i="35"/>
  <c r="D312" i="35"/>
  <c r="E312" i="35"/>
  <c r="F312" i="35"/>
  <c r="G312" i="35"/>
  <c r="H312" i="35"/>
  <c r="I312" i="35"/>
  <c r="J312" i="35"/>
  <c r="K312" i="35"/>
  <c r="L312" i="35"/>
  <c r="M312" i="35"/>
  <c r="N312" i="35"/>
  <c r="O312" i="35"/>
  <c r="P312" i="35"/>
  <c r="Q312" i="35"/>
  <c r="R312" i="35"/>
  <c r="AF312" i="35" s="1"/>
  <c r="B312" i="34"/>
  <c r="D312" i="34"/>
  <c r="E312" i="34"/>
  <c r="F312" i="34"/>
  <c r="G312" i="34"/>
  <c r="H312" i="34"/>
  <c r="I312" i="34"/>
  <c r="J312" i="34"/>
  <c r="K312" i="34"/>
  <c r="L312" i="34"/>
  <c r="M312" i="34"/>
  <c r="N312" i="34"/>
  <c r="O312" i="34"/>
  <c r="P312" i="34"/>
  <c r="Q312" i="34"/>
  <c r="R312" i="34"/>
  <c r="AG312" i="34" s="1"/>
  <c r="S312" i="34"/>
  <c r="T312" i="34"/>
  <c r="U312" i="34"/>
  <c r="V312" i="34"/>
  <c r="W312" i="34"/>
  <c r="X312" i="34"/>
  <c r="Y312" i="34"/>
  <c r="Z312" i="34"/>
  <c r="AA312" i="34"/>
  <c r="AB312" i="34"/>
  <c r="AC312" i="34"/>
  <c r="AD312" i="34"/>
  <c r="AE312" i="34"/>
  <c r="AG312" i="35" l="1"/>
  <c r="AF312" i="34"/>
  <c r="B311" i="32"/>
  <c r="AF311" i="32"/>
  <c r="AG311" i="32"/>
  <c r="S312" i="30"/>
  <c r="T312" i="30"/>
  <c r="U312" i="30"/>
  <c r="V312" i="30"/>
  <c r="W312" i="30"/>
  <c r="X312" i="30"/>
  <c r="Y312" i="30"/>
  <c r="Z312" i="30"/>
  <c r="AA312" i="30"/>
  <c r="AB312" i="30"/>
  <c r="AC312" i="30"/>
  <c r="AD312" i="30"/>
  <c r="AE312" i="30"/>
  <c r="B312" i="30"/>
  <c r="D312" i="30"/>
  <c r="E312" i="30"/>
  <c r="F312" i="30"/>
  <c r="G312" i="30"/>
  <c r="H312" i="30"/>
  <c r="I312" i="30"/>
  <c r="J312" i="30"/>
  <c r="K312" i="30"/>
  <c r="L312" i="30"/>
  <c r="M312" i="30"/>
  <c r="N312" i="30"/>
  <c r="O312" i="30"/>
  <c r="P312" i="30"/>
  <c r="Q312" i="30"/>
  <c r="R312" i="30"/>
  <c r="AF312" i="30"/>
  <c r="AG312" i="30"/>
  <c r="B312" i="3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Q312" i="31"/>
  <c r="R312" i="31"/>
  <c r="AF312" i="31" s="1"/>
  <c r="S312" i="31"/>
  <c r="T312" i="31"/>
  <c r="U312" i="31"/>
  <c r="V312" i="31"/>
  <c r="W312" i="31"/>
  <c r="X312" i="31"/>
  <c r="Y312" i="31"/>
  <c r="Z312" i="31"/>
  <c r="AA312" i="31"/>
  <c r="AB312" i="31"/>
  <c r="AC312" i="31"/>
  <c r="AD312" i="31"/>
  <c r="AE312" i="31"/>
  <c r="B311" i="29"/>
  <c r="AF311" i="29"/>
  <c r="AG311" i="29"/>
  <c r="AG312" i="31" l="1"/>
  <c r="B311" i="28"/>
  <c r="AF311" i="28"/>
  <c r="AG311" i="28"/>
  <c r="B311" i="33"/>
  <c r="AF311" i="33"/>
  <c r="AG311" i="33"/>
  <c r="S311" i="35"/>
  <c r="T311" i="35"/>
  <c r="U311" i="35"/>
  <c r="V311" i="35"/>
  <c r="W311" i="35"/>
  <c r="X311" i="35"/>
  <c r="Y311" i="35"/>
  <c r="Z311" i="35"/>
  <c r="AA311" i="35"/>
  <c r="AB311" i="35"/>
  <c r="AC311" i="35"/>
  <c r="AD311" i="35"/>
  <c r="AE311" i="35"/>
  <c r="B311" i="35"/>
  <c r="D311" i="35"/>
  <c r="E311" i="35"/>
  <c r="F311" i="35"/>
  <c r="G311" i="35"/>
  <c r="H311" i="35"/>
  <c r="I311" i="35"/>
  <c r="J311" i="35"/>
  <c r="K311" i="35"/>
  <c r="L311" i="35"/>
  <c r="M311" i="35"/>
  <c r="N311" i="35"/>
  <c r="O311" i="35"/>
  <c r="P311" i="35"/>
  <c r="Q311" i="35"/>
  <c r="R311" i="35"/>
  <c r="AF311" i="35"/>
  <c r="B311" i="34"/>
  <c r="D311" i="34"/>
  <c r="E311" i="34"/>
  <c r="F311" i="34"/>
  <c r="G311" i="34"/>
  <c r="H311" i="34"/>
  <c r="I311" i="34"/>
  <c r="J311" i="34"/>
  <c r="K311" i="34"/>
  <c r="L311" i="34"/>
  <c r="M311" i="34"/>
  <c r="N311" i="34"/>
  <c r="O311" i="34"/>
  <c r="P311" i="34"/>
  <c r="Q311" i="34"/>
  <c r="R311" i="34"/>
  <c r="AF311" i="34" s="1"/>
  <c r="S311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B310" i="33"/>
  <c r="AF310" i="33"/>
  <c r="AG310" i="33"/>
  <c r="B310" i="32"/>
  <c r="AF310" i="32"/>
  <c r="AG310" i="32"/>
  <c r="S311" i="30"/>
  <c r="T311" i="30"/>
  <c r="AG311" i="30" s="1"/>
  <c r="U311" i="30"/>
  <c r="V311" i="30"/>
  <c r="W311" i="30"/>
  <c r="X311" i="30"/>
  <c r="Y311" i="30"/>
  <c r="Z311" i="30"/>
  <c r="AA311" i="30"/>
  <c r="AB311" i="30"/>
  <c r="AC311" i="30"/>
  <c r="AD311" i="30"/>
  <c r="AE311" i="30"/>
  <c r="B311" i="30"/>
  <c r="D311" i="30"/>
  <c r="E311" i="30"/>
  <c r="F311" i="30"/>
  <c r="G311" i="30"/>
  <c r="H311" i="30"/>
  <c r="I311" i="30"/>
  <c r="J311" i="30"/>
  <c r="K311" i="30"/>
  <c r="L311" i="30"/>
  <c r="M311" i="30"/>
  <c r="N311" i="30"/>
  <c r="O311" i="30"/>
  <c r="P311" i="30"/>
  <c r="Q311" i="30"/>
  <c r="R311" i="30"/>
  <c r="AF311" i="30"/>
  <c r="B311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Q311" i="31"/>
  <c r="R311" i="31"/>
  <c r="AG311" i="31" s="1"/>
  <c r="S311" i="31"/>
  <c r="T311" i="31"/>
  <c r="U311" i="31"/>
  <c r="V311" i="31"/>
  <c r="W311" i="31"/>
  <c r="X311" i="31"/>
  <c r="Y311" i="31"/>
  <c r="Z311" i="31"/>
  <c r="AA311" i="31"/>
  <c r="AB311" i="31"/>
  <c r="AC311" i="31"/>
  <c r="AD311" i="31"/>
  <c r="AE311" i="31"/>
  <c r="B310" i="29"/>
  <c r="AF310" i="29"/>
  <c r="AG310" i="29"/>
  <c r="B310" i="28"/>
  <c r="AF310" i="28"/>
  <c r="AG310" i="28"/>
  <c r="S310" i="35"/>
  <c r="T310" i="35"/>
  <c r="U310" i="35"/>
  <c r="V310" i="35"/>
  <c r="W310" i="35"/>
  <c r="X310" i="35"/>
  <c r="Y310" i="35"/>
  <c r="Z310" i="35"/>
  <c r="AA310" i="35"/>
  <c r="AB310" i="35"/>
  <c r="AC310" i="35"/>
  <c r="AD310" i="35"/>
  <c r="AE310" i="35"/>
  <c r="B310" i="35"/>
  <c r="D310" i="35"/>
  <c r="E310" i="35"/>
  <c r="F310" i="35"/>
  <c r="G310" i="35"/>
  <c r="H310" i="35"/>
  <c r="I310" i="35"/>
  <c r="J310" i="35"/>
  <c r="K310" i="35"/>
  <c r="L310" i="35"/>
  <c r="M310" i="35"/>
  <c r="N310" i="35"/>
  <c r="O310" i="35"/>
  <c r="P310" i="35"/>
  <c r="Q310" i="35"/>
  <c r="R310" i="35"/>
  <c r="B310" i="34"/>
  <c r="D310" i="34"/>
  <c r="E310" i="34"/>
  <c r="F310" i="34"/>
  <c r="G310" i="34"/>
  <c r="H310" i="34"/>
  <c r="I310" i="34"/>
  <c r="J310" i="34"/>
  <c r="K310" i="34"/>
  <c r="L310" i="34"/>
  <c r="M310" i="34"/>
  <c r="N310" i="34"/>
  <c r="O310" i="34"/>
  <c r="P310" i="34"/>
  <c r="Q310" i="34"/>
  <c r="R310" i="34"/>
  <c r="AF310" i="34" s="1"/>
  <c r="S310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B309" i="33"/>
  <c r="AF309" i="33"/>
  <c r="AG309" i="33"/>
  <c r="B309" i="32"/>
  <c r="AF309" i="32"/>
  <c r="AG309" i="32"/>
  <c r="S310" i="30"/>
  <c r="T310" i="30"/>
  <c r="U310" i="30"/>
  <c r="V310" i="30"/>
  <c r="W310" i="30"/>
  <c r="X310" i="30"/>
  <c r="Y310" i="30"/>
  <c r="Z310" i="30"/>
  <c r="AA310" i="30"/>
  <c r="AB310" i="30"/>
  <c r="AC310" i="30"/>
  <c r="AD310" i="30"/>
  <c r="AE310" i="30"/>
  <c r="B310" i="30"/>
  <c r="D310" i="30"/>
  <c r="E310" i="30"/>
  <c r="F310" i="30"/>
  <c r="G310" i="30"/>
  <c r="H310" i="30"/>
  <c r="I310" i="30"/>
  <c r="J310" i="30"/>
  <c r="K310" i="30"/>
  <c r="L310" i="30"/>
  <c r="M310" i="30"/>
  <c r="N310" i="30"/>
  <c r="O310" i="30"/>
  <c r="P310" i="30"/>
  <c r="Q310" i="30"/>
  <c r="R310" i="30"/>
  <c r="AF310" i="30"/>
  <c r="AG310" i="30"/>
  <c r="B310" i="31"/>
  <c r="D310" i="31"/>
  <c r="AF310" i="31" s="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R310" i="31"/>
  <c r="S310" i="31"/>
  <c r="T310" i="31"/>
  <c r="U310" i="31"/>
  <c r="V310" i="31"/>
  <c r="W310" i="31"/>
  <c r="X310" i="31"/>
  <c r="Y310" i="31"/>
  <c r="Z310" i="31"/>
  <c r="AA310" i="31"/>
  <c r="AB310" i="31"/>
  <c r="AC310" i="31"/>
  <c r="AD310" i="31"/>
  <c r="AE310" i="31"/>
  <c r="AG310" i="3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T309" i="30"/>
  <c r="AB309" i="30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C309" i="31"/>
  <c r="AC309" i="30" s="1"/>
  <c r="AD309" i="31"/>
  <c r="AD309" i="30" s="1"/>
  <c r="AE309" i="31"/>
  <c r="AE309" i="30" s="1"/>
  <c r="B308" i="29"/>
  <c r="AF308" i="29"/>
  <c r="AG308" i="29"/>
  <c r="AG311" i="35" l="1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U308" i="35"/>
  <c r="W308" i="35"/>
  <c r="Y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V308" i="34"/>
  <c r="V308" i="35" s="1"/>
  <c r="W308" i="34"/>
  <c r="X308" i="34"/>
  <c r="X308" i="35" s="1"/>
  <c r="Y308" i="34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T308" i="30"/>
  <c r="W308" i="30"/>
  <c r="Z308" i="30"/>
  <c r="AB308" i="30"/>
  <c r="AE308" i="30"/>
  <c r="U307" i="30"/>
  <c r="Y307" i="30"/>
  <c r="Z307" i="30"/>
  <c r="AC307" i="30"/>
  <c r="B308" i="30"/>
  <c r="D308" i="30"/>
  <c r="E308" i="30"/>
  <c r="G308" i="30"/>
  <c r="H308" i="30"/>
  <c r="J308" i="30"/>
  <c r="L308" i="30"/>
  <c r="M308" i="30"/>
  <c r="O308" i="30"/>
  <c r="P308" i="30"/>
  <c r="B308" i="31"/>
  <c r="D308" i="31"/>
  <c r="E308" i="31"/>
  <c r="F308" i="31"/>
  <c r="AG308" i="31" s="1"/>
  <c r="G308" i="31"/>
  <c r="H308" i="31"/>
  <c r="I308" i="31"/>
  <c r="I308" i="30" s="1"/>
  <c r="J308" i="31"/>
  <c r="K308" i="31"/>
  <c r="K308" i="30" s="1"/>
  <c r="L308" i="31"/>
  <c r="M308" i="31"/>
  <c r="N308" i="31"/>
  <c r="N308" i="30" s="1"/>
  <c r="O308" i="31"/>
  <c r="P308" i="31"/>
  <c r="Q308" i="31"/>
  <c r="Q308" i="30" s="1"/>
  <c r="R308" i="31"/>
  <c r="S308" i="31"/>
  <c r="S308" i="30" s="1"/>
  <c r="T308" i="31"/>
  <c r="U308" i="31"/>
  <c r="U308" i="30" s="1"/>
  <c r="V308" i="31"/>
  <c r="V308" i="30" s="1"/>
  <c r="W308" i="31"/>
  <c r="X308" i="31"/>
  <c r="X308" i="30" s="1"/>
  <c r="Y308" i="31"/>
  <c r="Y308" i="30" s="1"/>
  <c r="Z308" i="31"/>
  <c r="AA308" i="31"/>
  <c r="AA308" i="30" s="1"/>
  <c r="AB308" i="31"/>
  <c r="AC308" i="31"/>
  <c r="AC308" i="30" s="1"/>
  <c r="AD308" i="31"/>
  <c r="AD308" i="30" s="1"/>
  <c r="AE308" i="31"/>
  <c r="B307" i="29"/>
  <c r="AF307" i="29"/>
  <c r="AG307" i="29"/>
  <c r="AF307" i="28"/>
  <c r="AG307" i="28"/>
  <c r="AE307" i="35"/>
  <c r="S307" i="35"/>
  <c r="T307" i="35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AG307" i="34" s="1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V307" i="31"/>
  <c r="V307" i="30" s="1"/>
  <c r="W307" i="31"/>
  <c r="W307" i="30" s="1"/>
  <c r="X307" i="31"/>
  <c r="X307" i="30" s="1"/>
  <c r="Y307" i="31"/>
  <c r="Z307" i="31"/>
  <c r="AA307" i="31"/>
  <c r="AA307" i="30" s="1"/>
  <c r="AB307" i="31"/>
  <c r="AB307" i="30" s="1"/>
  <c r="AC307" i="31"/>
  <c r="AD307" i="31"/>
  <c r="AD307" i="30" s="1"/>
  <c r="AE307" i="31"/>
  <c r="AE307" i="30" s="1"/>
  <c r="B306" i="29"/>
  <c r="AF306" i="29"/>
  <c r="AG306" i="29"/>
  <c r="AG308" i="35" l="1"/>
  <c r="AG307" i="31"/>
  <c r="AG309" i="30"/>
  <c r="F308" i="30"/>
  <c r="AG309" i="35"/>
  <c r="AG308" i="34"/>
  <c r="AG308" i="30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AD306" i="35"/>
  <c r="AE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E306" i="34"/>
  <c r="AF306" i="34"/>
  <c r="B305" i="33"/>
  <c r="AF305" i="33"/>
  <c r="AG305" i="33"/>
  <c r="B305" i="32"/>
  <c r="AF305" i="32"/>
  <c r="AG305" i="32"/>
  <c r="AB306" i="30"/>
  <c r="AC306" i="30"/>
  <c r="AE306" i="30"/>
  <c r="Z306" i="30"/>
  <c r="B306" i="30"/>
  <c r="J306" i="30"/>
  <c r="R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AA306" i="31"/>
  <c r="AA306" i="30" s="1"/>
  <c r="AB306" i="31"/>
  <c r="AC306" i="31"/>
  <c r="AD306" i="31"/>
  <c r="AD306" i="30" s="1"/>
  <c r="AE306" i="31"/>
  <c r="AG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0" l="1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24" i="20" l="1"/>
  <c r="H29" i="20"/>
  <c r="H32" i="20"/>
  <c r="H27" i="20"/>
  <c r="H33" i="20"/>
  <c r="H34" i="20"/>
  <c r="H13" i="20"/>
  <c r="H30" i="20"/>
  <c r="H28" i="20"/>
  <c r="H23" i="20"/>
  <c r="H16" i="20"/>
  <c r="H10" i="20"/>
  <c r="H15" i="20"/>
  <c r="H11" i="20"/>
  <c r="H20" i="20"/>
  <c r="H25" i="20"/>
  <c r="H17" i="20"/>
  <c r="H9" i="20"/>
  <c r="H8" i="20"/>
  <c r="H12" i="20"/>
  <c r="H18" i="20"/>
  <c r="H21" i="20"/>
  <c r="H7" i="20"/>
  <c r="H26" i="20"/>
  <c r="H22" i="20"/>
  <c r="H19" i="20"/>
  <c r="H14" i="20"/>
  <c r="H31" i="20"/>
  <c r="C22" i="20"/>
  <c r="C32" i="20"/>
  <c r="C16" i="20"/>
  <c r="C34" i="20"/>
  <c r="C15" i="20"/>
  <c r="C12" i="20"/>
  <c r="C11" i="20"/>
  <c r="C28" i="20"/>
  <c r="C14" i="20"/>
  <c r="C29" i="20"/>
  <c r="C18" i="20"/>
  <c r="C27" i="20"/>
  <c r="C25" i="20"/>
  <c r="C24" i="20"/>
  <c r="C20" i="20"/>
  <c r="C33" i="20"/>
  <c r="C26" i="20"/>
  <c r="C21" i="20"/>
  <c r="C23" i="20"/>
  <c r="C19" i="20"/>
  <c r="C13" i="20"/>
  <c r="C9" i="20"/>
  <c r="C17" i="20"/>
  <c r="C31" i="20"/>
  <c r="C7" i="20"/>
  <c r="C10" i="20"/>
  <c r="C30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<sst xmlns="http://schemas.openxmlformats.org/spreadsheetml/2006/main" count="2365" uniqueCount="128">
  <si>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</si>
  <si>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</si>
  <si>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</si>
  <si>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</si>
  <si>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</si>
  <si>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</si>
  <si>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</si>
  <si>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</si>
  <si>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</si>
  <si>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</si>
  <si>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</si>
  <si>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</si>
  <si>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</si>
  <si>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</si>
  <si>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</si>
  <si>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</si>
  <si>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</si>
  <si>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</si>
  <si>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</si>
  <si>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</si>
  <si>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</si>
  <si>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</si>
  <si>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</si>
  <si>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</si>
  <si>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</si>
  <si>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</si>
  <si>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</si>
  <si>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</si>
  <si>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</si>
  <si>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</si>
  <si>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</si>
  <si>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</si>
  <si>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</si>
  <si>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</si>
  <si>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</si>
  <si>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</si>
  <si>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</si>
  <si>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</si>
  <si>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</si>
  <si>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</si>
  <si>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</si>
  <si>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</si>
  <si>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</si>
  <si>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</si>
  <si>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</si>
  <si>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</si>
  <si>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</si>
  <si>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</si>
  <si>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</si>
  <si>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</si>
  <si>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</si>
  <si>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</si>
  <si>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</si>
  <si>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</si>
  <si>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</si>
  <si>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</si>
  <si>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</si>
  <si>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</si>
  <si>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</si>
  <si>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</si>
  <si>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</si>
  <si>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</si>
  <si>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</si>
  <si>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</si>
  <si>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</si>
  <si>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</si>
  <si>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</si>
  <si>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</si>
  <si>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</si>
  <si>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</si>
  <si>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</si>
  <si>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</si>
  <si>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</si>
  <si>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</si>
  <si>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</si>
  <si>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</si>
  <si>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</si>
  <si>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</si>
  <si>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</si>
  <si>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</si>
  <si>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</si>
  <si>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</si>
  <si>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</si>
  <si>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</si>
  <si>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</si>
  <si>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</si>
  <si>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</si>
  <si>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</si>
  <si>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</si>
  <si>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</si>
  <si>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</si>
  <si>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</si>
  <si>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</si>
  <si>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</si>
  <si>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</si>
  <si>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</si>
  <si>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</si>
  <si>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</si>
  <si>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</si>
  <si>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</si>
  <si>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</si>
  <si>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020 7215 5073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</si>
  <si>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</si>
  <si>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</si>
  <si>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</si>
  <si>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</si>
  <si>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</si>
  <si>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</si>
  <si>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</si>
  <si>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</si>
  <si>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</si>
  <si>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</si>
  <si>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</si>
  <si>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</si>
  <si>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</si>
  <si>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</si>
  <si>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</si>
  <si>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</si>
  <si>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</si>
  <si>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</si>
  <si>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</si>
  <si>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</si>
  <si>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</si>
  <si>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</si>
  <si>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</si>
  <si>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r>
      <t>Publication date:</t>
    </r>
    <r>
      <rPr>
        <sz val="11"/>
        <rFont val="Arial"/>
        <family val="2"/>
      </rPr>
      <t xml:space="preserve"> 25/04/2024</t>
    </r>
  </si>
  <si>
    <r>
      <t>Data period:</t>
    </r>
    <r>
      <rPr>
        <sz val="11"/>
        <rFont val="Arial"/>
        <family val="2"/>
      </rPr>
      <t xml:space="preserve"> Data for March 2024</t>
    </r>
  </si>
  <si>
    <r>
      <t>Next update:</t>
    </r>
    <r>
      <rPr>
        <sz val="11"/>
        <rFont val="Arial"/>
        <family val="2"/>
      </rPr>
      <t xml:space="preserve"> 30/05/2024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</si>
</sst>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36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March 2024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Finland</c:v>
                </c:pt>
                <c:pt idx="3">
                  <c:v>Greece</c:v>
                </c:pt>
                <c:pt idx="4">
                  <c:v>France</c:v>
                </c:pt>
                <c:pt idx="5">
                  <c:v>Italy</c:v>
                </c:pt>
                <c:pt idx="6">
                  <c:v>Germany</c:v>
                </c:pt>
                <c:pt idx="7">
                  <c:v>Portugal</c:v>
                </c:pt>
                <c:pt idx="8">
                  <c:v>Ireland</c:v>
                </c:pt>
                <c:pt idx="9">
                  <c:v>Latvia</c:v>
                </c:pt>
                <c:pt idx="10">
                  <c:v>UK</c:v>
                </c:pt>
                <c:pt idx="11">
                  <c:v>Estonia</c:v>
                </c:pt>
                <c:pt idx="12">
                  <c:v>Belgium</c:v>
                </c:pt>
                <c:pt idx="13">
                  <c:v>Sweden</c:v>
                </c:pt>
                <c:pt idx="14">
                  <c:v>Slovakia</c:v>
                </c:pt>
                <c:pt idx="15">
                  <c:v>Spain</c:v>
                </c:pt>
                <c:pt idx="16">
                  <c:v>Austria</c:v>
                </c:pt>
                <c:pt idx="17">
                  <c:v>Luxembourg</c:v>
                </c:pt>
                <c:pt idx="18">
                  <c:v>Hungary</c:v>
                </c:pt>
                <c:pt idx="19">
                  <c:v>Croatia</c:v>
                </c:pt>
                <c:pt idx="20">
                  <c:v>Czech Republic</c:v>
                </c:pt>
                <c:pt idx="21">
                  <c:v>Slovenia</c:v>
                </c:pt>
                <c:pt idx="22">
                  <c:v>Poland</c:v>
                </c:pt>
                <c:pt idx="23">
                  <c:v>Lithuania</c:v>
                </c:pt>
                <c:pt idx="24">
                  <c:v>Romania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80.45</c:v>
                </c:pt>
                <c:pt idx="1">
                  <c:v>73.47</c:v>
                </c:pt>
                <c:pt idx="2">
                  <c:v>70.23</c:v>
                </c:pt>
                <c:pt idx="3">
                  <c:v>70.209999999999994</c:v>
                </c:pt>
                <c:pt idx="4">
                  <c:v>74.47</c:v>
                </c:pt>
                <c:pt idx="5">
                  <c:v>67.42</c:v>
                </c:pt>
                <c:pt idx="6">
                  <c:v>67.42</c:v>
                </c:pt>
                <c:pt idx="7">
                  <c:v>71.540000000000006</c:v>
                </c:pt>
                <c:pt idx="8">
                  <c:v>66.97</c:v>
                </c:pt>
                <c:pt idx="9">
                  <c:v>70.180000000000007</c:v>
                </c:pt>
                <c:pt idx="10">
                  <c:v>67.599214895240792</c:v>
                </c:pt>
                <c:pt idx="11">
                  <c:v>72.37</c:v>
                </c:pt>
                <c:pt idx="12">
                  <c:v>66.12</c:v>
                </c:pt>
                <c:pt idx="13">
                  <c:v>69.010000000000005</c:v>
                </c:pt>
                <c:pt idx="14">
                  <c:v>68.33</c:v>
                </c:pt>
                <c:pt idx="15">
                  <c:v>73.63</c:v>
                </c:pt>
                <c:pt idx="16">
                  <c:v>63.05</c:v>
                </c:pt>
                <c:pt idx="17">
                  <c:v>67.989999999999995</c:v>
                </c:pt>
                <c:pt idx="18">
                  <c:v>71.510000000000005</c:v>
                </c:pt>
                <c:pt idx="19">
                  <c:v>66.989999999999995</c:v>
                </c:pt>
                <c:pt idx="20">
                  <c:v>64.13</c:v>
                </c:pt>
                <c:pt idx="21">
                  <c:v>59.91</c:v>
                </c:pt>
                <c:pt idx="22">
                  <c:v>68.41</c:v>
                </c:pt>
                <c:pt idx="23">
                  <c:v>65.650000000000006</c:v>
                </c:pt>
                <c:pt idx="24">
                  <c:v>68.87</c:v>
                </c:pt>
                <c:pt idx="25">
                  <c:v>69.2</c:v>
                </c:pt>
                <c:pt idx="26">
                  <c:v>50.09</c:v>
                </c:pt>
                <c:pt idx="27">
                  <c:v>63.76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Finland</c:v>
                </c:pt>
                <c:pt idx="3">
                  <c:v>Greece</c:v>
                </c:pt>
                <c:pt idx="4">
                  <c:v>France</c:v>
                </c:pt>
                <c:pt idx="5">
                  <c:v>Italy</c:v>
                </c:pt>
                <c:pt idx="6">
                  <c:v>Germany</c:v>
                </c:pt>
                <c:pt idx="7">
                  <c:v>Portugal</c:v>
                </c:pt>
                <c:pt idx="8">
                  <c:v>Ireland</c:v>
                </c:pt>
                <c:pt idx="9">
                  <c:v>Latvia</c:v>
                </c:pt>
                <c:pt idx="10">
                  <c:v>UK</c:v>
                </c:pt>
                <c:pt idx="11">
                  <c:v>Estonia</c:v>
                </c:pt>
                <c:pt idx="12">
                  <c:v>Belgium</c:v>
                </c:pt>
                <c:pt idx="13">
                  <c:v>Sweden</c:v>
                </c:pt>
                <c:pt idx="14">
                  <c:v>Slovakia</c:v>
                </c:pt>
                <c:pt idx="15">
                  <c:v>Spain</c:v>
                </c:pt>
                <c:pt idx="16">
                  <c:v>Austria</c:v>
                </c:pt>
                <c:pt idx="17">
                  <c:v>Luxembourg</c:v>
                </c:pt>
                <c:pt idx="18">
                  <c:v>Hungary</c:v>
                </c:pt>
                <c:pt idx="19">
                  <c:v>Croatia</c:v>
                </c:pt>
                <c:pt idx="20">
                  <c:v>Czech Republic</c:v>
                </c:pt>
                <c:pt idx="21">
                  <c:v>Slovenia</c:v>
                </c:pt>
                <c:pt idx="22">
                  <c:v>Poland</c:v>
                </c:pt>
                <c:pt idx="23">
                  <c:v>Lithuania</c:v>
                </c:pt>
                <c:pt idx="24">
                  <c:v>Romania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93.24</c:v>
                </c:pt>
                <c:pt idx="1">
                  <c:v>97.84</c:v>
                </c:pt>
                <c:pt idx="2">
                  <c:v>93.39</c:v>
                </c:pt>
                <c:pt idx="3">
                  <c:v>92.64</c:v>
                </c:pt>
                <c:pt idx="4">
                  <c:v>85.78</c:v>
                </c:pt>
                <c:pt idx="5">
                  <c:v>90.76</c:v>
                </c:pt>
                <c:pt idx="6">
                  <c:v>89.79</c:v>
                </c:pt>
                <c:pt idx="7">
                  <c:v>77.209999999999994</c:v>
                </c:pt>
                <c:pt idx="8">
                  <c:v>81.240000000000009</c:v>
                </c:pt>
                <c:pt idx="9">
                  <c:v>74.569999999999993</c:v>
                </c:pt>
                <c:pt idx="10">
                  <c:v>77.059842979048156</c:v>
                </c:pt>
                <c:pt idx="11">
                  <c:v>72.199999999999989</c:v>
                </c:pt>
                <c:pt idx="12">
                  <c:v>75.930000000000007</c:v>
                </c:pt>
                <c:pt idx="13">
                  <c:v>71.129999999999981</c:v>
                </c:pt>
                <c:pt idx="14">
                  <c:v>70.429999999999993</c:v>
                </c:pt>
                <c:pt idx="15">
                  <c:v>64.34</c:v>
                </c:pt>
                <c:pt idx="16">
                  <c:v>73.310000000000016</c:v>
                </c:pt>
                <c:pt idx="17">
                  <c:v>66.410000000000011</c:v>
                </c:pt>
                <c:pt idx="18">
                  <c:v>62.129999999999981</c:v>
                </c:pt>
                <c:pt idx="19">
                  <c:v>65.440000000000012</c:v>
                </c:pt>
                <c:pt idx="20">
                  <c:v>66.150000000000006</c:v>
                </c:pt>
                <c:pt idx="21">
                  <c:v>68.319999999999993</c:v>
                </c:pt>
                <c:pt idx="22">
                  <c:v>59.72999999999999</c:v>
                </c:pt>
                <c:pt idx="23">
                  <c:v>61.97</c:v>
                </c:pt>
                <c:pt idx="24">
                  <c:v>54.39</c:v>
                </c:pt>
                <c:pt idx="25">
                  <c:v>50.730000000000004</c:v>
                </c:pt>
                <c:pt idx="26">
                  <c:v>64.399999999999991</c:v>
                </c:pt>
                <c:pt idx="27">
                  <c:v>49.970000000000006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March 2024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UK</c:v>
                </c:pt>
                <c:pt idx="2">
                  <c:v>Netherlands</c:v>
                </c:pt>
                <c:pt idx="3">
                  <c:v>Italy</c:v>
                </c:pt>
                <c:pt idx="4">
                  <c:v>France</c:v>
                </c:pt>
                <c:pt idx="5">
                  <c:v>Belgium</c:v>
                </c:pt>
                <c:pt idx="6">
                  <c:v>Denmark</c:v>
                </c:pt>
                <c:pt idx="7">
                  <c:v>Ireland</c:v>
                </c:pt>
                <c:pt idx="8">
                  <c:v>Germany</c:v>
                </c:pt>
                <c:pt idx="9">
                  <c:v>Greece</c:v>
                </c:pt>
                <c:pt idx="10">
                  <c:v>Latvia</c:v>
                </c:pt>
                <c:pt idx="11">
                  <c:v>Austria</c:v>
                </c:pt>
                <c:pt idx="12">
                  <c:v>Sweden</c:v>
                </c:pt>
                <c:pt idx="13">
                  <c:v>Hungary</c:v>
                </c:pt>
                <c:pt idx="14">
                  <c:v>Portugal</c:v>
                </c:pt>
                <c:pt idx="15">
                  <c:v>Croatia</c:v>
                </c:pt>
                <c:pt idx="16">
                  <c:v>Estonia</c:v>
                </c:pt>
                <c:pt idx="17">
                  <c:v>Slovakia</c:v>
                </c:pt>
                <c:pt idx="18">
                  <c:v>Lithuania</c:v>
                </c:pt>
                <c:pt idx="19">
                  <c:v>Luxembourg</c:v>
                </c:pt>
                <c:pt idx="20">
                  <c:v>Poland</c:v>
                </c:pt>
                <c:pt idx="21">
                  <c:v>Slovenia</c:v>
                </c:pt>
                <c:pt idx="22">
                  <c:v>Spain</c:v>
                </c:pt>
                <c:pt idx="23">
                  <c:v>Czech Republic</c:v>
                </c:pt>
                <c:pt idx="24">
                  <c:v>Cyprus</c:v>
                </c:pt>
                <c:pt idx="25">
                  <c:v>Romania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89.16</c:v>
                </c:pt>
                <c:pt idx="1">
                  <c:v>75.153475000000029</c:v>
                </c:pt>
                <c:pt idx="2">
                  <c:v>81.599999999999994</c:v>
                </c:pt>
                <c:pt idx="3">
                  <c:v>72.61</c:v>
                </c:pt>
                <c:pt idx="4">
                  <c:v>74.62</c:v>
                </c:pt>
                <c:pt idx="5">
                  <c:v>73.680000000000007</c:v>
                </c:pt>
                <c:pt idx="6">
                  <c:v>78.430000000000007</c:v>
                </c:pt>
                <c:pt idx="7">
                  <c:v>73.8</c:v>
                </c:pt>
                <c:pt idx="8">
                  <c:v>74.45</c:v>
                </c:pt>
                <c:pt idx="9">
                  <c:v>81.430000000000007</c:v>
                </c:pt>
                <c:pt idx="10">
                  <c:v>78.239999999999995</c:v>
                </c:pt>
                <c:pt idx="11">
                  <c:v>74.760000000000005</c:v>
                </c:pt>
                <c:pt idx="12">
                  <c:v>80.709999999999994</c:v>
                </c:pt>
                <c:pt idx="13">
                  <c:v>77.77</c:v>
                </c:pt>
                <c:pt idx="14">
                  <c:v>74.22</c:v>
                </c:pt>
                <c:pt idx="15">
                  <c:v>77.260000000000005</c:v>
                </c:pt>
                <c:pt idx="16">
                  <c:v>81.64</c:v>
                </c:pt>
                <c:pt idx="17">
                  <c:v>78.31</c:v>
                </c:pt>
                <c:pt idx="18">
                  <c:v>75.540000000000006</c:v>
                </c:pt>
                <c:pt idx="19">
                  <c:v>75.67</c:v>
                </c:pt>
                <c:pt idx="20">
                  <c:v>74.739999999999995</c:v>
                </c:pt>
                <c:pt idx="21">
                  <c:v>69.099999999999994</c:v>
                </c:pt>
                <c:pt idx="22">
                  <c:v>76.540000000000006</c:v>
                </c:pt>
                <c:pt idx="23">
                  <c:v>74.010000000000005</c:v>
                </c:pt>
                <c:pt idx="24">
                  <c:v>79.209999999999994</c:v>
                </c:pt>
                <c:pt idx="25">
                  <c:v>75.28</c:v>
                </c:pt>
                <c:pt idx="26">
                  <c:v>69.599999999999994</c:v>
                </c:pt>
                <c:pt idx="27">
                  <c:v>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UK</c:v>
                </c:pt>
                <c:pt idx="2">
                  <c:v>Netherlands</c:v>
                </c:pt>
                <c:pt idx="3">
                  <c:v>Italy</c:v>
                </c:pt>
                <c:pt idx="4">
                  <c:v>France</c:v>
                </c:pt>
                <c:pt idx="5">
                  <c:v>Belgium</c:v>
                </c:pt>
                <c:pt idx="6">
                  <c:v>Denmark</c:v>
                </c:pt>
                <c:pt idx="7">
                  <c:v>Ireland</c:v>
                </c:pt>
                <c:pt idx="8">
                  <c:v>Germany</c:v>
                </c:pt>
                <c:pt idx="9">
                  <c:v>Greece</c:v>
                </c:pt>
                <c:pt idx="10">
                  <c:v>Latvia</c:v>
                </c:pt>
                <c:pt idx="11">
                  <c:v>Austria</c:v>
                </c:pt>
                <c:pt idx="12">
                  <c:v>Sweden</c:v>
                </c:pt>
                <c:pt idx="13">
                  <c:v>Hungary</c:v>
                </c:pt>
                <c:pt idx="14">
                  <c:v>Portugal</c:v>
                </c:pt>
                <c:pt idx="15">
                  <c:v>Croatia</c:v>
                </c:pt>
                <c:pt idx="16">
                  <c:v>Estonia</c:v>
                </c:pt>
                <c:pt idx="17">
                  <c:v>Slovakia</c:v>
                </c:pt>
                <c:pt idx="18">
                  <c:v>Lithuania</c:v>
                </c:pt>
                <c:pt idx="19">
                  <c:v>Luxembourg</c:v>
                </c:pt>
                <c:pt idx="20">
                  <c:v>Poland</c:v>
                </c:pt>
                <c:pt idx="21">
                  <c:v>Slovenia</c:v>
                </c:pt>
                <c:pt idx="22">
                  <c:v>Spain</c:v>
                </c:pt>
                <c:pt idx="23">
                  <c:v>Czech Republic</c:v>
                </c:pt>
                <c:pt idx="24">
                  <c:v>Cyprus</c:v>
                </c:pt>
                <c:pt idx="25">
                  <c:v>Romania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75.47999999999999</c:v>
                </c:pt>
                <c:pt idx="1">
                  <c:v>78.570694999999986</c:v>
                </c:pt>
                <c:pt idx="2">
                  <c:v>71.34</c:v>
                </c:pt>
                <c:pt idx="3">
                  <c:v>80.33</c:v>
                </c:pt>
                <c:pt idx="4">
                  <c:v>77.359999999999985</c:v>
                </c:pt>
                <c:pt idx="5">
                  <c:v>77.519999999999982</c:v>
                </c:pt>
                <c:pt idx="6">
                  <c:v>70.519999999999982</c:v>
                </c:pt>
                <c:pt idx="7">
                  <c:v>74.440000000000012</c:v>
                </c:pt>
                <c:pt idx="8">
                  <c:v>73.36</c:v>
                </c:pt>
                <c:pt idx="9">
                  <c:v>64.5</c:v>
                </c:pt>
                <c:pt idx="10">
                  <c:v>67.11</c:v>
                </c:pt>
                <c:pt idx="11">
                  <c:v>68.100000000000009</c:v>
                </c:pt>
                <c:pt idx="12">
                  <c:v>59.730000000000004</c:v>
                </c:pt>
                <c:pt idx="13">
                  <c:v>61.17</c:v>
                </c:pt>
                <c:pt idx="14">
                  <c:v>63.599999999999994</c:v>
                </c:pt>
                <c:pt idx="15">
                  <c:v>60.209999999999994</c:v>
                </c:pt>
                <c:pt idx="16">
                  <c:v>54.470000000000013</c:v>
                </c:pt>
                <c:pt idx="17">
                  <c:v>57.460000000000008</c:v>
                </c:pt>
                <c:pt idx="18">
                  <c:v>58.260000000000005</c:v>
                </c:pt>
                <c:pt idx="19">
                  <c:v>56.929999999999993</c:v>
                </c:pt>
                <c:pt idx="20">
                  <c:v>57.7</c:v>
                </c:pt>
                <c:pt idx="21">
                  <c:v>63.289999999999992</c:v>
                </c:pt>
                <c:pt idx="22">
                  <c:v>55.249999999999986</c:v>
                </c:pt>
                <c:pt idx="23">
                  <c:v>56.36999999999999</c:v>
                </c:pt>
                <c:pt idx="24">
                  <c:v>49.690000000000012</c:v>
                </c:pt>
                <c:pt idx="25">
                  <c:v>52.16</c:v>
                </c:pt>
                <c:pt idx="26">
                  <c:v>47.790000000000006</c:v>
                </c:pt>
                <c:pt idx="27">
                  <c:v>56.129999999999995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25400</xdr:rowOff>
    </xdr:from>
    <xdr:to>
      <xdr:col>14</xdr:col>
      <xdr:colOff>488448</xdr:colOff>
      <xdr:row>3</xdr:row>
      <xdr:rowOff>42800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C063B-0E25-4D49-8671-FC46BD5413A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25400"/>
          <a:ext cx="1650498" cy="10080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0</xdr:row>
      <xdr:rowOff>0</xdr:rowOff>
    </xdr:from>
    <xdr:to>
      <xdr:col>16</xdr:col>
      <xdr:colOff>106494</xdr:colOff>
      <xdr:row>1</xdr:row>
      <xdr:rowOff>182192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CB03B5-F3F4-483D-B747-3EBD7727E22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687519" cy="63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31114</xdr:colOff>
      <xdr:row>3</xdr:row>
      <xdr:rowOff>19473</xdr:rowOff>
    </xdr:from>
    <xdr:to>
      <xdr:col>21</xdr:col>
      <xdr:colOff>123824</xdr:colOff>
      <xdr:row>40</xdr:row>
      <xdr:rowOff>0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0.14483</cdr:x>
      <cdr:y>0.59954</cdr:y>
    </cdr:from>
    <cdr:to>
      <cdr:x>0.19592</cdr:x>
      <cdr:y>0.62221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02706" y="3502013"/>
          <a:ext cx="283144" cy="1324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0.13137</cdr:x>
      <cdr:y>0.86509</cdr:y>
    </cdr:from>
    <cdr:to>
      <cdr:x>0.17884</cdr:x>
      <cdr:y>0.88615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2104" y="5064475"/>
          <a:ext cx="268182" cy="1232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11" totalsRowShown="0" headerRowDxfId="279" dataDxfId="278">
  <autoFilter ref="A8:AG311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11" totalsRowShown="0" headerRowDxfId="244" dataDxfId="243">
  <autoFilter ref="A8:AG311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12" totalsRowShown="0" headerRowDxfId="209" dataDxfId="208">
  <autoFilter ref="A9:AG312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12" totalsRowShown="0" headerRowDxfId="174" dataDxfId="173">
  <autoFilter ref="A9:AG312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11" totalsRowShown="0" headerRowDxfId="139" dataDxfId="138" headerRowCellStyle="Normal 2 3" dataCellStyle="Normal 2 3">
  <autoFilter ref="A8:AG311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11" totalsRowShown="0" headerRowDxfId="104" dataDxfId="103" headerRowCellStyle="Normal 2 3" dataCellStyle="Normal 2 3">
  <autoFilter ref="A8:AG311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12" totalsRowShown="0" headerRowDxfId="69" dataDxfId="68">
  <autoFilter ref="A9:AG312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12" totalsRowShown="0" headerRowDxfId="34" dataDxfId="33">
  <autoFilter ref="A9:AG312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6328125" defaultRowHeight="12.75" x14ac:dyDescent="0.35"/>
  <cols>
    <col min="1" max="26" width="8.73046875" customWidth="1"/>
  </cols>
  <sheetData>
    <row r="1" spans="1:26" ht="36" customHeight="1" x14ac:dyDescent="0.35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35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35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35">
      <c r="A4" s="110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35">
      <c r="A5" s="110" t="s">
        <v>127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4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5.95" customHeight="1" x14ac:dyDescent="0.3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5.95" customHeight="1" x14ac:dyDescent="0.35">
      <c r="A8" s="5" t="s">
        <v>106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5.95" customHeight="1" x14ac:dyDescent="0.35">
      <c r="A9" s="112" t="s">
        <v>107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5.95" customHeight="1" x14ac:dyDescent="0.35">
      <c r="A10" s="112" t="s">
        <v>109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5.95" customHeight="1" x14ac:dyDescent="0.35">
      <c r="A11" s="112" t="s">
        <v>108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5.95" customHeight="1" x14ac:dyDescent="0.35">
      <c r="A12" s="112" t="s">
        <v>110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4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5.95" customHeight="1" x14ac:dyDescent="0.35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5.95" customHeight="1" x14ac:dyDescent="0.35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5.95" customHeight="1" x14ac:dyDescent="0.35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5.95" customHeight="1" x14ac:dyDescent="0.35">
      <c r="A17" s="113" t="s">
        <v>119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5.95" customHeight="1" x14ac:dyDescent="0.4">
      <c r="A18" s="114" t="s">
        <v>100</v>
      </c>
      <c r="B18" s="114"/>
      <c r="C18" s="87"/>
      <c r="D18" s="87"/>
    </row>
    <row r="19" spans="1:23" ht="36" customHeight="1" x14ac:dyDescent="0.4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5.95" customHeight="1" x14ac:dyDescent="0.35">
      <c r="A20" s="115" t="s">
        <v>57</v>
      </c>
    </row>
    <row r="21" spans="1:23" ht="15.95" customHeight="1" x14ac:dyDescent="0.35">
      <c r="A21" s="116" t="s">
        <v>101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5.95" customHeight="1" x14ac:dyDescent="0.35">
      <c r="A22" s="117" t="s">
        <v>123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5">
      <c r="A23" s="118" t="s">
        <v>118</v>
      </c>
    </row>
    <row r="24" spans="1:23" ht="15.95" customHeight="1" x14ac:dyDescent="0.35">
      <c r="A24" s="116" t="s">
        <v>102</v>
      </c>
    </row>
    <row r="25" spans="1:23" ht="15.95" customHeight="1" x14ac:dyDescent="0.35">
      <c r="A25" s="117" t="s">
        <v>122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12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35"/>
  <cols>
    <col min="1" max="3" width="11.59765625" customWidth="1"/>
    <col min="4" max="33" width="12.73046875" customWidth="1"/>
  </cols>
  <sheetData>
    <row r="1" spans="1:33" ht="18" customHeight="1" x14ac:dyDescent="0.4">
      <c r="A1" s="90" t="s">
        <v>90</v>
      </c>
    </row>
    <row r="2" spans="1:33" ht="18" customHeight="1" x14ac:dyDescent="0.4">
      <c r="A2" s="87" t="s">
        <v>116</v>
      </c>
      <c r="AG2" s="54"/>
    </row>
    <row r="3" spans="1:33" ht="18" customHeight="1" x14ac:dyDescent="0.4">
      <c r="A3" s="89" t="s">
        <v>94</v>
      </c>
      <c r="AG3" s="54"/>
    </row>
    <row r="4" spans="1:33" ht="18" customHeight="1" x14ac:dyDescent="0.4">
      <c r="A4" s="87" t="s">
        <v>120</v>
      </c>
      <c r="AG4" s="54"/>
    </row>
    <row r="5" spans="1:33" ht="18" customHeight="1" x14ac:dyDescent="0.4">
      <c r="A5" s="88" t="s">
        <v>112</v>
      </c>
      <c r="AG5" s="54"/>
    </row>
    <row r="6" spans="1:33" ht="18" customHeight="1" x14ac:dyDescent="0.4">
      <c r="A6" s="86" t="s">
        <v>111</v>
      </c>
      <c r="AG6" s="54"/>
    </row>
    <row r="7" spans="1:33" ht="18" customHeight="1" x14ac:dyDescent="0.4">
      <c r="A7" s="86" t="s">
        <v>95</v>
      </c>
      <c r="AG7" s="54"/>
    </row>
    <row r="8" spans="1:33" ht="18" customHeight="1" x14ac:dyDescent="0.4">
      <c r="A8" s="87" t="s">
        <v>121</v>
      </c>
      <c r="AG8" s="54"/>
    </row>
    <row r="9" spans="1:33" ht="39.4" x14ac:dyDescent="0.4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4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4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4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4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4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4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4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4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4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4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4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4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4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4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4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4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4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4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4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4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4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4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4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4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4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4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4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4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4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4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4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4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4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4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4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4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4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4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4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4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4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4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4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4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4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4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4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4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4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4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4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4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4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4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4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4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4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4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4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4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4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4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4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4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4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4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4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4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4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4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4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4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4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4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4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4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4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4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4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4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4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4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4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4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4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4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4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4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4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4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4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4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4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4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4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4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4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4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4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4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4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4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4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4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4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4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4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4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4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4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4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4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4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4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4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4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4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4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4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4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4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4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4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4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4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4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4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4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4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4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4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4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4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4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4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4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4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4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4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4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4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4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4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4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4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4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4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4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4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4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4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4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4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4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4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4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4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4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4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4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4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4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4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4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4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4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4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4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4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4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4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4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4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4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4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4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4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4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4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4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4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4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4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4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4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4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4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4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4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4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4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4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4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4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4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4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4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4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4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4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4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4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4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4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4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4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4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4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4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4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4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4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4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4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4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4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4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4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4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4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4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4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4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4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4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4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4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4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4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4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4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4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4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4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4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4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4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4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4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4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4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4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4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4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4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4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4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4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4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4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4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4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4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4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4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4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4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4">
      <c r="A267" s="42">
        <v>2020</v>
      </c>
      <c r="B267" s="24">
        <f t="shared" ref="B267:B312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4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4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4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4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4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4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4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4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4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4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4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4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4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4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4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4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4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4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4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4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4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4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4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4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4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4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4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4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4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4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4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4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4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4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4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4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4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4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4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4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4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4">
      <c r="A309" s="91">
        <v>2023</v>
      </c>
      <c r="B309" s="24">
        <f t="shared" si="14"/>
        <v>45261</v>
      </c>
      <c r="C309" s="46" t="s">
        <v>124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>RANK(R309,D309:R309,1)</f>
        <v>14</v>
      </c>
      <c r="AG309" s="45">
        <f>RANK(R309,D309:AE309,1)</f>
        <v>21</v>
      </c>
    </row>
    <row r="310" spans="1:33" ht="14.25" customHeight="1" x14ac:dyDescent="0.4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48.386179439783881</v>
      </c>
      <c r="E310" s="48">
        <f>('5.2.1 (tax amount)'!E310/'5.2.1 (incl tax)'!E309)*100</f>
        <v>52.249088207483453</v>
      </c>
      <c r="F310" s="48">
        <f>('5.2.1 (tax amount)'!F310/'5.2.1 (incl tax)'!F309)*100</f>
        <v>47.3505298940212</v>
      </c>
      <c r="G310" s="48">
        <f>('5.2.1 (tax amount)'!G310/'5.2.1 (incl tax)'!G309)*100</f>
        <v>48.005215123859188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45.166760881854159</v>
      </c>
      <c r="K310" s="48">
        <f>('5.2.1 (tax amount)'!K310/'5.2.1 (incl tax)'!K309)*100</f>
        <v>51.208730487636409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52.784830212630908</v>
      </c>
      <c r="W310" s="25">
        <f>('5.2.1 (tax amount)'!W310/'5.2.1 (incl tax)'!W309)*100</f>
        <v>53.852459016393439</v>
      </c>
      <c r="X310" s="25">
        <f>('5.2.1 (tax amount)'!X310/'5.2.1 (incl tax)'!X309)*100</f>
        <v>45.866957470010902</v>
      </c>
      <c r="Y310" s="25">
        <f>('5.2.1 (tax amount)'!Y310/'5.2.1 (incl tax)'!Y309)*100</f>
        <v>53.557154276578721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43.355683011551818</v>
      </c>
      <c r="AD310" s="25">
        <f>('5.2.1 (tax amount)'!AD310/'5.2.1 (incl tax)'!AD309)*100</f>
        <v>53.751075647344116</v>
      </c>
      <c r="AE310" s="25">
        <f>('5.2.1 (tax amount)'!AE310/'5.2.1 (incl tax)'!AE309)*100</f>
        <v>53.378699161259689</v>
      </c>
      <c r="AF310" s="45">
        <f>RANK(R310,D310:R310,1)</f>
        <v>14</v>
      </c>
      <c r="AG310" s="45">
        <f>RANK(R310,D310:AE310,1)</f>
        <v>21</v>
      </c>
    </row>
    <row r="311" spans="1:33" ht="14.25" customHeight="1" x14ac:dyDescent="0.4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>RANK(R311,D311:R311,1)</f>
        <v>14</v>
      </c>
      <c r="AG311" s="45">
        <f>RANK(R311,D311:AE311,1)</f>
        <v>25</v>
      </c>
    </row>
    <row r="312" spans="1:33" ht="14.25" customHeight="1" x14ac:dyDescent="0.4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47.344746559248065</v>
      </c>
      <c r="G312" s="48">
        <f>('5.2.1 (tax amount)'!G312/'5.2.1 (incl tax)'!G311)*100</f>
        <v>45.845481049562679</v>
      </c>
      <c r="H312" s="48">
        <f>('5.2.1 (tax amount)'!H312/'5.2.1 (incl tax)'!H311)*100</f>
        <v>50.90143439926306</v>
      </c>
      <c r="I312" s="48">
        <f>('5.2.1 (tax amount)'!I312/'5.2.1 (incl tax)'!I311)*100</f>
        <v>49.631283404370471</v>
      </c>
      <c r="J312" s="48">
        <f>('5.2.1 (tax amount)'!J312/'5.2.1 (incl tax)'!J311)*100</f>
        <v>44.199273624340435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46.147148454505874</v>
      </c>
      <c r="P312" s="48">
        <f>('5.2.1 (tax amount)'!P312/'5.2.1 (incl tax)'!P311)*100</f>
        <v>41.922755899537137</v>
      </c>
      <c r="Q312" s="48">
        <f>('5.2.1 (tax amount)'!Q312/'5.2.1 (incl tax)'!Q311)*100</f>
        <v>42.530618057533474</v>
      </c>
      <c r="R312" s="48">
        <f>('5.2.1 (tax amount)'!R312/'5.2.1 (incl tax)'!R311)*100</f>
        <v>51.111477785178458</v>
      </c>
      <c r="S312" s="25">
        <f>('5.2.1 (tax amount)'!S312/'5.2.1 (incl tax)'!S311)*100</f>
        <v>42.56751000937048</v>
      </c>
      <c r="T312" s="25">
        <f>('5.2.1 (tax amount)'!T312/'5.2.1 (incl tax)'!T311)*100</f>
        <v>47.603113406561441</v>
      </c>
      <c r="U312" s="25">
        <f>('5.2.1 (tax amount)'!U312/'5.2.1 (incl tax)'!U311)*100</f>
        <v>39.356089992242048</v>
      </c>
      <c r="V312" s="25">
        <f>('5.2.1 (tax amount)'!V312/'5.2.1 (incl tax)'!V311)*100</f>
        <v>50.736309249884961</v>
      </c>
      <c r="W312" s="25">
        <f>('5.2.1 (tax amount)'!W312/'5.2.1 (incl tax)'!W311)*100</f>
        <v>53.045330982293713</v>
      </c>
      <c r="X312" s="25">
        <f>('5.2.1 (tax amount)'!X312/'5.2.1 (incl tax)'!X311)*100</f>
        <v>44.717144090974507</v>
      </c>
      <c r="Y312" s="25">
        <f>('5.2.1 (tax amount)'!Y312/'5.2.1 (incl tax)'!Y311)*100</f>
        <v>51.303749570003433</v>
      </c>
      <c r="Z312" s="25">
        <f>('5.2.1 (tax amount)'!Z312/'5.2.1 (incl tax)'!Z311)*100</f>
        <v>46.31539611360239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51.874493628931276</v>
      </c>
      <c r="AE312" s="25">
        <f>('5.2.1 (tax amount)'!AE312/'5.2.1 (incl tax)'!AE311)*100</f>
        <v>51.605106125840315</v>
      </c>
      <c r="AF312" s="45">
        <f>RANK(R312,D312:R312,1)</f>
        <v>13</v>
      </c>
      <c r="AG312" s="45">
        <f>RANK(R312,D312:AE312,1)</f>
        <v>21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3984375" defaultRowHeight="12.75" x14ac:dyDescent="0.35"/>
  <cols>
    <col min="1" max="10" width="8.3984375" style="2"/>
    <col min="11" max="12" width="3.3984375" style="2" customWidth="1"/>
    <col min="13" max="14" width="8.3984375" style="2" customWidth="1"/>
    <col min="15" max="16384" width="8.3984375" style="2"/>
  </cols>
  <sheetData>
    <row r="1" spans="1:13" s="5" customFormat="1" ht="15.95" customHeight="1" x14ac:dyDescent="0.3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5.95" customHeight="1" x14ac:dyDescent="0.35"/>
    <row r="3" spans="1:13" ht="15.95" customHeight="1" x14ac:dyDescent="0.35"/>
    <row r="42" spans="1:1" s="4" customFormat="1" ht="54" customHeight="1" x14ac:dyDescent="0.4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3046875" defaultRowHeight="12.75" x14ac:dyDescent="0.35"/>
  <cols>
    <col min="1" max="1" width="5.265625" style="2" customWidth="1"/>
    <col min="2" max="16384" width="8.73046875" style="2"/>
  </cols>
  <sheetData>
    <row r="1" spans="1:1" ht="15" x14ac:dyDescent="0.35">
      <c r="A1" s="20" t="s">
        <v>68</v>
      </c>
    </row>
    <row r="2" spans="1:1" ht="27.95" customHeight="1" x14ac:dyDescent="0.5">
      <c r="A2" s="103" t="s">
        <v>61</v>
      </c>
    </row>
    <row r="3" spans="1:1" ht="29.1" customHeight="1" x14ac:dyDescent="0.4">
      <c r="A3" s="102" t="s">
        <v>69</v>
      </c>
    </row>
    <row r="4" spans="1:1" ht="15" x14ac:dyDescent="0.4">
      <c r="A4" s="15" t="s">
        <v>74</v>
      </c>
    </row>
    <row r="5" spans="1:1" ht="15" x14ac:dyDescent="0.4">
      <c r="A5" s="15" t="s">
        <v>73</v>
      </c>
    </row>
    <row r="6" spans="1:1" ht="15" x14ac:dyDescent="0.4">
      <c r="A6" s="15" t="s">
        <v>79</v>
      </c>
    </row>
    <row r="7" spans="1:1" ht="15" x14ac:dyDescent="0.4">
      <c r="A7" s="15" t="s">
        <v>80</v>
      </c>
    </row>
    <row r="8" spans="1:1" ht="15" x14ac:dyDescent="0.4">
      <c r="A8" s="15" t="s">
        <v>77</v>
      </c>
    </row>
    <row r="9" spans="1:1" ht="15" x14ac:dyDescent="0.4">
      <c r="A9" s="135" t="s">
        <v>103</v>
      </c>
    </row>
    <row r="10" spans="1:1" ht="30" customHeight="1" x14ac:dyDescent="0.4">
      <c r="A10" s="16" t="s">
        <v>70</v>
      </c>
    </row>
    <row r="11" spans="1:1" ht="13.5" x14ac:dyDescent="0.35">
      <c r="A11" s="17" t="s">
        <v>71</v>
      </c>
    </row>
    <row r="12" spans="1:1" ht="15" x14ac:dyDescent="0.4">
      <c r="A12" s="135" t="s">
        <v>104</v>
      </c>
    </row>
    <row r="13" spans="1:1" ht="15" x14ac:dyDescent="0.4">
      <c r="A13" s="15" t="s">
        <v>72</v>
      </c>
    </row>
    <row r="14" spans="1:1" ht="15" x14ac:dyDescent="0.4">
      <c r="A14" s="135" t="s">
        <v>105</v>
      </c>
    </row>
    <row r="15" spans="1:1" ht="15" x14ac:dyDescent="0.4">
      <c r="A15" s="15" t="s">
        <v>78</v>
      </c>
    </row>
    <row r="16" spans="1:1" ht="15" x14ac:dyDescent="0.35">
      <c r="A16" s="18" t="s">
        <v>75</v>
      </c>
    </row>
    <row r="17" spans="1:1" ht="15" x14ac:dyDescent="0.4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A8" sqref="A8"/>
    </sheetView>
  </sheetViews>
  <sheetFormatPr defaultRowHeight="12.75" x14ac:dyDescent="0.35"/>
  <cols>
    <col min="1" max="1" width="18.59765625" customWidth="1"/>
    <col min="2" max="2" width="8.73046875" customWidth="1"/>
    <col min="3" max="3" width="11.3984375" customWidth="1"/>
    <col min="5" max="5" width="2.59765625" customWidth="1"/>
    <col min="6" max="6" width="18.59765625" customWidth="1"/>
    <col min="11" max="11" width="13.265625" bestFit="1" customWidth="1"/>
    <col min="12" max="12" width="13" bestFit="1" customWidth="1"/>
  </cols>
  <sheetData>
    <row r="1" spans="1:9" x14ac:dyDescent="0.35">
      <c r="E1" s="8"/>
    </row>
    <row r="2" spans="1:9" ht="13.15" x14ac:dyDescent="0.4">
      <c r="A2" s="1" t="s">
        <v>43</v>
      </c>
      <c r="E2" s="8"/>
      <c r="F2" s="1" t="s">
        <v>35</v>
      </c>
    </row>
    <row r="3" spans="1:9" ht="13.15" x14ac:dyDescent="0.4">
      <c r="A3" s="14" t="s">
        <v>114</v>
      </c>
      <c r="B3" s="14"/>
      <c r="C3" s="14"/>
      <c r="D3" s="14"/>
      <c r="E3" s="11"/>
      <c r="F3" s="14" t="s">
        <v>114</v>
      </c>
      <c r="G3" s="14"/>
      <c r="H3" s="14"/>
      <c r="I3" s="14"/>
    </row>
    <row r="4" spans="1:9" ht="12.6" customHeight="1" x14ac:dyDescent="0.3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2.95" customHeight="1" x14ac:dyDescent="0.3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2.95" customHeight="1" x14ac:dyDescent="0.3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.15" x14ac:dyDescent="0.4">
      <c r="A7" s="49" t="s">
        <v>2</v>
      </c>
      <c r="B7" s="9">
        <v>80.45</v>
      </c>
      <c r="C7" s="10">
        <f t="shared" ref="C7:C34" si="0">D7-B7</f>
        <v>93.24</v>
      </c>
      <c r="D7" s="134">
        <v>173.69</v>
      </c>
      <c r="E7" s="8"/>
      <c r="F7" s="50" t="s">
        <v>3</v>
      </c>
      <c r="G7" s="9">
        <v>89.16</v>
      </c>
      <c r="H7" s="10">
        <f t="shared" ref="H7:H34" si="1">I7-G7</f>
        <v>75.47999999999999</v>
      </c>
      <c r="I7" s="9">
        <v>164.64</v>
      </c>
    </row>
    <row r="8" spans="1:9" ht="12.95" customHeight="1" x14ac:dyDescent="0.4">
      <c r="A8" s="49" t="s">
        <v>10</v>
      </c>
      <c r="B8" s="9">
        <v>73.47</v>
      </c>
      <c r="C8" s="10">
        <f t="shared" si="0"/>
        <v>97.84</v>
      </c>
      <c r="D8" s="134">
        <v>171.31</v>
      </c>
      <c r="E8" s="8"/>
      <c r="F8" s="50" t="s">
        <v>113</v>
      </c>
      <c r="G8" s="9">
        <v>75.153475000000029</v>
      </c>
      <c r="H8" s="10">
        <f t="shared" si="1"/>
        <v>78.570694999999986</v>
      </c>
      <c r="I8" s="9">
        <v>153.72417000000002</v>
      </c>
    </row>
    <row r="9" spans="1:9" ht="13.15" x14ac:dyDescent="0.4">
      <c r="A9" s="49" t="s">
        <v>3</v>
      </c>
      <c r="B9" s="9">
        <v>70.23</v>
      </c>
      <c r="C9" s="10">
        <f t="shared" si="0"/>
        <v>93.39</v>
      </c>
      <c r="D9" s="134">
        <v>163.62</v>
      </c>
      <c r="E9" s="8"/>
      <c r="F9" s="50" t="s">
        <v>10</v>
      </c>
      <c r="G9" s="9">
        <v>81.599999999999994</v>
      </c>
      <c r="H9" s="10">
        <f t="shared" si="1"/>
        <v>71.34</v>
      </c>
      <c r="I9" s="9">
        <v>152.94</v>
      </c>
    </row>
    <row r="10" spans="1:9" ht="13.15" x14ac:dyDescent="0.4">
      <c r="A10" s="49" t="s">
        <v>6</v>
      </c>
      <c r="B10" s="9">
        <v>70.209999999999994</v>
      </c>
      <c r="C10" s="10">
        <f t="shared" si="0"/>
        <v>92.64</v>
      </c>
      <c r="D10" s="134">
        <v>162.85</v>
      </c>
      <c r="E10" s="8"/>
      <c r="F10" s="50" t="s">
        <v>8</v>
      </c>
      <c r="G10" s="9">
        <v>72.61</v>
      </c>
      <c r="H10" s="10">
        <f t="shared" si="1"/>
        <v>80.33</v>
      </c>
      <c r="I10" s="9">
        <v>152.94</v>
      </c>
    </row>
    <row r="11" spans="1:9" ht="13.15" x14ac:dyDescent="0.4">
      <c r="A11" s="49" t="s">
        <v>4</v>
      </c>
      <c r="B11" s="9">
        <v>74.47</v>
      </c>
      <c r="C11" s="10">
        <f t="shared" si="0"/>
        <v>85.78</v>
      </c>
      <c r="D11" s="134">
        <v>160.25</v>
      </c>
      <c r="E11" s="8"/>
      <c r="F11" s="49" t="s">
        <v>4</v>
      </c>
      <c r="G11" s="9">
        <v>74.62</v>
      </c>
      <c r="H11" s="10">
        <f t="shared" si="1"/>
        <v>77.359999999999985</v>
      </c>
      <c r="I11" s="9">
        <v>151.97999999999999</v>
      </c>
    </row>
    <row r="12" spans="1:9" ht="13.15" x14ac:dyDescent="0.4">
      <c r="A12" s="49" t="s">
        <v>8</v>
      </c>
      <c r="B12" s="9">
        <v>67.42</v>
      </c>
      <c r="C12" s="10">
        <f t="shared" si="0"/>
        <v>90.76</v>
      </c>
      <c r="D12" s="134">
        <v>158.18</v>
      </c>
      <c r="E12" s="8"/>
      <c r="F12" s="49" t="s">
        <v>1</v>
      </c>
      <c r="G12" s="9">
        <v>73.680000000000007</v>
      </c>
      <c r="H12" s="10">
        <f t="shared" si="1"/>
        <v>77.519999999999982</v>
      </c>
      <c r="I12" s="9">
        <v>151.19999999999999</v>
      </c>
    </row>
    <row r="13" spans="1:9" ht="13.15" x14ac:dyDescent="0.4">
      <c r="A13" s="49" t="s">
        <v>5</v>
      </c>
      <c r="B13" s="9">
        <v>67.42</v>
      </c>
      <c r="C13" s="10">
        <f t="shared" si="0"/>
        <v>89.79</v>
      </c>
      <c r="D13" s="134">
        <v>157.21</v>
      </c>
      <c r="E13" s="8"/>
      <c r="F13" s="49" t="s">
        <v>2</v>
      </c>
      <c r="G13" s="9">
        <v>78.430000000000007</v>
      </c>
      <c r="H13" s="10">
        <f t="shared" si="1"/>
        <v>70.519999999999982</v>
      </c>
      <c r="I13" s="9">
        <v>148.94999999999999</v>
      </c>
    </row>
    <row r="14" spans="1:9" ht="13.15" x14ac:dyDescent="0.4">
      <c r="A14" s="50" t="s">
        <v>11</v>
      </c>
      <c r="B14" s="9">
        <v>71.540000000000006</v>
      </c>
      <c r="C14" s="10">
        <f t="shared" si="0"/>
        <v>77.209999999999994</v>
      </c>
      <c r="D14" s="134">
        <v>148.75</v>
      </c>
      <c r="E14" s="8"/>
      <c r="F14" s="49" t="s">
        <v>7</v>
      </c>
      <c r="G14" s="9">
        <v>73.8</v>
      </c>
      <c r="H14" s="10">
        <f t="shared" si="1"/>
        <v>74.440000000000012</v>
      </c>
      <c r="I14" s="9">
        <v>148.24</v>
      </c>
    </row>
    <row r="15" spans="1:9" ht="12.95" customHeight="1" x14ac:dyDescent="0.4">
      <c r="A15" s="50" t="s">
        <v>7</v>
      </c>
      <c r="B15" s="9">
        <v>66.97</v>
      </c>
      <c r="C15" s="10">
        <f t="shared" si="0"/>
        <v>81.240000000000009</v>
      </c>
      <c r="D15" s="134">
        <v>148.21</v>
      </c>
      <c r="E15" s="8"/>
      <c r="F15" s="49" t="s">
        <v>5</v>
      </c>
      <c r="G15" s="9">
        <v>74.45</v>
      </c>
      <c r="H15" s="10">
        <f t="shared" si="1"/>
        <v>73.36</v>
      </c>
      <c r="I15" s="9">
        <v>147.81</v>
      </c>
    </row>
    <row r="16" spans="1:9" ht="13.15" x14ac:dyDescent="0.4">
      <c r="A16" s="50" t="s">
        <v>21</v>
      </c>
      <c r="B16" s="9">
        <v>70.180000000000007</v>
      </c>
      <c r="C16" s="10">
        <f t="shared" si="0"/>
        <v>74.569999999999993</v>
      </c>
      <c r="D16" s="134">
        <v>144.75</v>
      </c>
      <c r="E16" s="8"/>
      <c r="F16" s="50" t="s">
        <v>6</v>
      </c>
      <c r="G16" s="9">
        <v>81.430000000000007</v>
      </c>
      <c r="H16" s="10">
        <f t="shared" si="1"/>
        <v>64.5</v>
      </c>
      <c r="I16" s="9">
        <v>145.93</v>
      </c>
    </row>
    <row r="17" spans="1:9" ht="13.15" x14ac:dyDescent="0.4">
      <c r="A17" s="49" t="s">
        <v>113</v>
      </c>
      <c r="B17" s="9">
        <v>67.599214895240792</v>
      </c>
      <c r="C17" s="10">
        <f t="shared" si="0"/>
        <v>77.059842979048156</v>
      </c>
      <c r="D17" s="134">
        <v>144.65905787428895</v>
      </c>
      <c r="E17" s="8"/>
      <c r="F17" s="49" t="s">
        <v>21</v>
      </c>
      <c r="G17" s="9">
        <v>78.239999999999995</v>
      </c>
      <c r="H17" s="10">
        <f t="shared" si="1"/>
        <v>67.11</v>
      </c>
      <c r="I17" s="9">
        <v>145.35</v>
      </c>
    </row>
    <row r="18" spans="1:9" ht="13.15" x14ac:dyDescent="0.4">
      <c r="A18" s="50" t="s">
        <v>19</v>
      </c>
      <c r="B18" s="9">
        <v>72.37</v>
      </c>
      <c r="C18" s="10">
        <f t="shared" si="0"/>
        <v>72.199999999999989</v>
      </c>
      <c r="D18" s="134">
        <v>144.57</v>
      </c>
      <c r="E18" s="8"/>
      <c r="F18" s="49" t="s">
        <v>0</v>
      </c>
      <c r="G18" s="9">
        <v>74.760000000000005</v>
      </c>
      <c r="H18" s="10">
        <f t="shared" si="1"/>
        <v>68.100000000000009</v>
      </c>
      <c r="I18" s="9">
        <v>142.86000000000001</v>
      </c>
    </row>
    <row r="19" spans="1:9" ht="13.15" x14ac:dyDescent="0.4">
      <c r="A19" s="50" t="s">
        <v>1</v>
      </c>
      <c r="B19" s="9">
        <v>66.12</v>
      </c>
      <c r="C19" s="10">
        <f t="shared" si="0"/>
        <v>75.930000000000007</v>
      </c>
      <c r="D19" s="134">
        <v>142.05000000000001</v>
      </c>
      <c r="E19" s="8"/>
      <c r="F19" s="50" t="s">
        <v>13</v>
      </c>
      <c r="G19" s="9">
        <v>80.709999999999994</v>
      </c>
      <c r="H19" s="10">
        <f t="shared" si="1"/>
        <v>59.730000000000004</v>
      </c>
      <c r="I19" s="9">
        <v>140.44</v>
      </c>
    </row>
    <row r="20" spans="1:9" ht="13.15" x14ac:dyDescent="0.4">
      <c r="A20" s="49" t="s">
        <v>13</v>
      </c>
      <c r="B20" s="9">
        <v>69.010000000000005</v>
      </c>
      <c r="C20" s="10">
        <f t="shared" si="0"/>
        <v>71.129999999999981</v>
      </c>
      <c r="D20" s="134">
        <v>140.13999999999999</v>
      </c>
      <c r="E20" s="8"/>
      <c r="F20" s="50" t="s">
        <v>20</v>
      </c>
      <c r="G20" s="9">
        <v>77.77</v>
      </c>
      <c r="H20" s="10">
        <f t="shared" si="1"/>
        <v>61.17</v>
      </c>
      <c r="I20" s="9">
        <v>138.94</v>
      </c>
    </row>
    <row r="21" spans="1:9" ht="12.95" customHeight="1" x14ac:dyDescent="0.4">
      <c r="A21" s="49" t="s">
        <v>25</v>
      </c>
      <c r="B21" s="9">
        <v>68.33</v>
      </c>
      <c r="C21" s="10">
        <f t="shared" si="0"/>
        <v>70.429999999999993</v>
      </c>
      <c r="D21" s="134">
        <v>138.76</v>
      </c>
      <c r="E21" s="8"/>
      <c r="F21" s="49" t="s">
        <v>11</v>
      </c>
      <c r="G21" s="9">
        <v>74.22</v>
      </c>
      <c r="H21" s="10">
        <f t="shared" si="1"/>
        <v>63.599999999999994</v>
      </c>
      <c r="I21" s="9">
        <v>137.82</v>
      </c>
    </row>
    <row r="22" spans="1:9" ht="13.15" x14ac:dyDescent="0.4">
      <c r="A22" s="49" t="s">
        <v>12</v>
      </c>
      <c r="B22" s="9">
        <v>73.63</v>
      </c>
      <c r="C22" s="10">
        <f t="shared" si="0"/>
        <v>64.34</v>
      </c>
      <c r="D22" s="134">
        <v>137.97</v>
      </c>
      <c r="E22" s="8"/>
      <c r="F22" s="49" t="s">
        <v>44</v>
      </c>
      <c r="G22" s="9">
        <v>77.260000000000005</v>
      </c>
      <c r="H22" s="10">
        <f t="shared" si="1"/>
        <v>60.209999999999994</v>
      </c>
      <c r="I22" s="9">
        <v>137.47</v>
      </c>
    </row>
    <row r="23" spans="1:9" ht="13.15" x14ac:dyDescent="0.4">
      <c r="A23" s="49" t="s">
        <v>0</v>
      </c>
      <c r="B23" s="9">
        <v>63.05</v>
      </c>
      <c r="C23" s="10">
        <f t="shared" si="0"/>
        <v>73.310000000000016</v>
      </c>
      <c r="D23" s="134">
        <v>136.36000000000001</v>
      </c>
      <c r="E23" s="8"/>
      <c r="F23" s="49" t="s">
        <v>19</v>
      </c>
      <c r="G23" s="9">
        <v>81.64</v>
      </c>
      <c r="H23" s="10">
        <f t="shared" si="1"/>
        <v>54.470000000000013</v>
      </c>
      <c r="I23" s="9">
        <v>136.11000000000001</v>
      </c>
    </row>
    <row r="24" spans="1:9" ht="13.15" x14ac:dyDescent="0.4">
      <c r="A24" s="50" t="s">
        <v>9</v>
      </c>
      <c r="B24" s="9">
        <v>67.989999999999995</v>
      </c>
      <c r="C24" s="10">
        <f t="shared" si="0"/>
        <v>66.410000000000011</v>
      </c>
      <c r="D24" s="134">
        <v>134.4</v>
      </c>
      <c r="E24" s="8"/>
      <c r="F24" s="49" t="s">
        <v>25</v>
      </c>
      <c r="G24" s="9">
        <v>78.31</v>
      </c>
      <c r="H24" s="10">
        <f t="shared" si="1"/>
        <v>57.460000000000008</v>
      </c>
      <c r="I24" s="9">
        <v>135.77000000000001</v>
      </c>
    </row>
    <row r="25" spans="1:9" ht="13.15" x14ac:dyDescent="0.4">
      <c r="A25" s="50" t="s">
        <v>20</v>
      </c>
      <c r="B25" s="9">
        <v>71.510000000000005</v>
      </c>
      <c r="C25" s="10">
        <f t="shared" si="0"/>
        <v>62.129999999999981</v>
      </c>
      <c r="D25" s="134">
        <v>133.63999999999999</v>
      </c>
      <c r="E25" s="8"/>
      <c r="F25" s="50" t="s">
        <v>22</v>
      </c>
      <c r="G25" s="9">
        <v>75.540000000000006</v>
      </c>
      <c r="H25" s="10">
        <f t="shared" si="1"/>
        <v>58.260000000000005</v>
      </c>
      <c r="I25" s="9">
        <v>133.80000000000001</v>
      </c>
    </row>
    <row r="26" spans="1:9" ht="13.15" x14ac:dyDescent="0.4">
      <c r="A26" s="49" t="s">
        <v>44</v>
      </c>
      <c r="B26" s="9">
        <v>66.989999999999995</v>
      </c>
      <c r="C26" s="10">
        <f t="shared" si="0"/>
        <v>65.440000000000012</v>
      </c>
      <c r="D26" s="134">
        <v>132.43</v>
      </c>
      <c r="E26" s="8"/>
      <c r="F26" s="49" t="s">
        <v>9</v>
      </c>
      <c r="G26" s="9">
        <v>75.67</v>
      </c>
      <c r="H26" s="10">
        <f t="shared" si="1"/>
        <v>56.929999999999993</v>
      </c>
      <c r="I26" s="9">
        <v>132.6</v>
      </c>
    </row>
    <row r="27" spans="1:9" ht="13.15" x14ac:dyDescent="0.4">
      <c r="A27" s="50" t="s">
        <v>115</v>
      </c>
      <c r="B27" s="9">
        <v>64.13</v>
      </c>
      <c r="C27" s="10">
        <f t="shared" si="0"/>
        <v>66.150000000000006</v>
      </c>
      <c r="D27" s="134">
        <v>130.28</v>
      </c>
      <c r="E27" s="8"/>
      <c r="F27" s="49" t="s">
        <v>24</v>
      </c>
      <c r="G27" s="9">
        <v>74.739999999999995</v>
      </c>
      <c r="H27" s="10">
        <f t="shared" si="1"/>
        <v>57.7</v>
      </c>
      <c r="I27" s="9">
        <v>132.44</v>
      </c>
    </row>
    <row r="28" spans="1:9" ht="13.15" x14ac:dyDescent="0.4">
      <c r="A28" s="49" t="s">
        <v>26</v>
      </c>
      <c r="B28" s="9">
        <v>59.91</v>
      </c>
      <c r="C28" s="10">
        <f t="shared" si="0"/>
        <v>68.319999999999993</v>
      </c>
      <c r="D28" s="134">
        <v>128.22999999999999</v>
      </c>
      <c r="E28" s="8"/>
      <c r="F28" s="49" t="s">
        <v>26</v>
      </c>
      <c r="G28" s="9">
        <v>69.099999999999994</v>
      </c>
      <c r="H28" s="10">
        <f t="shared" si="1"/>
        <v>63.289999999999992</v>
      </c>
      <c r="I28" s="9">
        <v>132.38999999999999</v>
      </c>
    </row>
    <row r="29" spans="1:9" ht="13.15" x14ac:dyDescent="0.4">
      <c r="A29" s="50" t="s">
        <v>24</v>
      </c>
      <c r="B29" s="9">
        <v>68.41</v>
      </c>
      <c r="C29" s="10">
        <f t="shared" si="0"/>
        <v>59.72999999999999</v>
      </c>
      <c r="D29" s="134">
        <v>128.13999999999999</v>
      </c>
      <c r="E29" s="8"/>
      <c r="F29" s="49" t="s">
        <v>12</v>
      </c>
      <c r="G29" s="9">
        <v>76.540000000000006</v>
      </c>
      <c r="H29" s="10">
        <f t="shared" si="1"/>
        <v>55.249999999999986</v>
      </c>
      <c r="I29" s="9">
        <v>131.79</v>
      </c>
    </row>
    <row r="30" spans="1:9" ht="13.15" x14ac:dyDescent="0.4">
      <c r="A30" s="49" t="s">
        <v>22</v>
      </c>
      <c r="B30" s="9">
        <v>65.650000000000006</v>
      </c>
      <c r="C30" s="10">
        <f t="shared" si="0"/>
        <v>61.97</v>
      </c>
      <c r="D30" s="134">
        <v>127.62</v>
      </c>
      <c r="E30" s="8"/>
      <c r="F30" s="50" t="s">
        <v>115</v>
      </c>
      <c r="G30" s="9">
        <v>74.010000000000005</v>
      </c>
      <c r="H30" s="10">
        <f t="shared" si="1"/>
        <v>56.36999999999999</v>
      </c>
      <c r="I30" s="9">
        <v>130.38</v>
      </c>
    </row>
    <row r="31" spans="1:9" ht="13.15" x14ac:dyDescent="0.4">
      <c r="A31" s="49" t="s">
        <v>40</v>
      </c>
      <c r="B31" s="9">
        <v>68.87</v>
      </c>
      <c r="C31" s="10">
        <f t="shared" si="0"/>
        <v>54.39</v>
      </c>
      <c r="D31" s="134">
        <v>123.26</v>
      </c>
      <c r="E31" s="8"/>
      <c r="F31" s="50" t="s">
        <v>18</v>
      </c>
      <c r="G31" s="9">
        <v>79.209999999999994</v>
      </c>
      <c r="H31" s="10">
        <f t="shared" si="1"/>
        <v>49.690000000000012</v>
      </c>
      <c r="I31" s="9">
        <v>128.9</v>
      </c>
    </row>
    <row r="32" spans="1:9" ht="13.15" x14ac:dyDescent="0.4">
      <c r="A32" s="50" t="s">
        <v>18</v>
      </c>
      <c r="B32" s="9">
        <v>69.2</v>
      </c>
      <c r="C32" s="10">
        <f t="shared" si="0"/>
        <v>50.730000000000004</v>
      </c>
      <c r="D32" s="134">
        <v>119.93</v>
      </c>
      <c r="E32" s="8"/>
      <c r="F32" s="49" t="s">
        <v>40</v>
      </c>
      <c r="G32" s="9">
        <v>75.28</v>
      </c>
      <c r="H32" s="10">
        <f t="shared" si="1"/>
        <v>52.16</v>
      </c>
      <c r="I32" s="9">
        <v>127.44</v>
      </c>
    </row>
    <row r="33" spans="1:9" ht="13.15" x14ac:dyDescent="0.4">
      <c r="A33" s="50" t="s">
        <v>23</v>
      </c>
      <c r="B33" s="9">
        <v>50.09</v>
      </c>
      <c r="C33" s="10">
        <f t="shared" si="0"/>
        <v>64.399999999999991</v>
      </c>
      <c r="D33" s="134">
        <v>114.49</v>
      </c>
      <c r="E33" s="8"/>
      <c r="F33" s="49" t="s">
        <v>39</v>
      </c>
      <c r="G33" s="9">
        <v>69.599999999999994</v>
      </c>
      <c r="H33" s="10">
        <f t="shared" si="1"/>
        <v>47.790000000000006</v>
      </c>
      <c r="I33" s="9">
        <v>117.39</v>
      </c>
    </row>
    <row r="34" spans="1:9" ht="13.15" x14ac:dyDescent="0.4">
      <c r="A34" s="49" t="s">
        <v>39</v>
      </c>
      <c r="B34" s="9">
        <v>63.76</v>
      </c>
      <c r="C34" s="10">
        <f t="shared" si="0"/>
        <v>49.970000000000006</v>
      </c>
      <c r="D34" s="134">
        <v>113.73</v>
      </c>
      <c r="E34" s="8"/>
      <c r="F34" s="50" t="s">
        <v>23</v>
      </c>
      <c r="G34" s="9">
        <v>47.25</v>
      </c>
      <c r="H34" s="10">
        <f t="shared" si="1"/>
        <v>56.129999999999995</v>
      </c>
      <c r="I34" s="9">
        <v>103.38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3046875" defaultRowHeight="12.75" x14ac:dyDescent="0.35"/>
  <sheetData>
    <row r="1" spans="1:16" ht="18" customHeight="1" x14ac:dyDescent="0.35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35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35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35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35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35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35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35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35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35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35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35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35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35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" x14ac:dyDescent="0.35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" x14ac:dyDescent="0.35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" x14ac:dyDescent="0.35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Unleaded Long-term (exc tax)'!A1" display="Table 5.1.1 Premium unleaded petrol prices excluding tax and duty compared with EU countries" xr:uid="{CF743BAE-6E50-41D1-8BC7-74F713EBC905}"/>
    <hyperlink ref="A4" location="'Unleaded Long-term (inc tax)'!A1" display="Table 5.1.1 Premium unleaded petrol prices including tax and duty compared with EU countries" xr:uid="{AC71DC60-8E1B-4B42-860B-F1BD79BF7C44}"/>
    <hyperlink ref="A5" location="'Unleaded Long-term (tax amount)'!A1" display="Table 5.1.1 Premium unleaded petrol price tax and duty amount compared with EU countries" xr:uid="{FBD12E7A-21C2-4DE8-B061-E8D07157614B}"/>
    <hyperlink ref="A6" location="'Unleaded Long-term (% tax)'!A1" display="Table 5.1.1 Premium unleaded petrol price tax and duty percentage compared with EU countries" xr:uid="{791AC04B-76B0-4844-83DD-FC9570B71E99}"/>
    <hyperlink ref="A7" location="'Diesel Long-term (exc tax)'!A1" display="Table 5.2.1 Diesel prices excluding tax and duty compared with EU countries" xr:uid="{33E5F66C-9F2A-495C-ADCC-C0FA097F5A7D}"/>
    <hyperlink ref="A8" location="'Diesel Long-term (inc tax)'!A1" display="Table 5.2.1 Diesel prices including tax and duty compared with EU countries" xr:uid="{913B92F2-0B61-4CCC-B744-4D2BDA4D4CC2}"/>
    <hyperlink ref="A9" location="'Diesel Long-term (tax amount)'!A1" display="Table 5.2.1 Diesel prices tax and duty amount compared with EU countries" xr:uid="{03EF90B4-96CA-4BF7-AFD2-245862CFF2EA}"/>
    <hyperlink ref="A10" location="'Diesel Long-term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11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35"/>
  <cols>
    <col min="1" max="3" width="11.59765625" customWidth="1"/>
    <col min="4" max="33" width="12.73046875" customWidth="1"/>
  </cols>
  <sheetData>
    <row r="1" spans="1:33" ht="18" customHeight="1" x14ac:dyDescent="0.4">
      <c r="A1" s="90" t="s">
        <v>81</v>
      </c>
    </row>
    <row r="2" spans="1:33" ht="18" customHeight="1" x14ac:dyDescent="0.4">
      <c r="A2" s="87" t="s">
        <v>117</v>
      </c>
    </row>
    <row r="3" spans="1:33" ht="18" customHeight="1" x14ac:dyDescent="0.4">
      <c r="A3" s="87" t="s">
        <v>120</v>
      </c>
    </row>
    <row r="4" spans="1:33" ht="18" customHeight="1" x14ac:dyDescent="0.4">
      <c r="A4" s="88" t="s">
        <v>112</v>
      </c>
    </row>
    <row r="5" spans="1:33" ht="18" customHeight="1" x14ac:dyDescent="0.4">
      <c r="A5" s="86" t="s">
        <v>111</v>
      </c>
    </row>
    <row r="6" spans="1:33" ht="18" customHeight="1" x14ac:dyDescent="0.4">
      <c r="A6" s="86" t="s">
        <v>95</v>
      </c>
    </row>
    <row r="7" spans="1:33" ht="18" customHeight="1" x14ac:dyDescent="0.4">
      <c r="A7" s="87" t="s">
        <v>121</v>
      </c>
    </row>
    <row r="8" spans="1:33" s="49" customFormat="1" ht="39" customHeight="1" x14ac:dyDescent="0.4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4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4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4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4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4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4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4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4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4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4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4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4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4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4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4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4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4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4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4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4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4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4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4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4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4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4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4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4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4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4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4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4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4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4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4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4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4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4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4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4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4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4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4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4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4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4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4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4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4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4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4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4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4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4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4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4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4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4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4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4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4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4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4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4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4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4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4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4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4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4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4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4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4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4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4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4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4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4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4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4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4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4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4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4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4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4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4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4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4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4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4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4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4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4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4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4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4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4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4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4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4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4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4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4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4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4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4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4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4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4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4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4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4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4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4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4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4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4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4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4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4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4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4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4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4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4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4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4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4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4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4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4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4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4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4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4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4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4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4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4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4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4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4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4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4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4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4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4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4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4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4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4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4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4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4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4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4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4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4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4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4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4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4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4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4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4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4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4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4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4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4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4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4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4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4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4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4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4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4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4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4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4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4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4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4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4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4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4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4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4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4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4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4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4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4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4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4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4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4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4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4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4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4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4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4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4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4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4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4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4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4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4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4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4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4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4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4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4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4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4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4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4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4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4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4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4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4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4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4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4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4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4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4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4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4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4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4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4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4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4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4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4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4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4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4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4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4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4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4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4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4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4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4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4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4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4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4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4">
      <c r="A266" s="42">
        <v>2020</v>
      </c>
      <c r="B266" s="47">
        <f t="shared" ref="B266:B311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4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4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4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4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4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4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4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4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4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4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4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4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4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4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4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4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4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4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4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4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4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4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4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4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4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4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4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4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4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4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4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4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4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4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4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4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4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4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4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4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4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4">
      <c r="A308" s="91">
        <v>2023</v>
      </c>
      <c r="B308" s="47">
        <f t="shared" si="12"/>
        <v>45261</v>
      </c>
      <c r="C308" s="46" t="s">
        <v>124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4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60.35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64.489999999999995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4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>RANK(R310,D310:R310,1)</f>
        <v>4</v>
      </c>
      <c r="AG310" s="45">
        <f>RANK(R310,D310:AE310,1)</f>
        <v>10</v>
      </c>
    </row>
    <row r="311" spans="1:33" ht="14.25" customHeight="1" x14ac:dyDescent="0.4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70.209999999999994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73.63</v>
      </c>
      <c r="Q311" s="48">
        <v>69.010000000000005</v>
      </c>
      <c r="R311" s="48">
        <v>67.599214895240792</v>
      </c>
      <c r="S311" s="48">
        <v>63.76</v>
      </c>
      <c r="T311" s="48">
        <v>66.989999999999995</v>
      </c>
      <c r="U311" s="48">
        <v>69.2</v>
      </c>
      <c r="V311" s="48">
        <v>64.13</v>
      </c>
      <c r="W311" s="48">
        <v>72.37</v>
      </c>
      <c r="X311" s="48">
        <v>71.510000000000005</v>
      </c>
      <c r="Y311" s="48">
        <v>70.180000000000007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68.33</v>
      </c>
      <c r="AE311" s="48">
        <v>59.91</v>
      </c>
      <c r="AF311" s="45">
        <f>RANK(R311,D311:R311,1)</f>
        <v>6</v>
      </c>
      <c r="AG311" s="45">
        <f>RANK(R311,D311:AE311,1)</f>
        <v>12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11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35"/>
  <cols>
    <col min="1" max="3" width="11.59765625" customWidth="1"/>
    <col min="4" max="33" width="12.73046875" customWidth="1"/>
  </cols>
  <sheetData>
    <row r="1" spans="1:33" ht="18" customHeight="1" x14ac:dyDescent="0.4">
      <c r="A1" s="90" t="s">
        <v>85</v>
      </c>
      <c r="AG1" s="54"/>
    </row>
    <row r="2" spans="1:33" ht="18" customHeight="1" x14ac:dyDescent="0.4">
      <c r="A2" s="87" t="s">
        <v>117</v>
      </c>
      <c r="AG2" s="54"/>
    </row>
    <row r="3" spans="1:33" ht="18" customHeight="1" x14ac:dyDescent="0.4">
      <c r="A3" s="87" t="s">
        <v>120</v>
      </c>
      <c r="AG3" s="54"/>
    </row>
    <row r="4" spans="1:33" ht="18" customHeight="1" x14ac:dyDescent="0.4">
      <c r="A4" s="88" t="s">
        <v>112</v>
      </c>
      <c r="AG4" s="54"/>
    </row>
    <row r="5" spans="1:33" ht="18" customHeight="1" x14ac:dyDescent="0.4">
      <c r="A5" s="86" t="s">
        <v>111</v>
      </c>
      <c r="AG5" s="54"/>
    </row>
    <row r="6" spans="1:33" ht="18" customHeight="1" x14ac:dyDescent="0.4">
      <c r="A6" s="86" t="s">
        <v>95</v>
      </c>
      <c r="AG6" s="54"/>
    </row>
    <row r="7" spans="1:33" ht="18" customHeight="1" x14ac:dyDescent="0.4">
      <c r="A7" s="87" t="s">
        <v>121</v>
      </c>
      <c r="AG7" s="54"/>
    </row>
    <row r="8" spans="1:33" s="49" customFormat="1" ht="39" customHeight="1" x14ac:dyDescent="0.4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4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4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4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4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4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4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4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4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4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4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4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4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4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4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4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4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4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4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4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4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4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4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4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4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4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4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4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4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4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4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4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4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4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4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4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4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4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4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4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4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4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4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4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4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4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4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4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4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4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4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4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4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4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4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4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4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4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4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4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4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4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4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4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4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4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4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4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4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4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4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4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4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4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4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4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4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4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4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4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4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4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4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4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4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4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4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4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4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4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4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4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4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4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4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4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4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4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4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4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4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4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4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4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4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4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4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4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4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4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4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4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4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4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4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4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4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4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4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4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4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4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4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4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4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4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4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4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4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4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4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4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4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4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4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4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4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4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4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4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4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4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4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4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4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4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4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4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4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4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4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4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4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4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4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4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4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4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4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4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4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4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4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4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4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4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4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4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4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4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4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4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4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4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4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4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4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4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4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4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4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4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4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4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4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4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4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4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4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4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4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4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4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4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4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4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4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4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4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4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4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4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4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4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4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4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4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4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4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4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4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4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4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4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4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4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4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4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4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4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4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4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4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4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4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4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4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4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4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4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4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4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4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4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4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4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4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4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4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4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4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4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4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4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4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4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4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4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4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4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4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4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4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4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4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4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4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4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4">
      <c r="A266" s="42">
        <v>2020</v>
      </c>
      <c r="B266" s="47">
        <f t="shared" ref="B266:B311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4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4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4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4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4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4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4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4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4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4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4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4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4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4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4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4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4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4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4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4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4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4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4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4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4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4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4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4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4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4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4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4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4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4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4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4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4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4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4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4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4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4">
      <c r="A308" s="91">
        <v>2023</v>
      </c>
      <c r="B308" s="47">
        <f t="shared" si="12"/>
        <v>45261</v>
      </c>
      <c r="C308" s="46" t="s">
        <v>124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4">
      <c r="A309" s="91">
        <v>2024</v>
      </c>
      <c r="B309" s="47">
        <f t="shared" si="12"/>
        <v>45292</v>
      </c>
      <c r="C309" s="46" t="s">
        <v>29</v>
      </c>
      <c r="D309" s="48">
        <v>131.88</v>
      </c>
      <c r="E309" s="48">
        <v>135.53</v>
      </c>
      <c r="F309" s="48">
        <v>168.03</v>
      </c>
      <c r="G309" s="48">
        <v>147.46</v>
      </c>
      <c r="H309" s="48">
        <v>154.84</v>
      </c>
      <c r="I309" s="48">
        <v>154.43</v>
      </c>
      <c r="J309" s="48">
        <v>156.32</v>
      </c>
      <c r="K309" s="48">
        <v>144.54</v>
      </c>
      <c r="L309" s="48">
        <v>152.27000000000001</v>
      </c>
      <c r="M309" s="48">
        <v>127.49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125.65</v>
      </c>
      <c r="W309" s="48">
        <v>142.81</v>
      </c>
      <c r="X309" s="48">
        <v>130.52000000000001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131.44999999999999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4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>RANK(R310,D310:R310,1)</f>
        <v>6</v>
      </c>
      <c r="AG310" s="45">
        <f>RANK(R310,D310:AE310,1)</f>
        <v>18</v>
      </c>
    </row>
    <row r="311" spans="1:33" ht="14.25" customHeight="1" x14ac:dyDescent="0.4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160.25</v>
      </c>
      <c r="I311" s="48">
        <v>157.21</v>
      </c>
      <c r="J311" s="48">
        <v>162.85</v>
      </c>
      <c r="K311" s="48">
        <v>148.21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137.97</v>
      </c>
      <c r="Q311" s="48">
        <v>140.13999999999999</v>
      </c>
      <c r="R311" s="48">
        <v>144.65905787428895</v>
      </c>
      <c r="S311" s="48">
        <v>113.73</v>
      </c>
      <c r="T311" s="48">
        <v>132.43</v>
      </c>
      <c r="U311" s="48">
        <v>119.93</v>
      </c>
      <c r="V311" s="48">
        <v>130.28</v>
      </c>
      <c r="W311" s="48">
        <v>144.57</v>
      </c>
      <c r="X311" s="48">
        <v>133.63999999999999</v>
      </c>
      <c r="Y311" s="48">
        <v>144.75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138.76</v>
      </c>
      <c r="AE311" s="48">
        <v>128.22999999999999</v>
      </c>
      <c r="AF311" s="45">
        <f>RANK(R311,D311:R311,1)</f>
        <v>6</v>
      </c>
      <c r="AG311" s="45">
        <f>RANK(R311,D311:AE311,1)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12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35"/>
  <cols>
    <col min="1" max="3" width="11.59765625" customWidth="1"/>
    <col min="4" max="33" width="12.73046875" customWidth="1"/>
  </cols>
  <sheetData>
    <row r="1" spans="1:33" ht="18" customHeight="1" x14ac:dyDescent="0.4">
      <c r="A1" s="90" t="s">
        <v>89</v>
      </c>
    </row>
    <row r="2" spans="1:33" ht="18" customHeight="1" x14ac:dyDescent="0.4">
      <c r="A2" s="87" t="s">
        <v>117</v>
      </c>
      <c r="AG2" s="54"/>
    </row>
    <row r="3" spans="1:33" ht="18" customHeight="1" x14ac:dyDescent="0.4">
      <c r="A3" s="89" t="s">
        <v>93</v>
      </c>
      <c r="AG3" s="54"/>
    </row>
    <row r="4" spans="1:33" ht="18" customHeight="1" x14ac:dyDescent="0.4">
      <c r="A4" s="87" t="s">
        <v>120</v>
      </c>
      <c r="AG4" s="54"/>
    </row>
    <row r="5" spans="1:33" ht="18" customHeight="1" x14ac:dyDescent="0.4">
      <c r="A5" s="88" t="s">
        <v>112</v>
      </c>
      <c r="AG5" s="54"/>
    </row>
    <row r="6" spans="1:33" ht="18" customHeight="1" x14ac:dyDescent="0.4">
      <c r="A6" s="86" t="s">
        <v>111</v>
      </c>
      <c r="AG6" s="54"/>
    </row>
    <row r="7" spans="1:33" ht="18" customHeight="1" x14ac:dyDescent="0.4">
      <c r="A7" s="86" t="s">
        <v>95</v>
      </c>
      <c r="AG7" s="54"/>
    </row>
    <row r="8" spans="1:33" ht="18" customHeight="1" x14ac:dyDescent="0.4">
      <c r="A8" s="87" t="s">
        <v>121</v>
      </c>
      <c r="AG8" s="54"/>
    </row>
    <row r="9" spans="1:33" s="49" customFormat="1" ht="39.4" x14ac:dyDescent="0.4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4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4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4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4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4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4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4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4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4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4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4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4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4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4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4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4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4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4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4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4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4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4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4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4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4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4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4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4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4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4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4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4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4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4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4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4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4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4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4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4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4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4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4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4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4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4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4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4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4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4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4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4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4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4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4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4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4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4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4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4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4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4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4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4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4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4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4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4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4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4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4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4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4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4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4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4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4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4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4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4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4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4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4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4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4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4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4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4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4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4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4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4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4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4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4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4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4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4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4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4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4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4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4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4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4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4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4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4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4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4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4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4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4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4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4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4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4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4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4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4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4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4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4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4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4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4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4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4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4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4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4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4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4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4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4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4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4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4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4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4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4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4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4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4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4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4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4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4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4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4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4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4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4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4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4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4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4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4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4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4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4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4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4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4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4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4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4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4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4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4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4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4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4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4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4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4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4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4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4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4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4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4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4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4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4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4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4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4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4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4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4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4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4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4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4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4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4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4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4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4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4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4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4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4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4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4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4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4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4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4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4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4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4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4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4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4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4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4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4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4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4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4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4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4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4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4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4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4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4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4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4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4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4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4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4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4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4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4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4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4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4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4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4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4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4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4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4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4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4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4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4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4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4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4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4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4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4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4">
      <c r="A267" s="42">
        <v>2020</v>
      </c>
      <c r="B267" s="24">
        <f t="shared" ref="B267:B312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4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4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4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4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4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4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4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4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4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4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4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4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4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4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4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4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4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4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4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4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4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4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4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4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4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4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4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4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4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4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4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4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4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4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4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4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4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4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4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4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4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4">
      <c r="A309" s="91">
        <v>2023</v>
      </c>
      <c r="B309" s="24">
        <f t="shared" si="12"/>
        <v>45261</v>
      </c>
      <c r="C309" s="46" t="s">
        <v>124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4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72.94</v>
      </c>
      <c r="E310" s="92">
        <f>'5.1.1 (incl tax)'!E309-'5.1.1 (excl tax)'!E309</f>
        <v>75.180000000000007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85.320000000000007</v>
      </c>
      <c r="I310" s="92">
        <f>'5.1.1 (incl tax)'!I309-'5.1.1 (excl tax)'!I309</f>
        <v>89.830000000000013</v>
      </c>
      <c r="J310" s="92">
        <f>'5.1.1 (incl tax)'!J309-'5.1.1 (excl tax)'!J309</f>
        <v>91.83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65.759999999999991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66.53</v>
      </c>
      <c r="W310" s="92">
        <f>'5.1.1 (incl tax)'!W309-'5.1.1 (excl tax)'!W309</f>
        <v>72.27</v>
      </c>
      <c r="X310" s="92">
        <f>'5.1.1 (incl tax)'!X309-'5.1.1 (excl tax)'!X309</f>
        <v>63.09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68.70999999999998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4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>RANK(R311,D311:R311,1)</f>
        <v>6</v>
      </c>
      <c r="AG311" s="45">
        <f>RANK(R311,D311:AE311,1)</f>
        <v>19</v>
      </c>
    </row>
    <row r="312" spans="1:33" ht="14.25" customHeight="1" x14ac:dyDescent="0.4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85.78</v>
      </c>
      <c r="I312" s="92">
        <f>'5.1.1 (incl tax)'!I311-'5.1.1 (excl tax)'!I311</f>
        <v>89.79</v>
      </c>
      <c r="J312" s="92">
        <f>'5.1.1 (incl tax)'!J311-'5.1.1 (excl tax)'!J311</f>
        <v>92.64</v>
      </c>
      <c r="K312" s="92">
        <f>'5.1.1 (incl tax)'!K311-'5.1.1 (excl tax)'!K311</f>
        <v>81.240000000000009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64.34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49.970000000000006</v>
      </c>
      <c r="T312" s="92">
        <f>'5.1.1 (incl tax)'!T311-'5.1.1 (excl tax)'!T311</f>
        <v>65.440000000000012</v>
      </c>
      <c r="U312" s="92">
        <f>'5.1.1 (incl tax)'!U311-'5.1.1 (excl tax)'!U311</f>
        <v>50.730000000000004</v>
      </c>
      <c r="V312" s="92">
        <f>'5.1.1 (incl tax)'!V311-'5.1.1 (excl tax)'!V311</f>
        <v>66.150000000000006</v>
      </c>
      <c r="W312" s="92">
        <f>'5.1.1 (incl tax)'!W311-'5.1.1 (excl tax)'!W311</f>
        <v>72.199999999999989</v>
      </c>
      <c r="X312" s="92">
        <f>'5.1.1 (incl tax)'!X311-'5.1.1 (excl tax)'!X311</f>
        <v>62.129999999999981</v>
      </c>
      <c r="Y312" s="92">
        <f>'5.1.1 (incl tax)'!Y311-'5.1.1 (excl tax)'!Y311</f>
        <v>74.569999999999993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70.429999999999993</v>
      </c>
      <c r="AE312" s="92">
        <f>'5.1.1 (incl tax)'!AE311-'5.1.1 (excl tax)'!AE311</f>
        <v>68.319999999999993</v>
      </c>
      <c r="AF312" s="45">
        <f>RANK(R312,D312:R312,1)</f>
        <v>6</v>
      </c>
      <c r="AG312" s="45">
        <f>RANK(R312,D312:AE312,1)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12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35"/>
  <cols>
    <col min="1" max="3" width="11.59765625" customWidth="1"/>
    <col min="4" max="33" width="12.73046875" customWidth="1"/>
  </cols>
  <sheetData>
    <row r="1" spans="1:33" ht="18" customHeight="1" x14ac:dyDescent="0.4">
      <c r="A1" s="90" t="s">
        <v>91</v>
      </c>
    </row>
    <row r="2" spans="1:33" ht="18" customHeight="1" x14ac:dyDescent="0.4">
      <c r="A2" s="87" t="s">
        <v>117</v>
      </c>
      <c r="AG2" s="54"/>
    </row>
    <row r="3" spans="1:33" ht="18" customHeight="1" x14ac:dyDescent="0.4">
      <c r="A3" s="89" t="s">
        <v>94</v>
      </c>
      <c r="AG3" s="54"/>
    </row>
    <row r="4" spans="1:33" ht="18" customHeight="1" x14ac:dyDescent="0.4">
      <c r="A4" s="87" t="s">
        <v>120</v>
      </c>
      <c r="AG4" s="54"/>
    </row>
    <row r="5" spans="1:33" ht="18" customHeight="1" x14ac:dyDescent="0.4">
      <c r="A5" s="88" t="s">
        <v>112</v>
      </c>
      <c r="AG5" s="54"/>
    </row>
    <row r="6" spans="1:33" ht="18" customHeight="1" x14ac:dyDescent="0.4">
      <c r="A6" s="86" t="s">
        <v>111</v>
      </c>
      <c r="AG6" s="54"/>
    </row>
    <row r="7" spans="1:33" ht="18" customHeight="1" x14ac:dyDescent="0.4">
      <c r="A7" s="86" t="s">
        <v>95</v>
      </c>
      <c r="AG7" s="54"/>
    </row>
    <row r="8" spans="1:33" ht="18" customHeight="1" x14ac:dyDescent="0.4">
      <c r="A8" s="87" t="s">
        <v>121</v>
      </c>
      <c r="AG8" s="54"/>
    </row>
    <row r="9" spans="1:33" s="49" customFormat="1" ht="39.4" x14ac:dyDescent="0.4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4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4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4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4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4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4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64.531057373162639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4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4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4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4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4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4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4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4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4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4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4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4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4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4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4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4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4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4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4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4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4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4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4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4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4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4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4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4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4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4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4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4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4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4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4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4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4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4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4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4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4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4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4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4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4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4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4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4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4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4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4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4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71.877200394310663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4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4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4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4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4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4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4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4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4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4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4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4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4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4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4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4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4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4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4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4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4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4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4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4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4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4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4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4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4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4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4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4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4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4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4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4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4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4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4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4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4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4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4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4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4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4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4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4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4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4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4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4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4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4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4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4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4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4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4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4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4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4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4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4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4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4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4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4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4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4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4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4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4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4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4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4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4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4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4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4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4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4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4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4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4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4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4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4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4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4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4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4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4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4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4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4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4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4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4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4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4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4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4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4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4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4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4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4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4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4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4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4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4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4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4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4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4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4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4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4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4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4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4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4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4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4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4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4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4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4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4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4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4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4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4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4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4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4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4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4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4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4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4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4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4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4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4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4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4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4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4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4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4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4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4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4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4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4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4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4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4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4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4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4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4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4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4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4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4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4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4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4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4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4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4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4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4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4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4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4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4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4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4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4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4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4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4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4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4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4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4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4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4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4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4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4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49.486563251037801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4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4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4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4">
      <c r="A267" s="42">
        <v>2020</v>
      </c>
      <c r="B267" s="47">
        <f t="shared" ref="B267:B312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4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4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4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4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4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4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4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4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4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4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4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4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4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4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4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4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4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4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4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4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4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4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4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4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4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4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4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4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4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4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4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4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4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4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4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4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4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4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4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4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4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4">
      <c r="A309" s="42">
        <v>2023</v>
      </c>
      <c r="B309" s="47">
        <f t="shared" si="14"/>
        <v>45261</v>
      </c>
      <c r="C309" s="46" t="s">
        <v>124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>RANK(R309,D309:R309,1)</f>
        <v>3</v>
      </c>
      <c r="AG309" s="45">
        <f>RANK(R309,D309:AE309,1)</f>
        <v>14</v>
      </c>
    </row>
    <row r="310" spans="1:33" ht="14.25" customHeight="1" x14ac:dyDescent="0.4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55.307855626326962</v>
      </c>
      <c r="E310" s="48">
        <f>('5.1.1 (tax amount)'!E310/'5.1.1 (incl tax)'!E309)*100</f>
        <v>55.471113406625847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55.102040816326536</v>
      </c>
      <c r="I310" s="48">
        <f>('5.1.1 (tax amount)'!I310/'5.1.1 (incl tax)'!I309)*100</f>
        <v>58.168749595285895</v>
      </c>
      <c r="J310" s="48">
        <f>('5.1.1 (tax amount)'!J310/'5.1.1 (incl tax)'!J309)*100</f>
        <v>58.744882292732861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51.580516118911277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52.948666931953838</v>
      </c>
      <c r="W310" s="48">
        <f>('5.1.1 (tax amount)'!W310/'5.1.1 (incl tax)'!W309)*100</f>
        <v>50.605699880960707</v>
      </c>
      <c r="X310" s="48">
        <f>('5.1.1 (tax amount)'!X310/'5.1.1 (incl tax)'!X309)*100</f>
        <v>48.337419552558991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52.270825408900713</v>
      </c>
      <c r="AE310" s="48">
        <f>('5.1.1 (tax amount)'!AE310/'5.1.1 (incl tax)'!AE309)*100</f>
        <v>55.490663815085959</v>
      </c>
      <c r="AF310" s="45">
        <f>RANK(R310,D310:R310,1)</f>
        <v>5</v>
      </c>
      <c r="AG310" s="45">
        <f>RANK(R310,D310:AE310,1)</f>
        <v>16</v>
      </c>
    </row>
    <row r="311" spans="1:33" ht="14.25" customHeight="1" x14ac:dyDescent="0.4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>RANK(R311,D311:R311,1)</f>
        <v>5</v>
      </c>
      <c r="AG311" s="45">
        <f>RANK(R311,D311:AE311,1)</f>
        <v>16</v>
      </c>
    </row>
    <row r="312" spans="1:33" ht="14.25" customHeight="1" x14ac:dyDescent="0.4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53.528861154446183</v>
      </c>
      <c r="I312" s="48">
        <f>('5.1.1 (tax amount)'!I312/'5.1.1 (incl tax)'!I311)*100</f>
        <v>57.114687360854909</v>
      </c>
      <c r="J312" s="48">
        <f>('5.1.1 (tax amount)'!J312/'5.1.1 (incl tax)'!J311)*100</f>
        <v>56.886705557261287</v>
      </c>
      <c r="K312" s="48">
        <f>('5.1.1 (tax amount)'!K312/'5.1.1 (incl tax)'!K311)*100</f>
        <v>54.81411510694285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46.63332608538088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43.937395586037113</v>
      </c>
      <c r="T312" s="48">
        <f>('5.1.1 (tax amount)'!T312/'5.1.1 (incl tax)'!T311)*100</f>
        <v>49.414785169523526</v>
      </c>
      <c r="U312" s="48">
        <f>('5.1.1 (tax amount)'!U312/'5.1.1 (incl tax)'!U311)*100</f>
        <v>42.299674810306016</v>
      </c>
      <c r="V312" s="48">
        <f>('5.1.1 (tax amount)'!V312/'5.1.1 (incl tax)'!V311)*100</f>
        <v>50.775253300583366</v>
      </c>
      <c r="W312" s="48">
        <f>('5.1.1 (tax amount)'!W312/'5.1.1 (incl tax)'!W311)*100</f>
        <v>49.941204952618101</v>
      </c>
      <c r="X312" s="48">
        <f>('5.1.1 (tax amount)'!X312/'5.1.1 (incl tax)'!X311)*100</f>
        <v>46.490571685124202</v>
      </c>
      <c r="Y312" s="48">
        <f>('5.1.1 (tax amount)'!Y312/'5.1.1 (incl tax)'!Y311)*100</f>
        <v>51.516407599309147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50.756702219659843</v>
      </c>
      <c r="AE312" s="48">
        <f>('5.1.1 (tax amount)'!AE312/'5.1.1 (incl tax)'!AE311)*100</f>
        <v>53.279263822818365</v>
      </c>
      <c r="AF312" s="45">
        <f>RANK(R312,D312:R312,1)</f>
        <v>5</v>
      </c>
      <c r="AG312" s="45">
        <f>RANK(R312,D312:AE312,1)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11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35"/>
  <cols>
    <col min="1" max="3" width="11.59765625" customWidth="1"/>
    <col min="4" max="33" width="12.73046875" customWidth="1"/>
  </cols>
  <sheetData>
    <row r="1" spans="1:33" ht="18" customHeight="1" x14ac:dyDescent="0.4">
      <c r="A1" s="90" t="s">
        <v>86</v>
      </c>
    </row>
    <row r="2" spans="1:33" ht="18" customHeight="1" x14ac:dyDescent="0.4">
      <c r="A2" s="87" t="s">
        <v>116</v>
      </c>
    </row>
    <row r="3" spans="1:33" ht="18" customHeight="1" x14ac:dyDescent="0.4">
      <c r="A3" s="87" t="s">
        <v>120</v>
      </c>
    </row>
    <row r="4" spans="1:33" ht="18" customHeight="1" x14ac:dyDescent="0.4">
      <c r="A4" s="88" t="s">
        <v>112</v>
      </c>
    </row>
    <row r="5" spans="1:33" ht="18" customHeight="1" x14ac:dyDescent="0.4">
      <c r="A5" s="86" t="s">
        <v>111</v>
      </c>
    </row>
    <row r="6" spans="1:33" ht="18" customHeight="1" x14ac:dyDescent="0.4">
      <c r="A6" s="86" t="s">
        <v>95</v>
      </c>
    </row>
    <row r="7" spans="1:33" ht="18" customHeight="1" x14ac:dyDescent="0.4">
      <c r="A7" s="87" t="s">
        <v>121</v>
      </c>
    </row>
    <row r="8" spans="1:33" s="49" customFormat="1" ht="39.4" x14ac:dyDescent="0.4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4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4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4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4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4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4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4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4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4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4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4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4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4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4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4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4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4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4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4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4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4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4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4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4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4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4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4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4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4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4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4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4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4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4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4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4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4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4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4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4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4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4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4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4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4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4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4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4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4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4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4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4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4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4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4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4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4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4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4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4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4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4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4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4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4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4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4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4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4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4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4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4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4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4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4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4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4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4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4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4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4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4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4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4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4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4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4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4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4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4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4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4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4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4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4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4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4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4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4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4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4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4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4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4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4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4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4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4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4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4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4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4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4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4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4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4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4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4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4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4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4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4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4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4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4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4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4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4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4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4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4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4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4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4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4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4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4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4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4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4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4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4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4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4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4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4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4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4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4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4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4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4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4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4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4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4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4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4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4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4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4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4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4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4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4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4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4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4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4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4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4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4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4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4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4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4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4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4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4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4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4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4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4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4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4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4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4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4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4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4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4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4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4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4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4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4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4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4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4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4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4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4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4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4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4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4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4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4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4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4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4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4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4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4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4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4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4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4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4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4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4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4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4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4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4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4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4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4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4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4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4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4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4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4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4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4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4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4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4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4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4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4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4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4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4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4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4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4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4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4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4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4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4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4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4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4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4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4">
      <c r="A266" s="42">
        <v>2020</v>
      </c>
      <c r="B266" s="47">
        <f t="shared" ref="B266:B311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4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4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4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4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4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4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4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4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4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4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4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4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4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4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4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4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4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4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4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4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4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4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4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4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4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4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4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4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4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4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4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4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4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4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4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4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4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4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4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4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4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4">
      <c r="A308" s="91">
        <v>2023</v>
      </c>
      <c r="B308" s="47">
        <f t="shared" si="12"/>
        <v>45261</v>
      </c>
      <c r="C308" s="46" t="s">
        <v>124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4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77.599999999999994</v>
      </c>
      <c r="K309" s="75">
        <v>70.64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72.3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4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>RANK(R310,D310:R310,1)</f>
        <v>2</v>
      </c>
      <c r="AG310" s="45">
        <f>RANK(R310,D310:AE310,1)</f>
        <v>6</v>
      </c>
    </row>
    <row r="311" spans="1:33" ht="14.25" customHeight="1" x14ac:dyDescent="0.4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78.430000000000007</v>
      </c>
      <c r="G311" s="75">
        <v>89.16</v>
      </c>
      <c r="H311" s="75">
        <v>74.62</v>
      </c>
      <c r="I311" s="75">
        <v>74.45</v>
      </c>
      <c r="J311" s="75">
        <v>81.430000000000007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76.540000000000006</v>
      </c>
      <c r="Q311" s="75">
        <v>80.709999999999994</v>
      </c>
      <c r="R311" s="75">
        <v>75.153475000000029</v>
      </c>
      <c r="S311" s="75">
        <v>69.599999999999994</v>
      </c>
      <c r="T311" s="75">
        <v>77.260000000000005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78.239999999999995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78.31</v>
      </c>
      <c r="AE311" s="75">
        <v>69.099999999999994</v>
      </c>
      <c r="AF311" s="45">
        <f>RANK(R311,D311:R311,1)</f>
        <v>8</v>
      </c>
      <c r="AG311" s="45">
        <f>RANK(R311,D311:AE311,1)</f>
        <v>13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11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35"/>
  <cols>
    <col min="1" max="3" width="11.59765625" customWidth="1"/>
    <col min="4" max="33" width="12.73046875" customWidth="1"/>
  </cols>
  <sheetData>
    <row r="1" spans="1:33" ht="18" customHeight="1" x14ac:dyDescent="0.4">
      <c r="A1" s="90" t="s">
        <v>87</v>
      </c>
    </row>
    <row r="2" spans="1:33" ht="18" customHeight="1" x14ac:dyDescent="0.4">
      <c r="A2" s="87" t="s">
        <v>116</v>
      </c>
      <c r="AG2" s="54"/>
    </row>
    <row r="3" spans="1:33" ht="18" customHeight="1" x14ac:dyDescent="0.4">
      <c r="A3" s="87" t="s">
        <v>120</v>
      </c>
      <c r="AG3" s="54"/>
    </row>
    <row r="4" spans="1:33" ht="18" customHeight="1" x14ac:dyDescent="0.4">
      <c r="A4" s="88" t="s">
        <v>112</v>
      </c>
      <c r="AG4" s="54"/>
    </row>
    <row r="5" spans="1:33" ht="18" customHeight="1" x14ac:dyDescent="0.4">
      <c r="A5" s="86" t="s">
        <v>111</v>
      </c>
      <c r="AG5" s="54"/>
    </row>
    <row r="6" spans="1:33" ht="18" customHeight="1" x14ac:dyDescent="0.4">
      <c r="A6" s="86" t="s">
        <v>95</v>
      </c>
      <c r="AG6" s="54"/>
    </row>
    <row r="7" spans="1:33" ht="18" customHeight="1" x14ac:dyDescent="0.4">
      <c r="A7" s="87" t="s">
        <v>121</v>
      </c>
      <c r="AG7" s="54"/>
    </row>
    <row r="8" spans="1:33" s="49" customFormat="1" ht="39.4" x14ac:dyDescent="0.4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4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4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4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4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4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4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4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4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4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4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4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4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4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4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4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4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4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4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4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4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4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4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4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4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4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4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4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4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4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4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4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4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4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4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4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4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4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4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4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4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4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4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4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4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4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4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4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4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4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4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4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4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4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4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4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4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4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4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4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4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4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4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4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4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4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4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4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4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4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4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4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4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4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4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4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4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4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4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4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4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4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4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4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4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4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4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4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4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4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4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4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4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4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4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4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4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4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4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4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4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4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4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4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4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4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4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4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4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4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4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4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4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4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4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4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4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4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4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4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4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4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4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4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4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4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4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4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4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4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4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4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4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4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4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4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4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4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4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4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4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4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4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4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4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4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4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4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4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4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4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4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4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4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4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4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4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4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4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4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4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4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4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4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4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4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4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4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4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4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4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4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4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4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4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4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4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4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4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4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4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4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4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4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4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4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4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4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4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4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4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4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4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4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4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4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4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4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4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4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4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4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4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4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4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4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4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4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4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4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4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4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4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4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4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4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4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4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4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4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4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4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4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4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4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4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4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4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4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4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4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4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4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4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4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4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4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4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4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4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4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4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4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4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4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4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4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4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4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4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4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4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4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4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4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4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4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4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4">
      <c r="A266" s="42">
        <v>2020</v>
      </c>
      <c r="B266" s="47">
        <f t="shared" ref="B266:B311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4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4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4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4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4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4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4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4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4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4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4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4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4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4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4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4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4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4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4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4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4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4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4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4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4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4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4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4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4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4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4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4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4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4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4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4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4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4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4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4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4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4">
      <c r="A308" s="91">
        <v>2023</v>
      </c>
      <c r="B308" s="47">
        <f t="shared" si="12"/>
        <v>45261</v>
      </c>
      <c r="C308" s="46" t="s">
        <v>124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4">
      <c r="A309" s="91">
        <v>2024</v>
      </c>
      <c r="B309" s="47">
        <f t="shared" si="12"/>
        <v>45292</v>
      </c>
      <c r="C309" s="46" t="s">
        <v>29</v>
      </c>
      <c r="D309" s="75">
        <v>140.66</v>
      </c>
      <c r="E309" s="75">
        <v>148.06</v>
      </c>
      <c r="F309" s="75">
        <v>150.03</v>
      </c>
      <c r="G309" s="75">
        <v>153.4</v>
      </c>
      <c r="H309" s="75">
        <v>148.29</v>
      </c>
      <c r="I309" s="75">
        <v>147.54</v>
      </c>
      <c r="J309" s="75">
        <v>141.52000000000001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137.61000000000001</v>
      </c>
      <c r="Z309" s="75">
        <v>130.03</v>
      </c>
      <c r="AA309" s="75">
        <v>104.16</v>
      </c>
      <c r="AB309" s="75">
        <v>126.33</v>
      </c>
      <c r="AC309" s="75">
        <v>123.79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4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>RANK(R310,D310:R310,1)</f>
        <v>8</v>
      </c>
      <c r="AG310" s="45">
        <f>RANK(R310,D310:AE310,1)</f>
        <v>21</v>
      </c>
    </row>
    <row r="311" spans="1:33" ht="14.25" customHeight="1" x14ac:dyDescent="0.4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148.94999999999999</v>
      </c>
      <c r="G311" s="75">
        <v>164.64</v>
      </c>
      <c r="H311" s="75">
        <v>151.97999999999999</v>
      </c>
      <c r="I311" s="75">
        <v>147.81</v>
      </c>
      <c r="J311" s="75">
        <v>145.93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137.82</v>
      </c>
      <c r="P311" s="75">
        <v>131.79</v>
      </c>
      <c r="Q311" s="75">
        <v>140.44</v>
      </c>
      <c r="R311" s="75">
        <v>153.72417000000002</v>
      </c>
      <c r="S311" s="75">
        <v>117.39</v>
      </c>
      <c r="T311" s="75">
        <v>137.47</v>
      </c>
      <c r="U311" s="75">
        <v>128.9</v>
      </c>
      <c r="V311" s="75">
        <v>130.38</v>
      </c>
      <c r="W311" s="75">
        <v>136.11000000000001</v>
      </c>
      <c r="X311" s="75">
        <v>138.94</v>
      </c>
      <c r="Y311" s="75">
        <v>145.35</v>
      </c>
      <c r="Z311" s="75">
        <v>133.80000000000001</v>
      </c>
      <c r="AA311" s="75">
        <v>103.38</v>
      </c>
      <c r="AB311" s="75">
        <v>132.44</v>
      </c>
      <c r="AC311" s="75">
        <v>127.44</v>
      </c>
      <c r="AD311" s="75">
        <v>135.77000000000001</v>
      </c>
      <c r="AE311" s="75">
        <v>132.38999999999999</v>
      </c>
      <c r="AF311" s="45">
        <f>RANK(R311,D311:R311,1)</f>
        <v>14</v>
      </c>
      <c r="AG311" s="45">
        <f>RANK(R311,D311:AE311,1)</f>
        <v>27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12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35"/>
  <cols>
    <col min="1" max="3" width="11.59765625" customWidth="1"/>
    <col min="4" max="33" width="12.73046875" customWidth="1"/>
  </cols>
  <sheetData>
    <row r="1" spans="1:33" ht="18" customHeight="1" x14ac:dyDescent="0.4">
      <c r="A1" s="90" t="s">
        <v>88</v>
      </c>
    </row>
    <row r="2" spans="1:33" ht="18" customHeight="1" x14ac:dyDescent="0.4">
      <c r="A2" s="87" t="s">
        <v>116</v>
      </c>
      <c r="AG2" s="54"/>
    </row>
    <row r="3" spans="1:33" ht="18" customHeight="1" x14ac:dyDescent="0.4">
      <c r="A3" s="89" t="s">
        <v>93</v>
      </c>
      <c r="AG3" s="54"/>
    </row>
    <row r="4" spans="1:33" ht="18" customHeight="1" x14ac:dyDescent="0.4">
      <c r="A4" s="87" t="s">
        <v>120</v>
      </c>
      <c r="AG4" s="54"/>
    </row>
    <row r="5" spans="1:33" ht="18" customHeight="1" x14ac:dyDescent="0.4">
      <c r="A5" s="88" t="s">
        <v>112</v>
      </c>
      <c r="AG5" s="54"/>
    </row>
    <row r="6" spans="1:33" ht="18" customHeight="1" x14ac:dyDescent="0.4">
      <c r="A6" s="86" t="s">
        <v>111</v>
      </c>
      <c r="AG6" s="54"/>
    </row>
    <row r="7" spans="1:33" ht="18" customHeight="1" x14ac:dyDescent="0.4">
      <c r="A7" s="86" t="s">
        <v>95</v>
      </c>
      <c r="AG7" s="54"/>
    </row>
    <row r="8" spans="1:33" ht="18" customHeight="1" x14ac:dyDescent="0.4">
      <c r="A8" s="87" t="s">
        <v>121</v>
      </c>
      <c r="AG8" s="54"/>
    </row>
    <row r="9" spans="1:33" ht="39.4" x14ac:dyDescent="0.4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4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4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4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4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4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4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4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4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4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4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4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4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4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4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4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4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4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4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4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4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4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4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4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4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4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4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4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4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4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4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4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4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4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4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4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4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4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4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4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4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4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4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4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4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4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4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4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4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4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4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4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4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4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4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4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4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4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4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4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4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4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4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4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4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4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4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4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4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4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4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4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4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4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4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4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4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4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4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4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4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4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4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4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4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4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4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4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4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4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4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4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4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4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4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4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4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4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4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4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4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4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4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4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4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4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4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4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4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4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4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4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4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4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4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4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4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4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4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4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4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4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4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4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4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4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4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4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4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4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4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4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4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4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4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4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4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4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4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4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4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4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4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4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4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4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4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4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4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4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4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4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4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4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4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4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4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4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4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4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4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4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4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4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4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4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4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4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4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4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4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4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4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4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4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4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4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4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4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4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4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4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4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4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4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4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4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4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4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4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4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4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4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4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4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4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4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4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4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4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4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4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4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4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4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4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4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4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4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4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4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4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4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4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4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4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4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4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4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4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4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4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4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4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4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4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4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4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4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4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4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4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4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4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4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4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4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4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4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4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4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4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4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4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4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4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4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4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4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4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4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4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4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4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4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4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4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4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4">
      <c r="A267" s="42">
        <v>2020</v>
      </c>
      <c r="B267" s="47">
        <f t="shared" ref="B267:B312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4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4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4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4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4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4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4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4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4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4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4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4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4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4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4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4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4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4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4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4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4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4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4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4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4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4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4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4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4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4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4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4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4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4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4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4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4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4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4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4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4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4">
      <c r="A309" s="91">
        <v>2023</v>
      </c>
      <c r="B309" s="47">
        <f t="shared" si="12"/>
        <v>45261</v>
      </c>
      <c r="C309" s="46" t="s">
        <v>124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>RANK(R309,D309:R309,1)</f>
        <v>14</v>
      </c>
      <c r="AG309" s="45">
        <f>RANK(R309,D309:AE309,1)</f>
        <v>27</v>
      </c>
    </row>
    <row r="310" spans="1:33" ht="14.25" customHeight="1" x14ac:dyDescent="0.4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68.06</v>
      </c>
      <c r="E310" s="48">
        <f>'5.2.1 (incl tax)'!E309-'5.2.1 (excl tax)'!E309</f>
        <v>77.36</v>
      </c>
      <c r="F310" s="48">
        <f>'5.2.1 (incl tax)'!F309-'5.2.1 (excl tax)'!F309</f>
        <v>71.040000000000006</v>
      </c>
      <c r="G310" s="48">
        <f>'5.2.1 (incl tax)'!G309-'5.2.1 (excl tax)'!G309</f>
        <v>73.64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63.920000000000016</v>
      </c>
      <c r="K310" s="48">
        <f>'5.2.1 (incl tax)'!K309-'5.2.1 (excl tax)'!K309</f>
        <v>74.14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66.53</v>
      </c>
      <c r="W310" s="92">
        <f>'5.1.1 (incl tax)'!W309-'5.1.1 (excl tax)'!W309</f>
        <v>72.27</v>
      </c>
      <c r="X310" s="92">
        <f>'5.1.1 (incl tax)'!X309-'5.1.1 (excl tax)'!X309</f>
        <v>63.09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68.70999999999998</v>
      </c>
      <c r="AE310" s="92">
        <f>'5.1.1 (incl tax)'!AE309-'5.1.1 (excl tax)'!AE309</f>
        <v>67.459999999999994</v>
      </c>
      <c r="AF310" s="45">
        <f>RANK(R310,D310:R310,1)</f>
        <v>14</v>
      </c>
      <c r="AG310" s="45">
        <f>RANK(R310,D310:AE310,1)</f>
        <v>27</v>
      </c>
    </row>
    <row r="311" spans="1:33" ht="14.25" customHeight="1" x14ac:dyDescent="0.4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>RANK(R311,D311:R311,1)</f>
        <v>14</v>
      </c>
      <c r="AG311" s="45">
        <f>RANK(R311,D311:AE311,1)</f>
        <v>27</v>
      </c>
    </row>
    <row r="312" spans="1:33" ht="14.25" customHeight="1" x14ac:dyDescent="0.4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70.519999999999982</v>
      </c>
      <c r="G312" s="48">
        <f>'5.2.1 (incl tax)'!G311-'5.2.1 (excl tax)'!G311</f>
        <v>75.47999999999999</v>
      </c>
      <c r="H312" s="48">
        <f>'5.2.1 (incl tax)'!H311-'5.2.1 (excl tax)'!H311</f>
        <v>77.359999999999985</v>
      </c>
      <c r="I312" s="48">
        <f>'5.2.1 (incl tax)'!I311-'5.2.1 (excl tax)'!I311</f>
        <v>73.36</v>
      </c>
      <c r="J312" s="48">
        <f>'5.2.1 (incl tax)'!J311-'5.2.1 (excl tax)'!J311</f>
        <v>64.5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63.599999999999994</v>
      </c>
      <c r="P312" s="48">
        <f>'5.2.1 (incl tax)'!P311-'5.2.1 (excl tax)'!P311</f>
        <v>55.249999999999986</v>
      </c>
      <c r="Q312" s="48">
        <f>'5.2.1 (incl tax)'!Q311-'5.2.1 (excl tax)'!Q311</f>
        <v>59.730000000000004</v>
      </c>
      <c r="R312" s="48">
        <f>'5.2.1 (incl tax)'!R311-'5.2.1 (excl tax)'!R311</f>
        <v>78.570694999999986</v>
      </c>
      <c r="S312" s="92">
        <f>'5.1.1 (incl tax)'!S311-'5.1.1 (excl tax)'!S311</f>
        <v>49.970000000000006</v>
      </c>
      <c r="T312" s="92">
        <f>'5.1.1 (incl tax)'!T311-'5.1.1 (excl tax)'!T311</f>
        <v>65.440000000000012</v>
      </c>
      <c r="U312" s="92">
        <f>'5.1.1 (incl tax)'!U311-'5.1.1 (excl tax)'!U311</f>
        <v>50.730000000000004</v>
      </c>
      <c r="V312" s="92">
        <f>'5.1.1 (incl tax)'!V311-'5.1.1 (excl tax)'!V311</f>
        <v>66.150000000000006</v>
      </c>
      <c r="W312" s="92">
        <f>'5.1.1 (incl tax)'!W311-'5.1.1 (excl tax)'!W311</f>
        <v>72.199999999999989</v>
      </c>
      <c r="X312" s="92">
        <f>'5.1.1 (incl tax)'!X311-'5.1.1 (excl tax)'!X311</f>
        <v>62.129999999999981</v>
      </c>
      <c r="Y312" s="92">
        <f>'5.1.1 (incl tax)'!Y311-'5.1.1 (excl tax)'!Y311</f>
        <v>74.569999999999993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70.429999999999993</v>
      </c>
      <c r="AE312" s="92">
        <f>'5.1.1 (incl tax)'!AE311-'5.1.1 (excl tax)'!AE311</f>
        <v>68.319999999999993</v>
      </c>
      <c r="AF312" s="45">
        <f>RANK(R312,D312:R312,1)</f>
        <v>14</v>
      </c>
      <c r="AG312" s="45">
        <f>RANK(R312,D312:AE312,1)</f>
        <v>27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lastModifiedBy/>
  <dcterms:created xsi:type="dcterms:W3CDTF">2024-04-23T14:55:50Z</dcterms:created>
  <dcterms:modified xsi:type="dcterms:W3CDTF">2024-04-23T14:56:28Z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a62f585-b40f-4ab9-bafe-39150f03d124_Enabled">
    <vt:lpwstr>true</vt:lpwstr>
  </property>
  <property fmtid="{D5CDD505-2E9C-101B-9397-08002B2CF9AE}" pid="3" name="MSIP_Label_ba62f585-b40f-4ab9-bafe-39150f03d124_SetDate">
    <vt:lpwstr>2024-04-23T14:56:27Z</vt:lpwstr>
  </property>
  <property fmtid="{D5CDD505-2E9C-101B-9397-08002B2CF9AE}" pid="4" name="MSIP_Label_ba62f585-b40f-4ab9-bafe-39150f03d124_Method">
    <vt:lpwstr>Standard</vt:lpwstr>
  </property>
  <property fmtid="{D5CDD505-2E9C-101B-9397-08002B2CF9AE}" pid="5" name="MSIP_Label_ba62f585-b40f-4ab9-bafe-39150f03d124_Name">
    <vt:lpwstr>OFFICIAL</vt:lpwstr>
  </property>
  <property fmtid="{D5CDD505-2E9C-101B-9397-08002B2CF9AE}" pid="6" name="MSIP_Label_ba62f585-b40f-4ab9-bafe-39150f03d124_SiteId">
    <vt:lpwstr>cbac7005-02c1-43eb-b497-e6492d1b2dd8</vt:lpwstr>
  </property>
  <property fmtid="{D5CDD505-2E9C-101B-9397-08002B2CF9AE}" pid="7" name="MSIP_Label_ba62f585-b40f-4ab9-bafe-39150f03d124_ActionId">
    <vt:lpwstr>5184abb7-5186-41db-ac76-a4e6a84cdae6</vt:lpwstr>
  </property>
  <property fmtid="{D5CDD505-2E9C-101B-9397-08002B2CF9AE}" pid="8" name="MSIP_Label_ba62f585-b40f-4ab9-bafe-39150f03d124_ContentBits">
    <vt:lpwstr>0</vt:lpwstr>
  </property>
</Properties>
</file>