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P:\fishstat\Callum\NQS\Publication\2024\March\"/>
    </mc:Choice>
  </mc:AlternateContent>
  <xr:revisionPtr revIDLastSave="0" documentId="13_ncr:1_{2384A2D2-D3F6-45C8-998B-E97C5E171677}" xr6:coauthVersionLast="47" xr6:coauthVersionMax="47" xr10:uidLastSave="{00000000-0000-0000-0000-000000000000}"/>
  <bookViews>
    <workbookView xWindow="-110" yWindow="-110" windowWidth="19420" windowHeight="1042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 i="5" l="1"/>
  <c r="H38" i="5"/>
  <c r="F36" i="9" l="1"/>
  <c r="D33" i="7"/>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8" i="5"/>
  <c r="G27" i="7" l="1"/>
  <c r="G28" i="7"/>
  <c r="G29" i="7"/>
  <c r="G30" i="7"/>
  <c r="G31" i="7"/>
  <c r="G32" i="7"/>
  <c r="G26" i="7"/>
  <c r="F29" i="9"/>
  <c r="F30" i="9"/>
  <c r="F31" i="9"/>
  <c r="G33" i="7" l="1"/>
  <c r="E7" i="5"/>
  <c r="F32" i="9" l="1"/>
  <c r="F33" i="9"/>
  <c r="F34" i="9"/>
  <c r="F35" i="9"/>
</calcChain>
</file>

<file path=xl/sharedStrings.xml><?xml version="1.0" encoding="utf-8"?>
<sst xmlns="http://schemas.openxmlformats.org/spreadsheetml/2006/main" count="180" uniqueCount="123">
  <si>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</si>
  <si>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</si>
  <si>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</si>
  <si>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</si>
  <si>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</si>
  <si>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</si>
  <si>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</si>
  <si>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</si>
  <si>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</si>
  <si>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</si>
  <si>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</si>
  <si>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</si>
  <si>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</si>
  <si>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</si>
  <si>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</si>
  <si>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</si>
  <si>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</si>
  <si>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</si>
  <si>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</si>
  <si>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</si>
  <si>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</si>
  <si>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</si>
  <si>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</si>
  <si>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</si>
  <si>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</si>
  <si>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</si>
  <si>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</si>
  <si>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</si>
  <si>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</si>
  <si>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</si>
  <si>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</si>
  <si>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</si>
  <si>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</si>
  <si>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</si>
  <si>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</si>
  <si>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</si>
  <si>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</si>
  <si>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</si>
  <si>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</si>
  <si>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Catfish</t>
  </si>
  <si>
    <t>Conger Eels</t>
  </si>
  <si>
    <t>Cuttlefish</t>
  </si>
  <si>
    <t>Dabs</t>
  </si>
  <si>
    <t>Flounder or Flukes</t>
  </si>
  <si>
    <t>Tope</t>
  </si>
  <si>
    <t>Gurnards - Red</t>
  </si>
  <si>
    <t>Tub Gurnard</t>
  </si>
  <si>
    <t>Gurnard and Latchet</t>
  </si>
  <si>
    <t>Halibut</t>
  </si>
  <si>
    <t>John Dory</t>
  </si>
  <si>
    <t>Gurnards - Grey</t>
  </si>
  <si>
    <t>Lobsters</t>
  </si>
  <si>
    <t>Crabs - Velvet (Swim)</t>
  </si>
  <si>
    <t>Mullet - Other</t>
  </si>
  <si>
    <t>Octopus</t>
  </si>
  <si>
    <t>Sea Breams</t>
  </si>
  <si>
    <t>Squid</t>
  </si>
  <si>
    <t>Mixed Squid and Octopi</t>
  </si>
  <si>
    <t>Lesser Spotted Dog</t>
  </si>
  <si>
    <t>Starry Smooth Hound</t>
  </si>
  <si>
    <t>European Flying Squid</t>
  </si>
  <si>
    <t>Turbot</t>
  </si>
  <si>
    <t>Whelks</t>
  </si>
  <si>
    <t>Greater Weever</t>
  </si>
  <si>
    <t>Shortfin squids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</si>
  <si>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</si>
  <si>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</si>
  <si>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</si>
  <si>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</si>
  <si>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</si>
  <si>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</si>
  <si>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</si>
  <si>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</si>
  <si>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Central North Sea</t>
  </si>
  <si>
    <t>Irish Sea</t>
  </si>
  <si>
    <t>Southern North Sea</t>
  </si>
  <si>
    <t>Live Weight (tonnes)</t>
  </si>
  <si>
    <t>Table 4</t>
  </si>
  <si>
    <t>Table 2</t>
  </si>
  <si>
    <t>Other Species</t>
  </si>
  <si>
    <t>Black Seabream</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</si>
  <si>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</si>
  <si>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</si>
  <si>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</si>
  <si>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</si>
  <si>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</si>
  <si>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</si>
  <si>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</si>
  <si>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</si>
  <si>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</si>
  <si>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</si>
  <si>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</si>
  <si>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</si>
  <si>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</si>
  <si>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</si>
  <si>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</si>
  <si>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</si>
  <si>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</si>
  <si>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</si>
  <si>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</si>
  <si>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</si>
  <si>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</si>
  <si>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</si>
  <si>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</si>
  <si>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Surmullet</t>
  </si>
  <si>
    <t>Lanternfishes nei</t>
  </si>
  <si>
    <t>Conger eel</t>
  </si>
  <si>
    <t>Data for 2023 and 2024 is based upon the zone of capture as reported in the vessels logbook and landing declarations.</t>
  </si>
  <si>
    <t>Breakdown of data used for time series graphs by each month in 2023 &amp; 2024</t>
  </si>
  <si>
    <t>This workbook was updated 19th April 2024</t>
  </si>
  <si>
    <t>Provisional Non-Quota uptake by UK vessels in EU waters March 2024</t>
  </si>
  <si>
    <t>Live weight landings (t) of NQS for March 2024 by species</t>
  </si>
  <si>
    <t>Live weight landings (t) of NQS 6 Main species for March 2024 by area.</t>
  </si>
  <si>
    <t>Live weight landings (t) of NQS for March 2024 by vessel length group.</t>
  </si>
  <si>
    <t>Live weight landings (t) for March 2024 by vessel nationality.</t>
  </si>
  <si>
    <t>Unid DS Squal Sharks &amp; Dogfish</t>
  </si>
  <si>
    <t>Great Atlantic Scallops</t>
  </si>
  <si>
    <t>UK fleet landings in EU waters - based on reported zone of capture by species in March 2024</t>
  </si>
  <si>
    <t>Great atlantic scallops</t>
  </si>
  <si>
    <t>UK fleet landings in EU waters based on reported zone of capture by area in March 2024</t>
  </si>
  <si>
    <t>March 2024 (Live weight tonnes)</t>
  </si>
  <si>
    <t>Landings of NQS in March 2024 by Main Species and Vessel Length Group</t>
  </si>
  <si>
    <t>Landings of NQS in March 2024 by species and vessel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</si>
</sst>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77">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18" fillId="0" borderId="0" xfId="0" applyFont="1"/>
    <xf numFmtId="9" fontId="0" fillId="0" borderId="0" xfId="3" applyFont="1"/>
    <xf numFmtId="0" fontId="0" fillId="0" borderId="0" xfId="0" applyAlignment="1">
      <alignment horizontal="left" indent="1"/>
    </xf>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0" fillId="0" borderId="0" xfId="0" applyNumberFormat="1" applyFont="1"/>
    <xf numFmtId="0" fontId="9" fillId="0" borderId="2" xfId="0" applyFont="1" applyBorder="1"/>
    <xf numFmtId="1" fontId="1" fillId="0" borderId="0" xfId="0" applyNumberFormat="1" applyFont="1"/>
    <xf numFmtId="0" fontId="1" fillId="0" borderId="0" xfId="0" applyFont="1" applyAlignment="1">
      <alignment horizontal="left"/>
    </xf>
    <xf numFmtId="0" fontId="2" fillId="0" borderId="4" xfId="0" applyFont="1" applyBorder="1"/>
    <xf numFmtId="0" fontId="20" fillId="0" borderId="0" xfId="0" applyFont="1"/>
    <xf numFmtId="0" fontId="0" fillId="0" borderId="4" xfId="0" applyBorder="1"/>
    <xf numFmtId="0" fontId="12" fillId="0" borderId="0" xfId="0" applyFont="1" applyAlignment="1">
      <alignment horizontal="center"/>
    </xf>
    <xf numFmtId="0" fontId="1" fillId="0" borderId="2" xfId="0" applyFont="1" applyBorder="1"/>
    <xf numFmtId="0" fontId="21" fillId="0" borderId="0" xfId="0" applyFont="1"/>
    <xf numFmtId="9" fontId="1" fillId="0" borderId="0" xfId="0" applyNumberFormat="1" applyFo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4" fontId="0" fillId="0" borderId="0" xfId="0" applyNumberFormat="1"/>
    <xf numFmtId="2" fontId="0" fillId="0" borderId="0" xfId="0" applyNumberFormat="1" applyAlignment="1">
      <alignment horizontal="left" indent="1"/>
    </xf>
    <xf numFmtId="9" fontId="0" fillId="0" borderId="0" xfId="0" applyNumberFormat="1"/>
    <xf numFmtId="9" fontId="1" fillId="0" borderId="1" xfId="0" applyNumberFormat="1" applyFont="1" applyBorder="1"/>
    <xf numFmtId="3" fontId="1" fillId="0" borderId="1" xfId="1" applyNumberFormat="1" applyFont="1" applyBorder="1" applyAlignment="1">
      <alignment horizontal="right"/>
    </xf>
    <xf numFmtId="0" fontId="1" fillId="0" borderId="1" xfId="0" applyFont="1" applyBorder="1" applyAlignment="1">
      <alignment horizontal="left"/>
    </xf>
    <xf numFmtId="1" fontId="1" fillId="0" borderId="1" xfId="0" applyNumberFormat="1" applyFont="1" applyBorder="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213.24619999999999</c:v>
                </c:pt>
                <c:pt idx="1">
                  <c:v>280.84659999999997</c:v>
                </c:pt>
                <c:pt idx="2">
                  <c:v>343.84829999999999</c:v>
                </c:pt>
                <c:pt idx="3">
                  <c:v>398.8218</c:v>
                </c:pt>
                <c:pt idx="4">
                  <c:v>511.98739999999998</c:v>
                </c:pt>
                <c:pt idx="5">
                  <c:v>685.39289999999994</c:v>
                </c:pt>
                <c:pt idx="6">
                  <c:v>1114.0104999999999</c:v>
                </c:pt>
                <c:pt idx="7">
                  <c:v>1443.6675999999998</c:v>
                </c:pt>
                <c:pt idx="8">
                  <c:v>1746.8162999999997</c:v>
                </c:pt>
                <c:pt idx="9">
                  <c:v>2233.3763999999996</c:v>
                </c:pt>
                <c:pt idx="10">
                  <c:v>2725.1700999999998</c:v>
                </c:pt>
                <c:pt idx="11">
                  <c:v>2942.5801999999999</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2024</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101.6139</c:v>
                </c:pt>
                <c:pt idx="1">
                  <c:v>164.78629999999998</c:v>
                </c:pt>
                <c:pt idx="2">
                  <c:v>210.18919999999997</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21.969800000000003</c:v>
                </c:pt>
                <c:pt idx="1">
                  <c:v>0.51449999999999996</c:v>
                </c:pt>
                <c:pt idx="2">
                  <c:v>151.8691</c:v>
                </c:pt>
                <c:pt idx="3">
                  <c:v>434.9194</c:v>
                </c:pt>
                <c:pt idx="4">
                  <c:v>0</c:v>
                </c:pt>
                <c:pt idx="5">
                  <c:v>0</c:v>
                </c:pt>
                <c:pt idx="6" formatCode="0">
                  <c:v>118.75700000000001</c:v>
                </c:pt>
                <c:pt idx="7">
                  <c:v>728.02979999999991</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1.38</c:v>
                </c:pt>
                <c:pt idx="1">
                  <c:v>0.17949999999999999</c:v>
                </c:pt>
                <c:pt idx="2">
                  <c:v>0</c:v>
                </c:pt>
                <c:pt idx="3">
                  <c:v>0</c:v>
                </c:pt>
                <c:pt idx="4">
                  <c:v>0</c:v>
                </c:pt>
                <c:pt idx="5">
                  <c:v>0</c:v>
                </c:pt>
                <c:pt idx="6" formatCode="0">
                  <c:v>3.5233000000000003</c:v>
                </c:pt>
                <c:pt idx="7">
                  <c:v>5.0827999999999998</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22.053100000000001</c:v>
                </c:pt>
                <c:pt idx="1">
                  <c:v>5.0000000000000001E-3</c:v>
                </c:pt>
                <c:pt idx="2">
                  <c:v>123.74770000000001</c:v>
                </c:pt>
                <c:pt idx="3">
                  <c:v>4.3999999999999997E-2</c:v>
                </c:pt>
                <c:pt idx="4">
                  <c:v>0</c:v>
                </c:pt>
                <c:pt idx="5">
                  <c:v>0</c:v>
                </c:pt>
                <c:pt idx="6" formatCode="0">
                  <c:v>26.229699999999994</c:v>
                </c:pt>
                <c:pt idx="7">
                  <c:v>172.07949999999997</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0.76519999999999999</c:v>
                </c:pt>
                <c:pt idx="7">
                  <c:v>0.76519999999999999</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2023</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1.3413999999999999</c:v>
                </c:pt>
                <c:pt idx="1">
                  <c:v>2.6482999999999999</c:v>
                </c:pt>
                <c:pt idx="2">
                  <c:v>4.7355</c:v>
                </c:pt>
                <c:pt idx="3">
                  <c:v>6.4051</c:v>
                </c:pt>
                <c:pt idx="4">
                  <c:v>11.706099999999999</c:v>
                </c:pt>
                <c:pt idx="5">
                  <c:v>16.654299999999999</c:v>
                </c:pt>
                <c:pt idx="6">
                  <c:v>20.584399999999999</c:v>
                </c:pt>
                <c:pt idx="7">
                  <c:v>23.619199999999999</c:v>
                </c:pt>
                <c:pt idx="8">
                  <c:v>26.538999999999998</c:v>
                </c:pt>
                <c:pt idx="9">
                  <c:v>29.172099999999997</c:v>
                </c:pt>
                <c:pt idx="10">
                  <c:v>30.421999999999997</c:v>
                </c:pt>
                <c:pt idx="11">
                  <c:v>31.940199999999997</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2024</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1.0511999999999999</c:v>
                </c:pt>
                <c:pt idx="1">
                  <c:v>2.0369000000000002</c:v>
                </c:pt>
                <c:pt idx="2">
                  <c:v>2.7359</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321.5523</c:v>
                </c:pt>
                <c:pt idx="1">
                  <c:v>621.68830000000003</c:v>
                </c:pt>
                <c:pt idx="2">
                  <c:v>961.94119999999998</c:v>
                </c:pt>
                <c:pt idx="3">
                  <c:v>1377.9691</c:v>
                </c:pt>
                <c:pt idx="4">
                  <c:v>1671.8569</c:v>
                </c:pt>
                <c:pt idx="5">
                  <c:v>1975.8494000000001</c:v>
                </c:pt>
                <c:pt idx="6">
                  <c:v>2629.5275000000001</c:v>
                </c:pt>
                <c:pt idx="7">
                  <c:v>3046.5328</c:v>
                </c:pt>
                <c:pt idx="8">
                  <c:v>3289.1167999999998</c:v>
                </c:pt>
                <c:pt idx="9">
                  <c:v>4378.9387999999999</c:v>
                </c:pt>
                <c:pt idx="10">
                  <c:v>4725.1151</c:v>
                </c:pt>
                <c:pt idx="11">
                  <c:v>5025.5021999999999</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2024</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189.92949999999999</c:v>
                </c:pt>
                <c:pt idx="1">
                  <c:v>516.76490000000001</c:v>
                </c:pt>
                <c:pt idx="2">
                  <c:v>792.38170000000002</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1E-3</c:v>
                </c:pt>
                <c:pt idx="1">
                  <c:v>3.5000000000000003E-2</c:v>
                </c:pt>
                <c:pt idx="2">
                  <c:v>2.1170000000000004</c:v>
                </c:pt>
                <c:pt idx="3">
                  <c:v>3.4188000000000005</c:v>
                </c:pt>
                <c:pt idx="4">
                  <c:v>3.7348000000000003</c:v>
                </c:pt>
                <c:pt idx="5">
                  <c:v>3.7908000000000004</c:v>
                </c:pt>
                <c:pt idx="6">
                  <c:v>4.5508000000000006</c:v>
                </c:pt>
                <c:pt idx="7">
                  <c:v>4.8558000000000003</c:v>
                </c:pt>
                <c:pt idx="8">
                  <c:v>7.4157000000000011</c:v>
                </c:pt>
                <c:pt idx="9">
                  <c:v>9.5195000000000007</c:v>
                </c:pt>
                <c:pt idx="10">
                  <c:v>9.7735000000000003</c:v>
                </c:pt>
                <c:pt idx="11">
                  <c:v>9.7734999999999985</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2024</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7.9000000000000001E-2</c:v>
                </c:pt>
                <c:pt idx="1">
                  <c:v>539.11339999999996</c:v>
                </c:pt>
                <c:pt idx="2">
                  <c:v>974.07679999999993</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5.2999999999999999E-2</c:v>
                </c:pt>
                <c:pt idx="1">
                  <c:v>9.5000000000000001E-2</c:v>
                </c:pt>
                <c:pt idx="2">
                  <c:v>0.42000000000000004</c:v>
                </c:pt>
                <c:pt idx="3">
                  <c:v>4.18</c:v>
                </c:pt>
                <c:pt idx="4">
                  <c:v>50.482999999999997</c:v>
                </c:pt>
                <c:pt idx="5">
                  <c:v>121.70269999999999</c:v>
                </c:pt>
                <c:pt idx="6">
                  <c:v>161.1747</c:v>
                </c:pt>
                <c:pt idx="7">
                  <c:v>218.0547</c:v>
                </c:pt>
                <c:pt idx="8">
                  <c:v>222.7347</c:v>
                </c:pt>
                <c:pt idx="9">
                  <c:v>222.7347</c:v>
                </c:pt>
                <c:pt idx="10">
                  <c:v>222.7347</c:v>
                </c:pt>
                <c:pt idx="11">
                  <c:v>222.7347</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2024</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0</c:v>
                </c:pt>
                <c:pt idx="1">
                  <c:v>6.4000000000000001E-2</c:v>
                </c:pt>
                <c:pt idx="2">
                  <c:v>6.4000000000000001E-2</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723.13740000000018</c:v>
                </c:pt>
                <c:pt idx="1">
                  <c:v>1192.2296000000001</c:v>
                </c:pt>
                <c:pt idx="2">
                  <c:v>1766.3764000000001</c:v>
                </c:pt>
                <c:pt idx="3">
                  <c:v>2335.2805000000003</c:v>
                </c:pt>
                <c:pt idx="4">
                  <c:v>2858.2149000000004</c:v>
                </c:pt>
                <c:pt idx="5">
                  <c:v>3501.3983999999996</c:v>
                </c:pt>
                <c:pt idx="6">
                  <c:v>4733.2689999999993</c:v>
                </c:pt>
                <c:pt idx="7">
                  <c:v>5617.0033999999996</c:v>
                </c:pt>
                <c:pt idx="8">
                  <c:v>6270.7225999999991</c:v>
                </c:pt>
                <c:pt idx="9">
                  <c:v>7998.9291999999987</c:v>
                </c:pt>
                <c:pt idx="10">
                  <c:v>9010.4379999999983</c:v>
                </c:pt>
                <c:pt idx="11">
                  <c:v>9589.6993999999977</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2024</c:v>
                </c:pt>
              </c:strCache>
            </c:strRef>
          </c:tx>
          <c:spPr>
            <a:ln w="28575" cap="rnd">
              <a:solidFill>
                <a:srgbClr val="C00000"/>
              </a:solidFill>
              <a:round/>
            </a:ln>
            <a:effectLst/>
          </c:spPr>
          <c:marker>
            <c:symbol val="none"/>
          </c:marker>
          <c:val>
            <c:numRef>
              <c:f>'Time Series - Data'!$C$14:$N$14</c:f>
              <c:numCache>
                <c:formatCode>#,##0</c:formatCode>
                <c:ptCount val="12"/>
                <c:pt idx="0">
                  <c:v>443.91320000000002</c:v>
                </c:pt>
                <c:pt idx="1">
                  <c:v>1529.2322999999997</c:v>
                </c:pt>
                <c:pt idx="2">
                  <c:v>2435.1895999999997</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2024</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2023</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186.94349999999997</c:v>
                </c:pt>
                <c:pt idx="1">
                  <c:v>286.91639999999995</c:v>
                </c:pt>
                <c:pt idx="2">
                  <c:v>453.31439999999998</c:v>
                </c:pt>
                <c:pt idx="3">
                  <c:v>544.48569999999995</c:v>
                </c:pt>
                <c:pt idx="4">
                  <c:v>608.44669999999996</c:v>
                </c:pt>
                <c:pt idx="5">
                  <c:v>698.00829999999996</c:v>
                </c:pt>
                <c:pt idx="6">
                  <c:v>803.42109999999991</c:v>
                </c:pt>
                <c:pt idx="7">
                  <c:v>880.27329999999984</c:v>
                </c:pt>
                <c:pt idx="8">
                  <c:v>978.10009999999988</c:v>
                </c:pt>
                <c:pt idx="9">
                  <c:v>1125.1876999999999</c:v>
                </c:pt>
                <c:pt idx="10">
                  <c:v>1297.2226000000001</c:v>
                </c:pt>
                <c:pt idx="11">
                  <c:v>1357.1686</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2024</c:v>
                </c:pt>
              </c:strCache>
            </c:strRef>
          </c:tx>
          <c:spPr>
            <a:ln w="28575" cap="rnd">
              <a:solidFill>
                <a:srgbClr val="C00000"/>
              </a:solidFill>
              <a:round/>
            </a:ln>
            <a:effectLst/>
          </c:spPr>
          <c:marker>
            <c:symbol val="none"/>
          </c:marker>
          <c:val>
            <c:numRef>
              <c:f>'Time Series - Data'!$C$13:$N$13</c:f>
              <c:numCache>
                <c:formatCode>#,##0</c:formatCode>
                <c:ptCount val="12"/>
                <c:pt idx="0">
                  <c:v>151.23960000000005</c:v>
                </c:pt>
                <c:pt idx="1">
                  <c:v>306.46680000000003</c:v>
                </c:pt>
                <c:pt idx="2">
                  <c:v>455.74200000000008</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7.0000000000000001E-3</c:v>
                </c:pt>
                <c:pt idx="1">
                  <c:v>0.03</c:v>
                </c:pt>
                <c:pt idx="2">
                  <c:v>0</c:v>
                </c:pt>
                <c:pt idx="3">
                  <c:v>0</c:v>
                </c:pt>
                <c:pt idx="4">
                  <c:v>0</c:v>
                </c:pt>
                <c:pt idx="5">
                  <c:v>0</c:v>
                </c:pt>
                <c:pt idx="6">
                  <c:v>0.1</c:v>
                </c:pt>
                <c:pt idx="7">
                  <c:v>0.13700000000000001</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1.373</c:v>
                </c:pt>
                <c:pt idx="1">
                  <c:v>0.14949999999999999</c:v>
                </c:pt>
                <c:pt idx="2">
                  <c:v>0</c:v>
                </c:pt>
                <c:pt idx="3">
                  <c:v>0</c:v>
                </c:pt>
                <c:pt idx="4">
                  <c:v>0</c:v>
                </c:pt>
                <c:pt idx="5">
                  <c:v>0</c:v>
                </c:pt>
                <c:pt idx="6">
                  <c:v>2.7E-2</c:v>
                </c:pt>
                <c:pt idx="7">
                  <c:v>1.5495000000000001</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42.887500000000003</c:v>
                </c:pt>
                <c:pt idx="1">
                  <c:v>0.51180000000000003</c:v>
                </c:pt>
                <c:pt idx="2">
                  <c:v>15.7577</c:v>
                </c:pt>
                <c:pt idx="3">
                  <c:v>0</c:v>
                </c:pt>
                <c:pt idx="4">
                  <c:v>0</c:v>
                </c:pt>
                <c:pt idx="5">
                  <c:v>0</c:v>
                </c:pt>
                <c:pt idx="6">
                  <c:v>4.8216999999999999</c:v>
                </c:pt>
                <c:pt idx="7">
                  <c:v>63.978699999999982</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1.1354000000000002</c:v>
                </c:pt>
                <c:pt idx="1">
                  <c:v>7.7000000000000002E-3</c:v>
                </c:pt>
                <c:pt idx="2">
                  <c:v>259.85910000000001</c:v>
                </c:pt>
                <c:pt idx="3">
                  <c:v>434.96339999999998</c:v>
                </c:pt>
                <c:pt idx="4">
                  <c:v>0</c:v>
                </c:pt>
                <c:pt idx="5">
                  <c:v>0</c:v>
                </c:pt>
                <c:pt idx="6">
                  <c:v>144.32649999999998</c:v>
                </c:pt>
                <c:pt idx="7">
                  <c:v>840.29209999999978</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www.gov.uk/guidance/record-your-catch"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568325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11759</xdr:colOff>
      <xdr:row>40</xdr:row>
      <xdr:rowOff>0</xdr:rowOff>
    </xdr:from>
    <xdr:to>
      <xdr:col>19</xdr:col>
      <xdr:colOff>670277</xdr:colOff>
      <xdr:row>47</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907" y="7373056"/>
          <a:ext cx="12652963" cy="13287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Landings in March 2024 consisted mostly of Pelagic species (48%), driven by high uptake of Pilchards.  Landings of Pilchards by UK vessels in EU waters made up 100% of total pelagic NQS landings from EU waters in March 2024. This is in contrast with 2023, where shellfish landings made up 75% of all NQS landings by UK vessels in EU waters. </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Over 24m vessels accounted for the highest proportion (93%) again due to all Pilchards</a:t>
          </a:r>
          <a:r>
            <a:rPr lang="en-GB" sz="1100" baseline="0">
              <a:solidFill>
                <a:schemeClr val="dk1"/>
              </a:solidFill>
              <a:effectLst/>
              <a:latin typeface="Arial" panose="020B0604020202020204" pitchFamily="34" charset="0"/>
              <a:ea typeface="+mn-ea"/>
              <a:cs typeface="Arial" panose="020B0604020202020204" pitchFamily="34" charset="0"/>
            </a:rPr>
            <a:t> being landed by over 24m vessels </a:t>
          </a:r>
          <a:r>
            <a:rPr lang="en-GB" sz="1100">
              <a:solidFill>
                <a:schemeClr val="dk1"/>
              </a:solidFill>
              <a:effectLst/>
              <a:latin typeface="Arial" panose="020B0604020202020204" pitchFamily="34" charset="0"/>
              <a:ea typeface="+mn-ea"/>
              <a:cs typeface="Arial" panose="020B0604020202020204" pitchFamily="34" charset="0"/>
            </a:rPr>
            <a:t>(T3). English vessels landed the highest quantity of NQS in</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March</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2024 80%) and Scottish vessels landed the second highest quantity (19%). </a:t>
          </a:r>
          <a:endParaRPr lang="en-GB">
            <a:effectLst/>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37</xdr:row>
      <xdr:rowOff>47037</xdr:rowOff>
    </xdr:to>
    <xdr:sp macro="" textlink="">
      <xdr:nvSpPr>
        <xdr:cNvPr id="2" name="TextBox 1">
          <a:hlinkClick xmlns:r="http://schemas.openxmlformats.org/officeDocument/2006/relationships" r:id="rId2"/>
          <a:extLst>
            <a:ext uri="{FF2B5EF4-FFF2-40B4-BE49-F238E27FC236}">
              <a16:creationId xmlns:a16="http://schemas.microsoft.com/office/drawing/2014/main" id="{A900D987-0885-4C50-AFB2-29E52BB172E8}"/>
            </a:ext>
          </a:extLst>
        </xdr:cNvPr>
        <xdr:cNvSpPr txBox="1"/>
      </xdr:nvSpPr>
      <xdr:spPr>
        <a:xfrm>
          <a:off x="2728148" y="2998611"/>
          <a:ext cx="14158149" cy="384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0" u="none">
              <a:solidFill>
                <a:schemeClr val="dk1"/>
              </a:solidFill>
              <a:effectLst/>
              <a:latin typeface="Arial" panose="020B0604020202020204" pitchFamily="34" charset="0"/>
              <a:ea typeface="+mn-ea"/>
              <a:cs typeface="Arial" panose="020B0604020202020204" pitchFamily="34" charset="0"/>
            </a:rPr>
            <a:t>This is an Official statistics publication.</a:t>
          </a:r>
        </a:p>
        <a:p>
          <a:r>
            <a:rPr lang="en-GB" sz="1100" i="0" u="none">
              <a:solidFill>
                <a:schemeClr val="dk1"/>
              </a:solidFill>
              <a:effectLst/>
              <a:latin typeface="Arial" panose="020B0604020202020204" pitchFamily="34" charset="0"/>
              <a:ea typeface="+mn-ea"/>
              <a:cs typeface="Arial" panose="020B0604020202020204" pitchFamily="34" charset="0"/>
            </a:rPr>
            <a:t> </a:t>
          </a:r>
        </a:p>
        <a:p>
          <a:r>
            <a:rPr lang="en-GB" sz="1100" i="0" u="none">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For 2024</a:t>
          </a:r>
          <a:r>
            <a:rPr lang="en-GB" sz="1100" i="0" u="none" baseline="0">
              <a:solidFill>
                <a:schemeClr val="dk1"/>
              </a:solidFill>
              <a:effectLst/>
              <a:latin typeface="Arial" panose="020B0604020202020204" pitchFamily="34" charset="0"/>
              <a:ea typeface="+mn-ea"/>
              <a:cs typeface="Arial" panose="020B0604020202020204" pitchFamily="34" charset="0"/>
            </a:rPr>
            <a:t> uptake</a:t>
          </a:r>
          <a:r>
            <a:rPr lang="en-GB" sz="1100" i="0" u="none">
              <a:solidFill>
                <a:schemeClr val="dk1"/>
              </a:solidFill>
              <a:effectLst/>
              <a:latin typeface="Arial" panose="020B0604020202020204" pitchFamily="34" charset="0"/>
              <a:ea typeface="+mn-ea"/>
              <a:cs typeface="Arial" panose="020B0604020202020204" pitchFamily="34" charset="0"/>
            </a:rPr>
            <a:t>, it was agreed by both parties at the annual fisheries consultations to employ an interim "monitoring" approach without access restrictions applying to Non-Quota Species.</a:t>
          </a:r>
        </a:p>
        <a:p>
          <a:r>
            <a:rPr lang="en-GB" sz="1100" i="0" u="none">
              <a:solidFill>
                <a:schemeClr val="dk1"/>
              </a:solidFill>
              <a:effectLst/>
              <a:latin typeface="Arial" panose="020B0604020202020204" pitchFamily="34" charset="0"/>
              <a:ea typeface="+mn-ea"/>
              <a:cs typeface="Arial" panose="020B0604020202020204" pitchFamily="34" charset="0"/>
            </a:rPr>
            <a:t>  </a:t>
          </a:r>
        </a:p>
        <a:p>
          <a:r>
            <a:rPr lang="en-GB" sz="1100" i="0" u="none">
              <a:solidFill>
                <a:schemeClr val="dk1"/>
              </a:solidFill>
              <a:effectLst/>
              <a:latin typeface="Arial" panose="020B0604020202020204" pitchFamily="34" charset="0"/>
              <a:ea typeface="+mn-ea"/>
              <a:cs typeface="Arial" panose="020B0604020202020204" pitchFamily="34" charset="0"/>
            </a:rPr>
            <a:t>This publication provides an overview of the reported weight landings of Non-Quota Species by UK vessels caught in EU waters.</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The data on uptake are based on the zone of capture as reported within vessel logbooks.</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Prior to 2024, activity relating to under 10m for English, Welsh and Isle of Man administered vessels were primarily captured from submitted Sales Notes, however from 2024 this data is obtained from our new '</a:t>
          </a:r>
          <a:r>
            <a:rPr lang="en-GB" sz="1100" i="0" u="sng">
              <a:solidFill>
                <a:srgbClr val="0070C0"/>
              </a:solidFill>
              <a:effectLst/>
              <a:latin typeface="Arial" panose="020B0604020202020204" pitchFamily="34" charset="0"/>
              <a:ea typeface="+mn-ea"/>
              <a:cs typeface="Arial" panose="020B0604020202020204" pitchFamily="34" charset="0"/>
            </a:rPr>
            <a:t>catch app</a:t>
          </a:r>
          <a:r>
            <a:rPr lang="en-GB" sz="1100" i="0" u="none">
              <a:solidFill>
                <a:schemeClr val="dk1"/>
              </a:solidFill>
              <a:effectLst/>
              <a:latin typeface="Arial" panose="020B0604020202020204" pitchFamily="34" charset="0"/>
              <a:ea typeface="+mn-ea"/>
              <a:cs typeface="Arial" panose="020B0604020202020204" pitchFamily="34" charset="0"/>
            </a:rPr>
            <a:t>'</a:t>
          </a:r>
          <a:r>
            <a:rPr lang="en-GB" sz="1100" i="0" u="none" baseline="0">
              <a:solidFill>
                <a:schemeClr val="dk1"/>
              </a:solidFill>
              <a:effectLst/>
              <a:latin typeface="Arial" panose="020B0604020202020204" pitchFamily="34" charset="0"/>
              <a:ea typeface="+mn-ea"/>
              <a:cs typeface="Arial" panose="020B0604020202020204" pitchFamily="34" charset="0"/>
            </a:rPr>
            <a:t> </a:t>
          </a:r>
          <a:r>
            <a:rPr lang="en-GB" sz="1100" i="0" u="none">
              <a:solidFill>
                <a:schemeClr val="dk1"/>
              </a:solidFill>
              <a:effectLst/>
              <a:latin typeface="Arial" panose="020B0604020202020204" pitchFamily="34" charset="0"/>
              <a:ea typeface="+mn-ea"/>
              <a:cs typeface="Arial" panose="020B0604020202020204" pitchFamily="34" charset="0"/>
            </a:rPr>
            <a:t>recorded data source.</a:t>
          </a:r>
          <a:r>
            <a:rPr lang="en-GB" sz="1100" i="0" u="none" baseline="0">
              <a:solidFill>
                <a:schemeClr val="dk1"/>
              </a:solidFill>
              <a:effectLst/>
              <a:latin typeface="Arial" panose="020B0604020202020204" pitchFamily="34" charset="0"/>
              <a:ea typeface="+mn-ea"/>
              <a:cs typeface="Arial" panose="020B0604020202020204" pitchFamily="34" charset="0"/>
            </a:rPr>
            <a:t> </a:t>
          </a:r>
          <a:r>
            <a:rPr lang="en-GB" sz="1100" i="0" u="none">
              <a:solidFill>
                <a:schemeClr val="dk1"/>
              </a:solidFill>
              <a:effectLst/>
              <a:latin typeface="Arial" panose="020B0604020202020204" pitchFamily="34" charset="0"/>
              <a:ea typeface="+mn-ea"/>
              <a:cs typeface="Arial" panose="020B0604020202020204" pitchFamily="34" charset="0"/>
            </a:rPr>
            <a:t>Catch app data will provide a more complete and timely assessment of under 10m activity, therefore observed differences from comparisons with historic uptake (as provided in this report) may relate to this new source of data, as opposed to actual changes in behaviour by this group alone.</a:t>
          </a:r>
        </a:p>
        <a:p>
          <a:r>
            <a:rPr lang="en-GB" sz="1100" i="0" u="none">
              <a:solidFill>
                <a:schemeClr val="dk1"/>
              </a:solidFill>
              <a:effectLst/>
              <a:latin typeface="Arial" panose="020B0604020202020204" pitchFamily="34" charset="0"/>
              <a:ea typeface="+mn-ea"/>
              <a:cs typeface="Arial" panose="020B0604020202020204" pitchFamily="34" charset="0"/>
            </a:rPr>
            <a:t> </a:t>
          </a:r>
        </a:p>
        <a:p>
          <a:r>
            <a:rPr lang="en-GB" sz="1100" i="0" u="none">
              <a:solidFill>
                <a:schemeClr val="dk1"/>
              </a:solidFill>
              <a:effectLst/>
              <a:latin typeface="Arial" panose="020B0604020202020204" pitchFamily="34" charset="0"/>
              <a:ea typeface="+mn-ea"/>
              <a:cs typeface="Arial" panose="020B0604020202020204" pitchFamily="34" charset="0"/>
            </a:rPr>
            <a:t>Also, please note that a small number of ‘Sales Notes’ received after the end of 2023 relating to under 10m activity are yet to be captured on systems, and activity for the year are likely to be incomplete.  Although data published here are provisional (until published in September in our annual report) we may consider revising this report if after assessment differences are significant                                                                                                                                                                                                                                                    </a:t>
          </a:r>
        </a:p>
        <a:p>
          <a:endParaRPr lang="en-GB" sz="1100" i="0" u="none">
            <a:solidFill>
              <a:schemeClr val="dk1"/>
            </a:solidFill>
            <a:effectLst/>
            <a:latin typeface="Arial" panose="020B0604020202020204" pitchFamily="34" charset="0"/>
            <a:ea typeface="+mn-ea"/>
            <a:cs typeface="Arial" panose="020B0604020202020204" pitchFamily="34" charset="0"/>
          </a:endParaRPr>
        </a:p>
        <a:p>
          <a:r>
            <a:rPr lang="en-GB" sz="1100" i="0" u="none">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9"/>
  <sheetViews>
    <sheetView showGridLines="0" tabSelected="1" topLeftCell="A37" zoomScale="81" workbookViewId="0">
      <selection activeCell="D45" sqref="D45"/>
    </sheetView>
  </sheetViews>
  <sheetFormatPr defaultRowHeight="14.25" x14ac:dyDescent="0.2"/>
  <cols>
    <col min="5" max="5" width="30.875" customWidth="1"/>
    <col min="6" max="6" width="10.125" customWidth="1"/>
  </cols>
  <sheetData>
    <row r="1" spans="5:6" ht="20.25" x14ac:dyDescent="0.3">
      <c r="E1" s="21" t="s">
        <v>110</v>
      </c>
    </row>
    <row r="3" spans="5:6" x14ac:dyDescent="0.2">
      <c r="E3" s="17" t="s">
        <v>109</v>
      </c>
    </row>
    <row r="5" spans="5:6" ht="18" x14ac:dyDescent="0.25">
      <c r="E5" s="22" t="s">
        <v>23</v>
      </c>
    </row>
    <row r="7" spans="5:6" x14ac:dyDescent="0.2">
      <c r="E7" s="38" t="s">
        <v>24</v>
      </c>
      <c r="F7" s="17" t="s">
        <v>69</v>
      </c>
    </row>
    <row r="8" spans="5:6" x14ac:dyDescent="0.2">
      <c r="E8" s="38" t="s">
        <v>25</v>
      </c>
      <c r="F8" s="17" t="s">
        <v>108</v>
      </c>
    </row>
    <row r="9" spans="5:6" x14ac:dyDescent="0.2">
      <c r="E9" s="38" t="s">
        <v>67</v>
      </c>
      <c r="F9" t="s">
        <v>111</v>
      </c>
    </row>
    <row r="10" spans="5:6" x14ac:dyDescent="0.2">
      <c r="E10" s="38" t="s">
        <v>78</v>
      </c>
      <c r="F10" t="s">
        <v>112</v>
      </c>
    </row>
    <row r="11" spans="5:6" x14ac:dyDescent="0.2">
      <c r="E11" s="38" t="s">
        <v>68</v>
      </c>
      <c r="F11" t="s">
        <v>113</v>
      </c>
    </row>
    <row r="12" spans="5:6" x14ac:dyDescent="0.2">
      <c r="E12" s="38" t="s">
        <v>77</v>
      </c>
      <c r="F12" t="s">
        <v>114</v>
      </c>
    </row>
    <row r="15" spans="5:6" ht="18" x14ac:dyDescent="0.25">
      <c r="E15" s="22" t="s">
        <v>26</v>
      </c>
    </row>
    <row r="32" spans="5:5" ht="18" x14ac:dyDescent="0.25">
      <c r="E32" s="22"/>
    </row>
    <row r="35" spans="5:5" ht="18" x14ac:dyDescent="0.25">
      <c r="E35" s="22"/>
    </row>
    <row r="39" spans="5:5" ht="18" x14ac:dyDescent="0.25">
      <c r="E39" s="22" t="s">
        <v>101</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topLeftCell="A3" zoomScale="70" zoomScaleNormal="70" workbookViewId="0">
      <selection activeCell="U36" sqref="U36"/>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9" ht="18" x14ac:dyDescent="0.25">
      <c r="A2" s="22" t="s">
        <v>66</v>
      </c>
    </row>
    <row r="4" spans="1:9" x14ac:dyDescent="0.25">
      <c r="A4" s="1" t="s">
        <v>6</v>
      </c>
      <c r="I4" s="1" t="s">
        <v>27</v>
      </c>
    </row>
    <row r="5" spans="1:9"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102</v>
      </c>
      <c r="I48" s="1" t="s">
        <v>83</v>
      </c>
    </row>
    <row r="49" spans="1:9" x14ac:dyDescent="0.25">
      <c r="I49" s="1"/>
    </row>
    <row r="50" spans="1:9" ht="14.25" x14ac:dyDescent="0.2">
      <c r="A50" s="71"/>
      <c r="B50" s="71"/>
      <c r="C50" s="71"/>
      <c r="D50" s="71"/>
      <c r="E50" s="71"/>
      <c r="F50" s="71"/>
      <c r="G50" s="71"/>
      <c r="H50" s="71"/>
      <c r="I50" s="17"/>
    </row>
    <row r="51" spans="1:9" ht="14.25" x14ac:dyDescent="0.2">
      <c r="A51" s="71"/>
      <c r="B51" s="71"/>
      <c r="C51" s="71"/>
      <c r="D51" s="71"/>
      <c r="E51" s="71"/>
      <c r="F51" s="71"/>
      <c r="G51" s="71"/>
      <c r="H51" s="71"/>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84</v>
      </c>
    </row>
    <row r="74" spans="1:21" x14ac:dyDescent="0.25">
      <c r="I74" s="1"/>
    </row>
    <row r="75" spans="1:21" ht="14.25" x14ac:dyDescent="0.2">
      <c r="A75" s="71"/>
      <c r="B75" s="71"/>
      <c r="C75" s="71"/>
      <c r="D75" s="71"/>
      <c r="E75" s="71"/>
      <c r="F75" s="71"/>
      <c r="G75" s="71"/>
      <c r="H75" s="71"/>
      <c r="I75" s="17"/>
    </row>
    <row r="76" spans="1:21" ht="14.25" x14ac:dyDescent="0.2">
      <c r="A76" s="71"/>
      <c r="B76" s="71"/>
      <c r="C76" s="71"/>
      <c r="D76" s="71"/>
      <c r="E76" s="71"/>
      <c r="F76" s="71"/>
      <c r="G76" s="71"/>
      <c r="H76" s="71"/>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U51"/>
  <sheetViews>
    <sheetView showGridLines="0" zoomScale="60" zoomScaleNormal="60" workbookViewId="0">
      <selection activeCell="I52" sqref="I52"/>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21" ht="20.25" x14ac:dyDescent="0.3">
      <c r="A1" s="2" t="s">
        <v>88</v>
      </c>
      <c r="B1" s="3"/>
      <c r="C1" s="3"/>
      <c r="D1" s="3"/>
      <c r="E1" s="3"/>
      <c r="F1" s="3"/>
      <c r="G1" s="3"/>
      <c r="H1" s="3"/>
      <c r="I1" s="3"/>
      <c r="J1" s="3"/>
      <c r="K1" s="3"/>
      <c r="L1" s="3"/>
      <c r="M1" s="3"/>
      <c r="N1" s="3"/>
    </row>
    <row r="2" spans="1:21" ht="20.25" x14ac:dyDescent="0.3">
      <c r="A2" s="2"/>
      <c r="B2" s="3"/>
      <c r="C2" s="3"/>
      <c r="D2" s="3"/>
      <c r="E2" s="3"/>
      <c r="F2" s="3"/>
      <c r="G2" s="3"/>
      <c r="H2" s="3"/>
      <c r="I2" s="3"/>
      <c r="J2" s="3"/>
      <c r="K2" s="3"/>
      <c r="L2" s="3"/>
      <c r="M2" s="3"/>
      <c r="N2" s="3"/>
    </row>
    <row r="3" spans="1:21" ht="18" x14ac:dyDescent="0.25">
      <c r="A3" s="5"/>
      <c r="B3" s="3"/>
      <c r="C3" s="72" t="s">
        <v>32</v>
      </c>
      <c r="D3" s="72"/>
      <c r="E3" s="72"/>
      <c r="F3" s="72"/>
      <c r="G3" s="72"/>
      <c r="H3" s="72"/>
      <c r="I3" s="72"/>
      <c r="J3" s="72"/>
      <c r="K3" s="72"/>
      <c r="L3" s="72"/>
      <c r="M3" s="72"/>
      <c r="N3" s="72"/>
    </row>
    <row r="4" spans="1:21" x14ac:dyDescent="0.2">
      <c r="A4" s="5"/>
      <c r="B4" s="3"/>
      <c r="C4" s="3"/>
      <c r="D4" s="3"/>
      <c r="E4" s="3"/>
      <c r="F4" s="3"/>
      <c r="G4" s="3"/>
      <c r="H4" s="3"/>
      <c r="I4" s="3"/>
      <c r="J4" s="3"/>
      <c r="K4" s="3"/>
      <c r="L4" s="3"/>
      <c r="M4" s="3"/>
      <c r="N4" s="3"/>
    </row>
    <row r="5" spans="1:21" ht="15" x14ac:dyDescent="0.25">
      <c r="A5" s="3"/>
      <c r="B5" s="3"/>
      <c r="C5" s="73">
        <v>2024</v>
      </c>
      <c r="D5" s="73"/>
      <c r="E5" s="73"/>
      <c r="F5" s="73"/>
      <c r="G5" s="73"/>
      <c r="H5" s="73"/>
      <c r="I5" s="73"/>
      <c r="J5" s="73"/>
      <c r="K5" s="73"/>
      <c r="L5" s="73"/>
      <c r="M5" s="73"/>
      <c r="N5" s="73"/>
    </row>
    <row r="6" spans="1:21" ht="15" x14ac:dyDescent="0.25">
      <c r="A6" s="1" t="s">
        <v>3</v>
      </c>
      <c r="B6" s="1" t="s">
        <v>4</v>
      </c>
      <c r="C6" s="1">
        <v>1</v>
      </c>
      <c r="D6" s="1">
        <v>2</v>
      </c>
      <c r="E6" s="1">
        <v>3</v>
      </c>
      <c r="F6" s="6">
        <v>4</v>
      </c>
      <c r="G6" s="6">
        <v>5</v>
      </c>
      <c r="H6" s="6">
        <v>6</v>
      </c>
      <c r="I6" s="6">
        <v>7</v>
      </c>
      <c r="J6" s="6">
        <v>8</v>
      </c>
      <c r="K6" s="6">
        <v>9</v>
      </c>
      <c r="L6" s="6">
        <v>10</v>
      </c>
      <c r="M6" s="6">
        <v>11</v>
      </c>
      <c r="N6" s="6">
        <v>12</v>
      </c>
    </row>
    <row r="7" spans="1:21" x14ac:dyDescent="0.2">
      <c r="A7" s="3" t="s">
        <v>5</v>
      </c>
      <c r="B7" s="4" t="s">
        <v>6</v>
      </c>
      <c r="C7" s="44">
        <v>101.6139</v>
      </c>
      <c r="D7" s="44">
        <v>164.78629999999998</v>
      </c>
      <c r="E7" s="44">
        <v>210.18919999999997</v>
      </c>
      <c r="F7" s="7"/>
      <c r="G7" s="8"/>
      <c r="H7" s="8"/>
      <c r="I7" s="8"/>
      <c r="J7" s="8"/>
      <c r="K7" s="8"/>
      <c r="L7" s="8"/>
      <c r="M7" s="8"/>
      <c r="N7" s="8"/>
      <c r="R7" s="13"/>
    </row>
    <row r="8" spans="1:21" x14ac:dyDescent="0.2">
      <c r="A8" s="3" t="s">
        <v>7</v>
      </c>
      <c r="B8" s="4" t="s">
        <v>8</v>
      </c>
      <c r="C8" s="44">
        <v>1.0511999999999999</v>
      </c>
      <c r="D8" s="44">
        <v>2.0369000000000002</v>
      </c>
      <c r="E8" s="44">
        <v>2.7359</v>
      </c>
      <c r="F8" s="8"/>
      <c r="G8" s="8"/>
      <c r="H8" s="8"/>
      <c r="I8" s="8"/>
      <c r="J8" s="8"/>
      <c r="K8" s="8"/>
      <c r="L8" s="8"/>
      <c r="M8" s="8"/>
      <c r="N8" s="8"/>
    </row>
    <row r="9" spans="1:21" x14ac:dyDescent="0.2">
      <c r="A9" s="3" t="s">
        <v>9</v>
      </c>
      <c r="B9" s="4" t="s">
        <v>102</v>
      </c>
      <c r="C9" s="44">
        <v>189.92949999999999</v>
      </c>
      <c r="D9" s="44">
        <v>516.76490000000001</v>
      </c>
      <c r="E9" s="44">
        <v>792.38170000000002</v>
      </c>
      <c r="F9" s="8"/>
      <c r="G9" s="8"/>
      <c r="H9" s="8"/>
      <c r="I9" s="8"/>
      <c r="J9" s="8"/>
      <c r="K9" s="8"/>
      <c r="L9" s="8"/>
      <c r="M9" s="8"/>
      <c r="N9" s="8"/>
    </row>
    <row r="10" spans="1:21" x14ac:dyDescent="0.2">
      <c r="A10" s="3" t="s">
        <v>10</v>
      </c>
      <c r="B10" s="4" t="s">
        <v>11</v>
      </c>
      <c r="C10" s="44">
        <v>7.9000000000000001E-2</v>
      </c>
      <c r="D10" s="44">
        <v>539.11339999999996</v>
      </c>
      <c r="E10" s="44">
        <v>974.07679999999993</v>
      </c>
      <c r="F10" s="9"/>
      <c r="G10" s="9"/>
      <c r="H10" s="9"/>
      <c r="I10" s="9"/>
      <c r="J10" s="9"/>
      <c r="K10" s="9"/>
      <c r="L10" s="9"/>
      <c r="M10" s="9"/>
      <c r="N10" s="9"/>
    </row>
    <row r="11" spans="1:21" x14ac:dyDescent="0.2">
      <c r="A11" s="3" t="s">
        <v>12</v>
      </c>
      <c r="B11" s="4" t="s">
        <v>13</v>
      </c>
      <c r="C11" s="44">
        <v>0</v>
      </c>
      <c r="D11" s="44">
        <v>6.4000000000000001E-2</v>
      </c>
      <c r="E11" s="44">
        <v>6.4000000000000001E-2</v>
      </c>
      <c r="F11" s="10"/>
      <c r="G11" s="10"/>
      <c r="H11" s="10"/>
      <c r="I11" s="10"/>
      <c r="J11" s="10"/>
      <c r="K11" s="10"/>
      <c r="L11" s="10"/>
      <c r="M11" s="10"/>
      <c r="N11" s="10"/>
    </row>
    <row r="12" spans="1:21" x14ac:dyDescent="0.2">
      <c r="A12" s="3" t="s">
        <v>14</v>
      </c>
      <c r="B12" s="4" t="s">
        <v>15</v>
      </c>
      <c r="C12" s="44">
        <v>0</v>
      </c>
      <c r="D12" s="44">
        <v>0</v>
      </c>
      <c r="E12" s="44">
        <v>0</v>
      </c>
      <c r="F12" s="44"/>
      <c r="G12" s="44"/>
      <c r="H12" s="44"/>
      <c r="I12" s="44"/>
      <c r="J12" s="44"/>
      <c r="K12" s="44"/>
      <c r="L12" s="44"/>
      <c r="M12" s="44"/>
      <c r="N12" s="44"/>
      <c r="T12" s="13"/>
      <c r="U12" s="13"/>
    </row>
    <row r="13" spans="1:21" x14ac:dyDescent="0.2">
      <c r="A13" s="3"/>
      <c r="B13" s="3" t="s">
        <v>79</v>
      </c>
      <c r="C13" s="10">
        <v>151.23960000000005</v>
      </c>
      <c r="D13" s="10">
        <v>306.46680000000003</v>
      </c>
      <c r="E13" s="10">
        <v>455.74200000000008</v>
      </c>
      <c r="F13" s="10"/>
      <c r="G13" s="10"/>
      <c r="H13" s="10"/>
      <c r="I13" s="10"/>
      <c r="J13" s="10"/>
      <c r="K13" s="10"/>
      <c r="L13" s="10"/>
      <c r="M13" s="10"/>
      <c r="N13" s="10"/>
    </row>
    <row r="14" spans="1:21" x14ac:dyDescent="0.2">
      <c r="A14" s="3"/>
      <c r="B14" s="3" t="s">
        <v>16</v>
      </c>
      <c r="C14" s="10">
        <v>443.91320000000002</v>
      </c>
      <c r="D14" s="10">
        <v>1529.2322999999997</v>
      </c>
      <c r="E14" s="10">
        <v>2435.1895999999997</v>
      </c>
      <c r="F14" s="10"/>
      <c r="G14" s="10"/>
      <c r="H14" s="10"/>
      <c r="I14" s="10"/>
      <c r="J14" s="10"/>
      <c r="K14" s="10"/>
      <c r="L14" s="10"/>
      <c r="M14" s="10"/>
      <c r="N14" s="10"/>
      <c r="Q14" s="42"/>
    </row>
    <row r="15" spans="1:21" x14ac:dyDescent="0.2">
      <c r="A15" s="3"/>
      <c r="B15" s="3"/>
      <c r="C15" s="11"/>
      <c r="D15" s="11"/>
      <c r="E15" s="11"/>
      <c r="F15" s="11"/>
      <c r="G15" s="11"/>
      <c r="H15" s="11"/>
      <c r="I15" s="11"/>
      <c r="J15" s="11"/>
      <c r="K15" s="11"/>
      <c r="L15" s="11"/>
      <c r="M15" s="3"/>
      <c r="N15" s="11"/>
    </row>
    <row r="16" spans="1:21" ht="15" x14ac:dyDescent="0.25">
      <c r="A16" s="3"/>
      <c r="B16" s="3"/>
      <c r="C16" s="73">
        <v>2023</v>
      </c>
      <c r="D16" s="73"/>
      <c r="E16" s="73"/>
      <c r="F16" s="73"/>
      <c r="G16" s="73"/>
      <c r="H16" s="73"/>
      <c r="I16" s="73"/>
      <c r="J16" s="73"/>
      <c r="K16" s="73"/>
      <c r="L16" s="73"/>
      <c r="M16" s="73"/>
      <c r="N16" s="73"/>
    </row>
    <row r="17" spans="1:21" ht="15" x14ac:dyDescent="0.25">
      <c r="A17" s="1" t="s">
        <v>3</v>
      </c>
      <c r="B17" s="1" t="s">
        <v>4</v>
      </c>
      <c r="C17" s="1">
        <v>1</v>
      </c>
      <c r="D17" s="1">
        <v>2</v>
      </c>
      <c r="E17" s="1">
        <v>3</v>
      </c>
      <c r="F17" s="1">
        <v>4</v>
      </c>
      <c r="G17" s="1">
        <v>5</v>
      </c>
      <c r="H17" s="1">
        <v>6</v>
      </c>
      <c r="I17" s="1">
        <v>7</v>
      </c>
      <c r="J17" s="1">
        <v>8</v>
      </c>
      <c r="K17" s="1">
        <v>9</v>
      </c>
      <c r="L17" s="1">
        <v>10</v>
      </c>
      <c r="M17" s="1">
        <v>11</v>
      </c>
      <c r="N17" s="1">
        <v>12</v>
      </c>
      <c r="S17" s="13"/>
      <c r="U17" s="13"/>
    </row>
    <row r="18" spans="1:21" x14ac:dyDescent="0.2">
      <c r="A18" s="3" t="s">
        <v>5</v>
      </c>
      <c r="B18" s="4" t="s">
        <v>6</v>
      </c>
      <c r="C18" s="44">
        <v>213.24619999999999</v>
      </c>
      <c r="D18" s="44">
        <v>280.84659999999997</v>
      </c>
      <c r="E18" s="44">
        <v>343.84829999999999</v>
      </c>
      <c r="F18" s="7">
        <v>398.8218</v>
      </c>
      <c r="G18" s="8">
        <v>511.98739999999998</v>
      </c>
      <c r="H18" s="8">
        <v>685.39289999999994</v>
      </c>
      <c r="I18" s="8">
        <v>1114.0104999999999</v>
      </c>
      <c r="J18" s="8">
        <v>1443.6675999999998</v>
      </c>
      <c r="K18" s="8">
        <v>1746.8162999999997</v>
      </c>
      <c r="L18" s="8">
        <v>2233.3763999999996</v>
      </c>
      <c r="M18" s="8">
        <v>2725.1700999999998</v>
      </c>
      <c r="N18" s="8">
        <v>2942.5801999999999</v>
      </c>
      <c r="P18" s="13"/>
    </row>
    <row r="19" spans="1:21" x14ac:dyDescent="0.2">
      <c r="A19" s="3" t="s">
        <v>7</v>
      </c>
      <c r="B19" s="4" t="s">
        <v>8</v>
      </c>
      <c r="C19" s="44">
        <v>1.3413999999999999</v>
      </c>
      <c r="D19" s="44">
        <v>2.6482999999999999</v>
      </c>
      <c r="E19" s="44">
        <v>4.7355</v>
      </c>
      <c r="F19" s="8">
        <v>6.4051</v>
      </c>
      <c r="G19" s="8">
        <v>11.706099999999999</v>
      </c>
      <c r="H19" s="8">
        <v>16.654299999999999</v>
      </c>
      <c r="I19" s="8">
        <v>20.584399999999999</v>
      </c>
      <c r="J19" s="8">
        <v>23.619199999999999</v>
      </c>
      <c r="K19" s="8">
        <v>26.538999999999998</v>
      </c>
      <c r="L19" s="8">
        <v>29.172099999999997</v>
      </c>
      <c r="M19" s="8">
        <v>30.421999999999997</v>
      </c>
      <c r="N19" s="8">
        <v>31.940199999999997</v>
      </c>
      <c r="R19" s="13"/>
    </row>
    <row r="20" spans="1:21" x14ac:dyDescent="0.2">
      <c r="A20" s="3" t="s">
        <v>9</v>
      </c>
      <c r="B20" s="4" t="s">
        <v>102</v>
      </c>
      <c r="C20" s="44">
        <v>321.5523</v>
      </c>
      <c r="D20" s="44">
        <v>621.68830000000003</v>
      </c>
      <c r="E20" s="44">
        <v>961.94119999999998</v>
      </c>
      <c r="F20" s="8">
        <v>1377.9691</v>
      </c>
      <c r="G20" s="8">
        <v>1671.8569</v>
      </c>
      <c r="H20" s="8">
        <v>1975.8494000000001</v>
      </c>
      <c r="I20" s="8">
        <v>2629.5275000000001</v>
      </c>
      <c r="J20" s="8">
        <v>3046.5328</v>
      </c>
      <c r="K20" s="8">
        <v>3289.1167999999998</v>
      </c>
      <c r="L20" s="8">
        <v>4378.9387999999999</v>
      </c>
      <c r="M20" s="8">
        <v>4725.1151</v>
      </c>
      <c r="N20" s="8">
        <v>5025.5021999999999</v>
      </c>
    </row>
    <row r="21" spans="1:21" x14ac:dyDescent="0.2">
      <c r="A21" s="3" t="s">
        <v>10</v>
      </c>
      <c r="B21" s="4" t="s">
        <v>11</v>
      </c>
      <c r="C21" s="44">
        <v>1E-3</v>
      </c>
      <c r="D21" s="44">
        <v>3.5000000000000003E-2</v>
      </c>
      <c r="E21" s="44">
        <v>2.1170000000000004</v>
      </c>
      <c r="F21" s="9">
        <v>3.4188000000000005</v>
      </c>
      <c r="G21" s="9">
        <v>3.7348000000000003</v>
      </c>
      <c r="H21" s="9">
        <v>3.7908000000000004</v>
      </c>
      <c r="I21" s="9">
        <v>4.5508000000000006</v>
      </c>
      <c r="J21" s="9">
        <v>4.8558000000000003</v>
      </c>
      <c r="K21" s="9">
        <v>7.4157000000000011</v>
      </c>
      <c r="L21" s="9">
        <v>9.5195000000000007</v>
      </c>
      <c r="M21" s="9">
        <v>9.7735000000000003</v>
      </c>
      <c r="N21" s="9">
        <v>9.7734999999999985</v>
      </c>
    </row>
    <row r="22" spans="1:21" x14ac:dyDescent="0.2">
      <c r="A22" s="3" t="s">
        <v>12</v>
      </c>
      <c r="B22" s="4" t="s">
        <v>13</v>
      </c>
      <c r="C22" s="44">
        <v>5.2999999999999999E-2</v>
      </c>
      <c r="D22" s="44">
        <v>9.5000000000000001E-2</v>
      </c>
      <c r="E22" s="44">
        <v>0.42000000000000004</v>
      </c>
      <c r="F22" s="10">
        <v>4.18</v>
      </c>
      <c r="G22" s="10">
        <v>50.482999999999997</v>
      </c>
      <c r="H22" s="10">
        <v>121.70269999999999</v>
      </c>
      <c r="I22" s="10">
        <v>161.1747</v>
      </c>
      <c r="J22" s="10">
        <v>218.0547</v>
      </c>
      <c r="K22" s="10">
        <v>222.7347</v>
      </c>
      <c r="L22" s="10">
        <v>222.7347</v>
      </c>
      <c r="M22" s="10">
        <v>222.7347</v>
      </c>
      <c r="N22" s="10">
        <v>222.7347</v>
      </c>
    </row>
    <row r="23" spans="1:21" x14ac:dyDescent="0.2">
      <c r="A23" s="3" t="s">
        <v>14</v>
      </c>
      <c r="B23" s="4" t="s">
        <v>15</v>
      </c>
      <c r="C23" s="44">
        <v>0</v>
      </c>
      <c r="D23" s="44">
        <v>0</v>
      </c>
      <c r="E23" s="44">
        <v>0</v>
      </c>
      <c r="F23" s="44">
        <v>0</v>
      </c>
      <c r="G23" s="44">
        <v>0</v>
      </c>
      <c r="H23" s="44">
        <v>0</v>
      </c>
      <c r="I23" s="10">
        <v>0</v>
      </c>
      <c r="J23" s="10">
        <v>0</v>
      </c>
      <c r="K23" s="10">
        <v>0</v>
      </c>
      <c r="L23" s="10">
        <v>0</v>
      </c>
      <c r="M23" s="10">
        <v>0</v>
      </c>
      <c r="N23" s="10">
        <v>0</v>
      </c>
    </row>
    <row r="24" spans="1:21" x14ac:dyDescent="0.2">
      <c r="A24" s="3"/>
      <c r="B24" s="3" t="s">
        <v>79</v>
      </c>
      <c r="C24" s="10">
        <v>186.94349999999997</v>
      </c>
      <c r="D24" s="10">
        <v>286.91639999999995</v>
      </c>
      <c r="E24" s="10">
        <v>453.31439999999998</v>
      </c>
      <c r="F24" s="10">
        <v>544.48569999999995</v>
      </c>
      <c r="G24" s="10">
        <v>608.44669999999996</v>
      </c>
      <c r="H24" s="10">
        <v>698.00829999999996</v>
      </c>
      <c r="I24" s="10">
        <v>803.42109999999991</v>
      </c>
      <c r="J24" s="10">
        <v>880.27329999999984</v>
      </c>
      <c r="K24" s="10">
        <v>978.10009999999988</v>
      </c>
      <c r="L24" s="10">
        <v>1125.1876999999999</v>
      </c>
      <c r="M24" s="10">
        <v>1297.2226000000001</v>
      </c>
      <c r="N24" s="10">
        <v>1357.1686</v>
      </c>
    </row>
    <row r="25" spans="1:21" x14ac:dyDescent="0.2">
      <c r="A25" s="3"/>
      <c r="B25" s="3" t="s">
        <v>16</v>
      </c>
      <c r="C25" s="10">
        <v>723.13740000000018</v>
      </c>
      <c r="D25" s="10">
        <v>1192.2296000000001</v>
      </c>
      <c r="E25" s="10">
        <v>1766.3764000000001</v>
      </c>
      <c r="F25" s="10">
        <v>2335.2805000000003</v>
      </c>
      <c r="G25" s="10">
        <v>2858.2149000000004</v>
      </c>
      <c r="H25" s="10">
        <v>3501.3983999999996</v>
      </c>
      <c r="I25" s="10">
        <v>4733.2689999999993</v>
      </c>
      <c r="J25" s="10">
        <v>5617.0033999999996</v>
      </c>
      <c r="K25" s="10">
        <v>6270.7225999999991</v>
      </c>
      <c r="L25" s="10">
        <v>7998.9291999999987</v>
      </c>
      <c r="M25" s="10">
        <v>9010.4379999999983</v>
      </c>
      <c r="N25" s="10">
        <v>9589.6993999999977</v>
      </c>
      <c r="Q25" s="13"/>
    </row>
    <row r="26" spans="1:21" x14ac:dyDescent="0.2">
      <c r="A26" s="3"/>
      <c r="B26" s="3"/>
      <c r="C26" s="11"/>
      <c r="D26" s="11"/>
      <c r="E26" s="11"/>
      <c r="F26" s="11"/>
      <c r="G26" s="11"/>
      <c r="H26" s="11"/>
      <c r="I26" s="11"/>
      <c r="J26" s="11"/>
      <c r="K26" s="11"/>
      <c r="L26" s="11"/>
      <c r="M26" s="11"/>
      <c r="N26" s="11"/>
      <c r="R26" s="13"/>
    </row>
    <row r="27" spans="1:21" ht="15" thickBot="1" x14ac:dyDescent="0.25">
      <c r="A27" s="3"/>
      <c r="B27" s="3"/>
      <c r="C27" s="11"/>
      <c r="D27" s="11"/>
      <c r="E27" s="11"/>
      <c r="F27" s="11"/>
      <c r="G27" s="11"/>
      <c r="H27" s="11"/>
      <c r="I27" s="11"/>
      <c r="J27" s="11"/>
      <c r="K27" s="11"/>
      <c r="L27" s="11"/>
      <c r="M27" s="11"/>
      <c r="N27" s="11"/>
    </row>
    <row r="28" spans="1:21" ht="15.75" thickTop="1" x14ac:dyDescent="0.25">
      <c r="A28" s="55"/>
      <c r="B28" s="53"/>
      <c r="C28" s="74"/>
      <c r="D28" s="74"/>
      <c r="E28" s="74"/>
      <c r="F28" s="74"/>
      <c r="G28" s="74"/>
      <c r="H28" s="74"/>
      <c r="I28" s="74"/>
      <c r="J28" s="74"/>
      <c r="K28" s="74"/>
      <c r="L28" s="74"/>
      <c r="M28" s="74"/>
      <c r="N28" s="74"/>
    </row>
    <row r="29" spans="1:21" x14ac:dyDescent="0.2">
      <c r="A29" s="3" t="s">
        <v>89</v>
      </c>
      <c r="B29" s="54"/>
      <c r="C29" s="32"/>
      <c r="D29" s="56"/>
      <c r="E29" s="56"/>
      <c r="F29" s="56"/>
      <c r="G29" s="56"/>
      <c r="H29" s="56"/>
      <c r="I29" s="56"/>
      <c r="J29" s="56"/>
      <c r="K29" s="56"/>
      <c r="L29" s="56"/>
      <c r="M29" s="56"/>
      <c r="N29" s="56"/>
      <c r="P29" s="13"/>
      <c r="Q29" s="25"/>
    </row>
    <row r="30" spans="1:21" x14ac:dyDescent="0.2">
      <c r="A30" s="3" t="s">
        <v>107</v>
      </c>
      <c r="B30" s="33"/>
      <c r="C30" s="36"/>
      <c r="D30" s="36"/>
      <c r="E30" s="36"/>
      <c r="F30" s="36"/>
      <c r="G30" s="36"/>
      <c r="H30" s="36"/>
      <c r="I30" s="36"/>
      <c r="J30" s="36"/>
      <c r="K30" s="36"/>
      <c r="L30" s="36"/>
      <c r="M30" s="36"/>
      <c r="N30" s="36"/>
      <c r="P30" s="13"/>
    </row>
    <row r="31" spans="1:21" x14ac:dyDescent="0.2">
      <c r="A31" t="s">
        <v>100</v>
      </c>
      <c r="B31" s="34"/>
      <c r="C31" s="37"/>
      <c r="D31" s="37"/>
      <c r="E31" s="37"/>
      <c r="F31" s="37"/>
      <c r="G31" s="37"/>
      <c r="H31" s="37"/>
      <c r="I31" s="37"/>
      <c r="J31" s="37"/>
      <c r="K31" s="37"/>
      <c r="L31" s="37"/>
      <c r="M31" s="37"/>
      <c r="N31" s="37"/>
      <c r="S31" s="25"/>
    </row>
    <row r="32" spans="1:21" x14ac:dyDescent="0.2">
      <c r="A32" s="31"/>
      <c r="B32" s="32"/>
      <c r="C32" s="37"/>
      <c r="D32" s="37"/>
      <c r="E32" s="37"/>
      <c r="F32" s="37"/>
      <c r="G32" s="37"/>
      <c r="H32" s="37"/>
      <c r="I32" s="37"/>
      <c r="J32" s="37"/>
      <c r="K32" s="37"/>
      <c r="L32" s="37"/>
      <c r="M32" s="37"/>
      <c r="N32" s="37"/>
    </row>
    <row r="33" spans="1:15" x14ac:dyDescent="0.2">
      <c r="A33" s="31"/>
      <c r="B33" s="32"/>
      <c r="C33" s="37"/>
      <c r="D33" s="37"/>
      <c r="E33" s="37"/>
      <c r="F33" s="37"/>
      <c r="G33" s="37"/>
      <c r="H33" s="37"/>
      <c r="I33" s="37"/>
      <c r="J33" s="37"/>
      <c r="K33" s="37"/>
      <c r="L33" s="37"/>
      <c r="M33" s="37"/>
      <c r="N33" s="37"/>
    </row>
    <row r="34" spans="1:15" x14ac:dyDescent="0.2">
      <c r="A34" s="31"/>
      <c r="B34" s="32"/>
      <c r="C34" s="37"/>
      <c r="D34" s="37"/>
      <c r="E34" s="37"/>
      <c r="F34" s="37"/>
      <c r="G34" s="37"/>
      <c r="H34" s="37"/>
      <c r="I34" s="37"/>
      <c r="J34" s="37"/>
      <c r="K34" s="37"/>
      <c r="L34" s="37"/>
      <c r="M34" s="37"/>
      <c r="N34" s="63"/>
    </row>
    <row r="35" spans="1:15" x14ac:dyDescent="0.2">
      <c r="A35" s="31"/>
      <c r="B35" s="32"/>
      <c r="C35" s="37"/>
      <c r="D35" s="37"/>
      <c r="E35" s="37"/>
      <c r="F35" s="37"/>
      <c r="G35" s="37"/>
      <c r="H35" s="37"/>
      <c r="I35" s="37"/>
      <c r="J35" s="37"/>
      <c r="K35" s="37"/>
      <c r="L35" s="37"/>
      <c r="M35" s="37"/>
      <c r="N35" s="37"/>
    </row>
    <row r="36" spans="1:15" x14ac:dyDescent="0.2">
      <c r="A36" s="31"/>
      <c r="B36" s="32"/>
      <c r="C36" s="37"/>
      <c r="D36" s="37"/>
      <c r="E36" s="37"/>
      <c r="F36" s="37"/>
      <c r="G36" s="37"/>
      <c r="H36" s="37"/>
      <c r="I36" s="37"/>
      <c r="J36" s="37"/>
      <c r="K36" s="37"/>
      <c r="L36" s="37"/>
      <c r="M36" s="37"/>
      <c r="N36" s="62"/>
    </row>
    <row r="37" spans="1:15" x14ac:dyDescent="0.2">
      <c r="A37" s="35"/>
      <c r="B37" s="35"/>
      <c r="C37" s="37"/>
      <c r="D37" s="37"/>
      <c r="E37" s="37"/>
      <c r="F37" s="37"/>
      <c r="G37" s="37"/>
      <c r="H37" s="37"/>
      <c r="I37" s="37"/>
      <c r="J37" s="37"/>
      <c r="K37" s="37"/>
      <c r="L37" s="37"/>
      <c r="M37" s="37"/>
      <c r="N37" s="37"/>
    </row>
    <row r="38" spans="1:15" x14ac:dyDescent="0.2">
      <c r="A38" s="31"/>
      <c r="B38" s="32"/>
      <c r="C38" s="37"/>
      <c r="D38" s="37"/>
      <c r="E38" s="37"/>
      <c r="F38" s="37"/>
      <c r="G38" s="37"/>
      <c r="H38" s="37"/>
      <c r="I38" s="37"/>
      <c r="J38" s="37"/>
      <c r="K38" s="37"/>
      <c r="L38" s="37"/>
      <c r="M38" s="37"/>
      <c r="N38" s="37"/>
    </row>
    <row r="39" spans="1:15" ht="21.75" customHeight="1" x14ac:dyDescent="0.2">
      <c r="A39" s="3"/>
      <c r="B39" s="3"/>
      <c r="C39" s="4"/>
      <c r="D39" s="3"/>
      <c r="E39" s="3"/>
      <c r="F39" s="3"/>
      <c r="G39" s="3"/>
      <c r="H39" s="3"/>
      <c r="I39" s="3"/>
      <c r="J39" s="3"/>
      <c r="K39" s="3"/>
      <c r="L39" s="3"/>
      <c r="M39" s="3"/>
      <c r="N39" s="3"/>
      <c r="O39" s="56"/>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03"/>
  <sheetViews>
    <sheetView showGridLines="0" topLeftCell="A20" zoomScaleNormal="100" workbookViewId="0">
      <selection activeCell="H41" sqref="H41"/>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117</v>
      </c>
      <c r="B1" s="3"/>
      <c r="C1" s="3"/>
    </row>
    <row r="2" spans="1:11" ht="20.25" x14ac:dyDescent="0.3">
      <c r="A2" s="41"/>
      <c r="B2" s="17"/>
      <c r="C2" s="17"/>
    </row>
    <row r="4" spans="1:11" ht="15" thickBot="1" x14ac:dyDescent="0.25"/>
    <row r="5" spans="1:11" ht="15.75" thickTop="1" x14ac:dyDescent="0.25">
      <c r="B5" s="45"/>
      <c r="C5" s="75" t="s">
        <v>17</v>
      </c>
      <c r="D5" s="75"/>
      <c r="E5" s="45"/>
    </row>
    <row r="6" spans="1:11" ht="15" x14ac:dyDescent="0.25">
      <c r="B6" s="57" t="s">
        <v>92</v>
      </c>
      <c r="C6" s="60">
        <v>44986</v>
      </c>
      <c r="D6" s="60">
        <v>45352</v>
      </c>
      <c r="E6" s="40" t="s">
        <v>94</v>
      </c>
    </row>
    <row r="7" spans="1:11" ht="15" x14ac:dyDescent="0.25">
      <c r="B7" s="52" t="s">
        <v>90</v>
      </c>
      <c r="C7" s="51">
        <v>139.20940000000002</v>
      </c>
      <c r="D7" s="51">
        <v>118.64070000000001</v>
      </c>
      <c r="E7" s="59">
        <f>IF(OR((C7&lt;1),(D7&lt;1)),"",IFERROR((D7-C7)/C7,""))</f>
        <v>-0.14775367180664528</v>
      </c>
      <c r="H7" s="52"/>
      <c r="I7" s="1"/>
      <c r="J7" s="1"/>
      <c r="K7" s="1"/>
    </row>
    <row r="8" spans="1:11" x14ac:dyDescent="0.2">
      <c r="B8" s="43" t="s">
        <v>80</v>
      </c>
      <c r="C8" s="25">
        <v>1.724</v>
      </c>
      <c r="D8" s="25">
        <v>3.387</v>
      </c>
      <c r="E8" s="66">
        <f t="shared" ref="E8:E53" si="0">IF(OR((C8&lt;1),(D8&lt;1)),"",IFERROR((D8-C8)/C8,""))</f>
        <v>0.96461716937354991</v>
      </c>
      <c r="H8" s="43"/>
    </row>
    <row r="9" spans="1:11" x14ac:dyDescent="0.2">
      <c r="B9" s="43" t="s">
        <v>38</v>
      </c>
      <c r="C9" s="25">
        <v>1.0548999999999999</v>
      </c>
      <c r="D9" s="25">
        <v>0.97540000000000004</v>
      </c>
      <c r="E9" s="66" t="str">
        <f t="shared" si="0"/>
        <v/>
      </c>
      <c r="H9" s="43"/>
    </row>
    <row r="10" spans="1:11" x14ac:dyDescent="0.2">
      <c r="B10" s="43" t="s">
        <v>37</v>
      </c>
      <c r="C10" s="25">
        <v>0.15960000000000002</v>
      </c>
      <c r="D10" s="25">
        <v>0.15140000000000001</v>
      </c>
      <c r="E10" s="66" t="str">
        <f t="shared" si="0"/>
        <v/>
      </c>
      <c r="H10" s="43"/>
    </row>
    <row r="11" spans="1:11" x14ac:dyDescent="0.2">
      <c r="B11" s="43" t="s">
        <v>39</v>
      </c>
      <c r="C11" s="25">
        <v>8.3000000000000001E-3</v>
      </c>
      <c r="D11" s="25">
        <v>0.16340000000000002</v>
      </c>
      <c r="E11" s="66" t="str">
        <f t="shared" si="0"/>
        <v/>
      </c>
      <c r="H11" s="43"/>
    </row>
    <row r="12" spans="1:11" x14ac:dyDescent="0.2">
      <c r="B12" s="43" t="s">
        <v>106</v>
      </c>
      <c r="C12" s="25"/>
      <c r="D12" s="25">
        <v>0.32200000000000001</v>
      </c>
      <c r="E12" s="66" t="str">
        <f t="shared" si="0"/>
        <v/>
      </c>
      <c r="H12" s="43"/>
    </row>
    <row r="13" spans="1:11" ht="15" x14ac:dyDescent="0.25">
      <c r="B13" s="43" t="s">
        <v>40</v>
      </c>
      <c r="C13" s="25">
        <v>0.58450000000000002</v>
      </c>
      <c r="D13" s="25">
        <v>2.4181000000000004</v>
      </c>
      <c r="E13" s="66" t="str">
        <f t="shared" si="0"/>
        <v/>
      </c>
      <c r="H13" s="1"/>
      <c r="I13" s="1"/>
      <c r="J13" s="1"/>
    </row>
    <row r="14" spans="1:11" ht="15" x14ac:dyDescent="0.25">
      <c r="B14" s="43" t="s">
        <v>42</v>
      </c>
      <c r="C14" s="25">
        <v>9.2036999999999995</v>
      </c>
      <c r="D14" s="25">
        <v>11.2279</v>
      </c>
      <c r="E14" s="66">
        <f t="shared" si="0"/>
        <v>0.2199332876995122</v>
      </c>
      <c r="H14" s="43"/>
      <c r="K14" s="1"/>
    </row>
    <row r="15" spans="1:11" x14ac:dyDescent="0.2">
      <c r="B15" s="43" t="s">
        <v>43</v>
      </c>
      <c r="C15" s="25">
        <v>4.2468000000000004</v>
      </c>
      <c r="D15" s="25">
        <v>3.0771000000000002</v>
      </c>
      <c r="E15" s="66">
        <f t="shared" si="0"/>
        <v>-0.27543091268719977</v>
      </c>
      <c r="H15" s="43"/>
    </row>
    <row r="16" spans="1:11" x14ac:dyDescent="0.2">
      <c r="B16" s="43" t="s">
        <v>33</v>
      </c>
      <c r="C16" s="25">
        <v>0.184</v>
      </c>
      <c r="D16" s="25">
        <v>0.41210000000000002</v>
      </c>
      <c r="E16" s="66" t="str">
        <f t="shared" si="0"/>
        <v/>
      </c>
      <c r="H16" s="43"/>
    </row>
    <row r="17" spans="2:8" x14ac:dyDescent="0.2">
      <c r="B17" s="43" t="s">
        <v>63</v>
      </c>
      <c r="C17" s="25">
        <v>0.43200000000000005</v>
      </c>
      <c r="D17" s="25">
        <v>0.2127</v>
      </c>
      <c r="E17" s="66" t="str">
        <f t="shared" si="0"/>
        <v/>
      </c>
      <c r="H17" s="43"/>
    </row>
    <row r="18" spans="2:8" x14ac:dyDescent="0.2">
      <c r="B18" s="43" t="s">
        <v>47</v>
      </c>
      <c r="C18" s="25">
        <v>0.51329999999999998</v>
      </c>
      <c r="D18" s="25">
        <v>0.43209999999999998</v>
      </c>
      <c r="E18" s="66" t="str">
        <f t="shared" si="0"/>
        <v/>
      </c>
      <c r="H18" s="43"/>
    </row>
    <row r="19" spans="2:8" x14ac:dyDescent="0.2">
      <c r="B19" s="43" t="s">
        <v>50</v>
      </c>
      <c r="C19" s="25">
        <v>1.3778000000000001</v>
      </c>
      <c r="D19" s="25">
        <v>1.0472999999999999</v>
      </c>
      <c r="E19" s="66">
        <f t="shared" si="0"/>
        <v>-0.23987516330381783</v>
      </c>
      <c r="H19" s="43"/>
    </row>
    <row r="20" spans="2:8" x14ac:dyDescent="0.2">
      <c r="B20" s="43" t="s">
        <v>45</v>
      </c>
      <c r="C20" s="25">
        <v>3.2134</v>
      </c>
      <c r="D20" s="25">
        <v>1.1739999999999999</v>
      </c>
      <c r="E20" s="66">
        <f t="shared" si="0"/>
        <v>-0.63465488267878267</v>
      </c>
      <c r="H20" s="43"/>
    </row>
    <row r="21" spans="2:8" x14ac:dyDescent="0.2">
      <c r="B21" s="43" t="s">
        <v>48</v>
      </c>
      <c r="C21" s="25">
        <v>2.35E-2</v>
      </c>
      <c r="D21" s="25">
        <v>0.11700000000000001</v>
      </c>
      <c r="E21" s="66" t="str">
        <f t="shared" si="0"/>
        <v/>
      </c>
      <c r="H21" s="43"/>
    </row>
    <row r="22" spans="2:8" x14ac:dyDescent="0.2">
      <c r="B22" s="43" t="s">
        <v>49</v>
      </c>
      <c r="C22" s="25">
        <v>4.3647999999999998</v>
      </c>
      <c r="D22" s="25">
        <v>2.69</v>
      </c>
      <c r="E22" s="66">
        <f t="shared" si="0"/>
        <v>-0.38370601173020524</v>
      </c>
      <c r="H22" s="43"/>
    </row>
    <row r="23" spans="2:8" x14ac:dyDescent="0.2">
      <c r="B23" s="43" t="s">
        <v>34</v>
      </c>
      <c r="C23" s="25">
        <v>5.1537000000000006</v>
      </c>
      <c r="D23" s="25">
        <v>2.3172999999999999</v>
      </c>
      <c r="E23" s="66">
        <f t="shared" si="0"/>
        <v>-0.55036187593379515</v>
      </c>
      <c r="H23" s="43"/>
    </row>
    <row r="24" spans="2:8" x14ac:dyDescent="0.2">
      <c r="B24" s="43" t="s">
        <v>58</v>
      </c>
      <c r="C24" s="25">
        <v>6.1769999999999996</v>
      </c>
      <c r="D24" s="25">
        <v>3.4419</v>
      </c>
      <c r="E24" s="66">
        <f t="shared" si="0"/>
        <v>-0.44278776104905293</v>
      </c>
      <c r="H24" s="43"/>
    </row>
    <row r="25" spans="2:8" x14ac:dyDescent="0.2">
      <c r="B25" s="43" t="s">
        <v>53</v>
      </c>
      <c r="C25" s="25">
        <v>0.46</v>
      </c>
      <c r="D25" s="25"/>
      <c r="E25" s="66" t="str">
        <f t="shared" si="0"/>
        <v/>
      </c>
      <c r="H25" s="43"/>
    </row>
    <row r="26" spans="2:8" x14ac:dyDescent="0.2">
      <c r="B26" s="43" t="s">
        <v>36</v>
      </c>
      <c r="C26" s="25">
        <v>9.0478000000000005</v>
      </c>
      <c r="D26" s="25">
        <v>5.2478999999999996</v>
      </c>
      <c r="E26" s="66">
        <f t="shared" si="0"/>
        <v>-0.41998054775746596</v>
      </c>
      <c r="H26" s="43"/>
    </row>
    <row r="27" spans="2:8" x14ac:dyDescent="0.2">
      <c r="B27" s="43" t="s">
        <v>55</v>
      </c>
      <c r="C27" s="25">
        <v>48.869900000000001</v>
      </c>
      <c r="D27" s="25">
        <v>6.7097999999999995</v>
      </c>
      <c r="E27" s="66">
        <f t="shared" si="0"/>
        <v>-0.86270076263712425</v>
      </c>
      <c r="H27" s="43"/>
    </row>
    <row r="28" spans="2:8" x14ac:dyDescent="0.2">
      <c r="B28" s="43" t="s">
        <v>82</v>
      </c>
      <c r="C28" s="25">
        <v>1.6204999999999998</v>
      </c>
      <c r="D28" s="25">
        <v>0.59570000000000001</v>
      </c>
      <c r="E28" s="66" t="str">
        <f t="shared" si="0"/>
        <v/>
      </c>
      <c r="H28" s="43"/>
    </row>
    <row r="29" spans="2:8" x14ac:dyDescent="0.2">
      <c r="B29" s="43" t="s">
        <v>59</v>
      </c>
      <c r="C29" s="25">
        <v>2.1999999999999999E-2</v>
      </c>
      <c r="D29" s="25"/>
      <c r="E29" s="66" t="str">
        <f t="shared" si="0"/>
        <v/>
      </c>
      <c r="H29" s="43"/>
    </row>
    <row r="30" spans="2:8" x14ac:dyDescent="0.2">
      <c r="B30" s="43" t="s">
        <v>104</v>
      </c>
      <c r="C30" s="25">
        <v>16.197199999999999</v>
      </c>
      <c r="D30" s="25">
        <v>8.6894000000000009</v>
      </c>
      <c r="E30" s="66">
        <f t="shared" si="0"/>
        <v>-0.46352455980045926</v>
      </c>
      <c r="H30" s="43"/>
    </row>
    <row r="31" spans="2:8" x14ac:dyDescent="0.2">
      <c r="B31" s="43" t="s">
        <v>44</v>
      </c>
      <c r="C31" s="25">
        <v>0.1996</v>
      </c>
      <c r="D31" s="25">
        <v>8.8700000000000001E-2</v>
      </c>
      <c r="E31" s="66" t="str">
        <f t="shared" si="0"/>
        <v/>
      </c>
      <c r="H31" s="43"/>
    </row>
    <row r="32" spans="2:8" x14ac:dyDescent="0.2">
      <c r="B32" s="43" t="s">
        <v>46</v>
      </c>
      <c r="C32" s="25">
        <v>5.1636000000000006</v>
      </c>
      <c r="D32" s="25">
        <v>3.5081999999999995</v>
      </c>
      <c r="E32" s="66">
        <f t="shared" si="0"/>
        <v>-0.3205902858470836</v>
      </c>
      <c r="H32" s="43"/>
    </row>
    <row r="33" spans="2:9" x14ac:dyDescent="0.2">
      <c r="B33" s="43" t="s">
        <v>61</v>
      </c>
      <c r="C33" s="25">
        <v>0.7743000000000001</v>
      </c>
      <c r="D33" s="25">
        <v>0.13980000000000001</v>
      </c>
      <c r="E33" s="66" t="str">
        <f t="shared" si="0"/>
        <v/>
      </c>
      <c r="H33" s="43"/>
    </row>
    <row r="34" spans="2:9" x14ac:dyDescent="0.2">
      <c r="B34" s="43" t="s">
        <v>115</v>
      </c>
      <c r="C34" s="25"/>
      <c r="D34" s="25">
        <v>0.253</v>
      </c>
      <c r="E34" s="66" t="str">
        <f t="shared" si="0"/>
        <v/>
      </c>
      <c r="H34" s="43"/>
    </row>
    <row r="35" spans="2:9" x14ac:dyDescent="0.2">
      <c r="B35" s="43" t="s">
        <v>35</v>
      </c>
      <c r="C35" s="25">
        <v>18.430600000000002</v>
      </c>
      <c r="D35" s="25">
        <v>59.841500000000003</v>
      </c>
      <c r="E35" s="66">
        <f t="shared" si="0"/>
        <v>2.2468557724653562</v>
      </c>
      <c r="H35" s="43"/>
    </row>
    <row r="36" spans="2:9" x14ac:dyDescent="0.2">
      <c r="B36" s="43" t="s">
        <v>65</v>
      </c>
      <c r="C36" s="25">
        <v>2.5999999999999999E-3</v>
      </c>
      <c r="D36" s="25"/>
      <c r="E36" s="66" t="str">
        <f t="shared" si="0"/>
        <v/>
      </c>
      <c r="H36" s="43"/>
    </row>
    <row r="37" spans="2:9" ht="15" x14ac:dyDescent="0.25">
      <c r="B37" s="52" t="s">
        <v>91</v>
      </c>
      <c r="C37" s="51">
        <v>2.4290000000000003</v>
      </c>
      <c r="D37" s="51">
        <v>435.24039999999997</v>
      </c>
      <c r="E37" s="66">
        <f t="shared" si="0"/>
        <v>178.18501440922188</v>
      </c>
      <c r="H37" s="43"/>
    </row>
    <row r="38" spans="2:9" x14ac:dyDescent="0.2">
      <c r="B38" s="43" t="s">
        <v>105</v>
      </c>
      <c r="C38" s="25">
        <v>0.34699999999999998</v>
      </c>
      <c r="D38" s="25">
        <v>0.27700000000000002</v>
      </c>
      <c r="E38" s="66" t="str">
        <f t="shared" si="0"/>
        <v/>
      </c>
      <c r="H38" s="43">
        <f>D37/D53</f>
        <v>0.48042043482623298</v>
      </c>
    </row>
    <row r="39" spans="2:9" x14ac:dyDescent="0.2">
      <c r="B39" s="43" t="s">
        <v>27</v>
      </c>
      <c r="C39" s="25">
        <v>2.0820000000000003</v>
      </c>
      <c r="D39" s="25">
        <v>434.96339999999998</v>
      </c>
      <c r="E39" s="66">
        <f t="shared" si="0"/>
        <v>207.91613832853022</v>
      </c>
      <c r="H39" s="43"/>
      <c r="I39" s="43"/>
    </row>
    <row r="40" spans="2:9" ht="15" x14ac:dyDescent="0.25">
      <c r="B40" s="52" t="s">
        <v>103</v>
      </c>
      <c r="C40" s="51">
        <v>432.50839999999999</v>
      </c>
      <c r="D40" s="51">
        <v>352.07619999999997</v>
      </c>
      <c r="E40" s="59">
        <f t="shared" si="0"/>
        <v>-0.18596679278367778</v>
      </c>
      <c r="H40" s="43">
        <f>C40/C53</f>
        <v>0.75330629727449483</v>
      </c>
      <c r="I40" s="43"/>
    </row>
    <row r="41" spans="2:9" x14ac:dyDescent="0.2">
      <c r="B41" s="43" t="s">
        <v>52</v>
      </c>
      <c r="C41" s="25">
        <v>0.40550000000000003</v>
      </c>
      <c r="D41" s="25">
        <v>0.127</v>
      </c>
      <c r="E41" s="66" t="str">
        <f t="shared" si="0"/>
        <v/>
      </c>
      <c r="H41" s="43"/>
    </row>
    <row r="42" spans="2:9" x14ac:dyDescent="0.2">
      <c r="B42" s="43" t="s">
        <v>87</v>
      </c>
      <c r="C42" s="25">
        <v>63.001699999999992</v>
      </c>
      <c r="D42" s="25">
        <v>45.402899999999995</v>
      </c>
      <c r="E42" s="66">
        <f t="shared" si="0"/>
        <v>-0.27933849404063699</v>
      </c>
      <c r="H42" s="43"/>
    </row>
    <row r="43" spans="2:9" x14ac:dyDescent="0.2">
      <c r="B43" s="43" t="s">
        <v>41</v>
      </c>
      <c r="C43" s="25">
        <v>1.3796000000000002</v>
      </c>
      <c r="D43" s="25">
        <v>1.7763</v>
      </c>
      <c r="E43" s="66">
        <f t="shared" si="0"/>
        <v>0.28754711510582764</v>
      </c>
      <c r="H43" s="43"/>
    </row>
    <row r="44" spans="2:9" x14ac:dyDescent="0.2">
      <c r="B44" s="43" t="s">
        <v>60</v>
      </c>
      <c r="C44" s="25">
        <v>0.13500000000000001</v>
      </c>
      <c r="D44" s="25">
        <v>1.7438</v>
      </c>
      <c r="E44" s="66" t="str">
        <f t="shared" si="0"/>
        <v/>
      </c>
      <c r="H44" s="43"/>
    </row>
    <row r="45" spans="2:9" x14ac:dyDescent="0.2">
      <c r="B45" s="43" t="s">
        <v>81</v>
      </c>
      <c r="C45" s="25">
        <v>0.79210000000000003</v>
      </c>
      <c r="D45" s="25">
        <v>0.59499999999999997</v>
      </c>
      <c r="E45" s="66" t="str">
        <f t="shared" si="0"/>
        <v/>
      </c>
      <c r="H45" s="43"/>
    </row>
    <row r="46" spans="2:9" x14ac:dyDescent="0.2">
      <c r="B46" s="43" t="s">
        <v>51</v>
      </c>
      <c r="C46" s="25">
        <v>2.0872000000000002</v>
      </c>
      <c r="D46" s="25">
        <v>0.69900000000000007</v>
      </c>
      <c r="E46" s="66" t="str">
        <f t="shared" si="0"/>
        <v/>
      </c>
      <c r="H46" s="43"/>
    </row>
    <row r="47" spans="2:9" x14ac:dyDescent="0.2">
      <c r="B47" s="43" t="s">
        <v>57</v>
      </c>
      <c r="C47" s="25">
        <v>1.29E-2</v>
      </c>
      <c r="D47" s="25">
        <v>8.0000000000000004E-4</v>
      </c>
      <c r="E47" s="66" t="str">
        <f t="shared" si="0"/>
        <v/>
      </c>
      <c r="H47" s="43"/>
    </row>
    <row r="48" spans="2:9" x14ac:dyDescent="0.2">
      <c r="B48" s="43" t="s">
        <v>54</v>
      </c>
      <c r="C48" s="25">
        <v>2.1189999999999998</v>
      </c>
      <c r="D48" s="25">
        <v>0.69200000000000006</v>
      </c>
      <c r="E48" s="66" t="str">
        <f t="shared" si="0"/>
        <v/>
      </c>
      <c r="H48" s="43"/>
    </row>
    <row r="49" spans="2:11" x14ac:dyDescent="0.2">
      <c r="B49" s="43" t="s">
        <v>116</v>
      </c>
      <c r="C49" s="25">
        <v>340.25290000000001</v>
      </c>
      <c r="D49" s="25">
        <v>275.61680000000001</v>
      </c>
      <c r="E49" s="66">
        <f t="shared" si="0"/>
        <v>-0.18996487612596394</v>
      </c>
      <c r="H49" s="43"/>
    </row>
    <row r="50" spans="2:11" x14ac:dyDescent="0.2">
      <c r="B50" s="43" t="s">
        <v>64</v>
      </c>
      <c r="C50" s="25">
        <v>1.9681999999999999</v>
      </c>
      <c r="D50" s="25">
        <v>0.84</v>
      </c>
      <c r="E50" s="66" t="str">
        <f t="shared" si="0"/>
        <v/>
      </c>
      <c r="G50" s="24"/>
      <c r="H50" s="24"/>
      <c r="I50" s="43"/>
    </row>
    <row r="51" spans="2:11" x14ac:dyDescent="0.2">
      <c r="B51" s="43" t="s">
        <v>56</v>
      </c>
      <c r="C51" s="25">
        <v>20.029299999999999</v>
      </c>
      <c r="D51" s="25">
        <v>24.582600000000003</v>
      </c>
      <c r="E51" s="66">
        <f t="shared" si="0"/>
        <v>0.22733195868053321</v>
      </c>
      <c r="H51" s="65"/>
      <c r="I51" s="65"/>
    </row>
    <row r="52" spans="2:11" x14ac:dyDescent="0.2">
      <c r="B52" s="43" t="s">
        <v>62</v>
      </c>
      <c r="C52" s="25">
        <v>0.32500000000000001</v>
      </c>
      <c r="D52" s="25"/>
      <c r="E52" s="66" t="str">
        <f t="shared" si="0"/>
        <v/>
      </c>
      <c r="H52" s="43"/>
      <c r="I52" s="43"/>
    </row>
    <row r="53" spans="2:11" ht="15" x14ac:dyDescent="0.25">
      <c r="B53" s="69" t="s">
        <v>16</v>
      </c>
      <c r="C53" s="70">
        <v>574.1468000000001</v>
      </c>
      <c r="D53" s="70">
        <v>905.95729999999992</v>
      </c>
      <c r="E53" s="67">
        <f t="shared" si="0"/>
        <v>0.57791927082063288</v>
      </c>
      <c r="H53" s="43"/>
    </row>
    <row r="54" spans="2:11" x14ac:dyDescent="0.2">
      <c r="B54" s="43" t="s">
        <v>93</v>
      </c>
      <c r="E54" s="25"/>
      <c r="H54" s="43"/>
    </row>
    <row r="55" spans="2:11" ht="15" x14ac:dyDescent="0.25">
      <c r="B55" s="43" t="s">
        <v>95</v>
      </c>
      <c r="E55" s="25"/>
      <c r="I55" s="52"/>
      <c r="J55" s="1"/>
      <c r="K55" s="1"/>
    </row>
    <row r="56" spans="2:11" x14ac:dyDescent="0.2">
      <c r="B56" s="43" t="s">
        <v>97</v>
      </c>
      <c r="E56" s="25"/>
      <c r="I56" s="43"/>
    </row>
    <row r="57" spans="2:11" x14ac:dyDescent="0.2">
      <c r="I57" s="43"/>
    </row>
    <row r="58" spans="2:11" x14ac:dyDescent="0.2">
      <c r="I58" s="43"/>
    </row>
    <row r="59" spans="2:11" ht="15" x14ac:dyDescent="0.25">
      <c r="I59" s="52"/>
      <c r="J59" s="1"/>
      <c r="K59" s="1"/>
    </row>
    <row r="60" spans="2:11" x14ac:dyDescent="0.2">
      <c r="I60" s="43"/>
    </row>
    <row r="61" spans="2:11" x14ac:dyDescent="0.2">
      <c r="I61" s="43"/>
    </row>
    <row r="72" spans="5:5" x14ac:dyDescent="0.2">
      <c r="E72" s="25"/>
    </row>
    <row r="73" spans="5:5" x14ac:dyDescent="0.2">
      <c r="E73" s="25"/>
    </row>
    <row r="74" spans="5:5" x14ac:dyDescent="0.2">
      <c r="E74" s="25"/>
    </row>
    <row r="75" spans="5:5" x14ac:dyDescent="0.2">
      <c r="E75" s="25"/>
    </row>
    <row r="76" spans="5:5" x14ac:dyDescent="0.2">
      <c r="E76" s="25"/>
    </row>
    <row r="77" spans="5:5" x14ac:dyDescent="0.2">
      <c r="E77" s="25"/>
    </row>
    <row r="78" spans="5:5" x14ac:dyDescent="0.2">
      <c r="E78" s="25"/>
    </row>
    <row r="79" spans="5:5" x14ac:dyDescent="0.2">
      <c r="E79" s="25"/>
    </row>
    <row r="80" spans="5:5"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6" spans="5:5" x14ac:dyDescent="0.2">
      <c r="E96" s="25"/>
    </row>
    <row r="97" spans="5:5" x14ac:dyDescent="0.2">
      <c r="E97" s="25"/>
    </row>
    <row r="98" spans="5:5" x14ac:dyDescent="0.2">
      <c r="E98" s="25"/>
    </row>
    <row r="99" spans="5:5" x14ac:dyDescent="0.2">
      <c r="E99" s="25"/>
    </row>
    <row r="100" spans="5:5" x14ac:dyDescent="0.2">
      <c r="E100" s="25"/>
    </row>
    <row r="101" spans="5:5" x14ac:dyDescent="0.2">
      <c r="E101" s="25"/>
    </row>
    <row r="102" spans="5:5" x14ac:dyDescent="0.2">
      <c r="E102" s="25"/>
    </row>
    <row r="103" spans="5:5" x14ac:dyDescent="0.2">
      <c r="E103" s="25"/>
    </row>
  </sheetData>
  <sortState xmlns:xlrd2="http://schemas.microsoft.com/office/spreadsheetml/2017/richdata2" ref="H6:J56">
    <sortCondition descending="1" ref="J6:J56"/>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G31"/>
  <sheetViews>
    <sheetView showGridLines="0" zoomScale="80" zoomScaleNormal="80" workbookViewId="0">
      <selection activeCell="A2" sqref="A2"/>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7" ht="20.25" x14ac:dyDescent="0.3">
      <c r="A1" s="2" t="s">
        <v>119</v>
      </c>
    </row>
    <row r="4" spans="1:7" ht="15" thickBot="1" x14ac:dyDescent="0.25"/>
    <row r="5" spans="1:7" ht="15.75" thickTop="1" x14ac:dyDescent="0.25">
      <c r="B5" s="45" t="s">
        <v>70</v>
      </c>
      <c r="C5" s="45" t="s">
        <v>76</v>
      </c>
    </row>
    <row r="6" spans="1:7" ht="15" x14ac:dyDescent="0.25">
      <c r="B6" s="52" t="s">
        <v>73</v>
      </c>
      <c r="C6" s="51">
        <v>42.706400000000002</v>
      </c>
    </row>
    <row r="7" spans="1:7" x14ac:dyDescent="0.2">
      <c r="B7" s="43" t="s">
        <v>87</v>
      </c>
      <c r="C7" s="25">
        <v>40.486400000000003</v>
      </c>
    </row>
    <row r="8" spans="1:7" x14ac:dyDescent="0.2">
      <c r="B8" s="43" t="s">
        <v>51</v>
      </c>
      <c r="C8" s="25">
        <v>0.129</v>
      </c>
    </row>
    <row r="9" spans="1:7" x14ac:dyDescent="0.2">
      <c r="B9" s="43" t="s">
        <v>118</v>
      </c>
      <c r="C9" s="25">
        <v>2.0910000000000002</v>
      </c>
    </row>
    <row r="10" spans="1:7" ht="15" x14ac:dyDescent="0.25">
      <c r="B10" s="52" t="s">
        <v>72</v>
      </c>
      <c r="C10" s="51">
        <v>707.6934</v>
      </c>
    </row>
    <row r="11" spans="1:7" x14ac:dyDescent="0.2">
      <c r="B11" s="43" t="s">
        <v>27</v>
      </c>
      <c r="C11" s="25">
        <v>434.74739999999997</v>
      </c>
    </row>
    <row r="12" spans="1:7" x14ac:dyDescent="0.2">
      <c r="B12" s="43" t="s">
        <v>118</v>
      </c>
      <c r="C12" s="25">
        <v>272.94600000000003</v>
      </c>
    </row>
    <row r="13" spans="1:7" ht="15" x14ac:dyDescent="0.25">
      <c r="B13" s="52" t="s">
        <v>74</v>
      </c>
      <c r="C13" s="51">
        <v>1.5594999999999999</v>
      </c>
    </row>
    <row r="14" spans="1:7" x14ac:dyDescent="0.2">
      <c r="B14" s="43" t="s">
        <v>87</v>
      </c>
      <c r="C14" s="25">
        <v>1.38</v>
      </c>
      <c r="G14" s="25"/>
    </row>
    <row r="15" spans="1:7" x14ac:dyDescent="0.2">
      <c r="B15" s="43" t="s">
        <v>51</v>
      </c>
      <c r="C15" s="25">
        <v>0.17949999999999999</v>
      </c>
    </row>
    <row r="16" spans="1:7" ht="15" x14ac:dyDescent="0.25">
      <c r="B16" s="52" t="s">
        <v>75</v>
      </c>
      <c r="C16" s="51">
        <v>1.1191</v>
      </c>
    </row>
    <row r="17" spans="2:7" x14ac:dyDescent="0.2">
      <c r="B17" s="43" t="s">
        <v>87</v>
      </c>
      <c r="C17" s="25">
        <v>0.90039999999999998</v>
      </c>
    </row>
    <row r="18" spans="2:7" x14ac:dyDescent="0.2">
      <c r="B18" s="43" t="s">
        <v>51</v>
      </c>
      <c r="C18" s="25">
        <v>2.7000000000000001E-3</v>
      </c>
      <c r="G18" s="25"/>
    </row>
    <row r="19" spans="2:7" x14ac:dyDescent="0.2">
      <c r="B19" s="43" t="s">
        <v>27</v>
      </c>
      <c r="C19" s="25">
        <v>0.21600000000000003</v>
      </c>
    </row>
    <row r="20" spans="2:7" ht="15" x14ac:dyDescent="0.25">
      <c r="B20" s="52" t="s">
        <v>71</v>
      </c>
      <c r="C20" s="51">
        <v>3.6036999999999999</v>
      </c>
    </row>
    <row r="21" spans="2:7" x14ac:dyDescent="0.2">
      <c r="B21" s="43" t="s">
        <v>87</v>
      </c>
      <c r="C21" s="25">
        <v>2.6360999999999999</v>
      </c>
    </row>
    <row r="22" spans="2:7" x14ac:dyDescent="0.2">
      <c r="B22" s="43" t="s">
        <v>51</v>
      </c>
      <c r="C22" s="25">
        <v>0.38779999999999998</v>
      </c>
    </row>
    <row r="23" spans="2:7" x14ac:dyDescent="0.2">
      <c r="B23" s="43" t="s">
        <v>118</v>
      </c>
      <c r="C23" s="25">
        <v>0.57979999999999998</v>
      </c>
    </row>
    <row r="24" spans="2:7" ht="15" x14ac:dyDescent="0.25">
      <c r="B24" s="69" t="s">
        <v>16</v>
      </c>
      <c r="C24" s="70">
        <v>756.68209999999999</v>
      </c>
    </row>
    <row r="25" spans="2:7" x14ac:dyDescent="0.2">
      <c r="B25" s="16" t="s">
        <v>98</v>
      </c>
      <c r="C25" s="25"/>
    </row>
    <row r="26" spans="2:7" ht="15" x14ac:dyDescent="0.25">
      <c r="B26" s="43" t="s">
        <v>99</v>
      </c>
      <c r="C26" s="51"/>
    </row>
    <row r="31" spans="2:7" s="1" customFormat="1" ht="15" x14ac:dyDescent="0.25">
      <c r="B31"/>
      <c r="C31"/>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Q41"/>
  <sheetViews>
    <sheetView showGridLines="0" zoomScale="70" zoomScaleNormal="70" workbookViewId="0">
      <selection activeCell="K33" sqref="K33"/>
    </sheetView>
  </sheetViews>
  <sheetFormatPr defaultRowHeight="14.25" x14ac:dyDescent="0.2"/>
  <cols>
    <col min="1" max="1" width="32.25" bestFit="1" customWidth="1"/>
    <col min="2" max="2" width="16.125" bestFit="1" customWidth="1"/>
    <col min="3" max="8" width="11.875" bestFit="1" customWidth="1"/>
  </cols>
  <sheetData>
    <row r="1" spans="1:17" ht="20.25" x14ac:dyDescent="0.3">
      <c r="A1" s="2" t="s">
        <v>85</v>
      </c>
      <c r="B1" s="3"/>
      <c r="C1" s="3"/>
      <c r="D1" s="3"/>
      <c r="E1" s="3"/>
      <c r="F1" s="3"/>
      <c r="G1" s="3"/>
      <c r="J1" s="21"/>
      <c r="K1" s="17"/>
      <c r="L1" s="17"/>
      <c r="M1" s="17"/>
      <c r="N1" s="17"/>
      <c r="O1" s="17"/>
      <c r="P1" s="17"/>
      <c r="Q1" s="17"/>
    </row>
    <row r="2" spans="1:17" ht="20.25" x14ac:dyDescent="0.3">
      <c r="A2" s="2"/>
      <c r="B2" s="3"/>
      <c r="C2" s="3"/>
      <c r="D2" s="3"/>
      <c r="E2" s="3"/>
      <c r="F2" s="3"/>
      <c r="G2" s="3"/>
      <c r="J2" s="21"/>
      <c r="K2" s="17"/>
      <c r="L2" s="17"/>
      <c r="M2" s="17"/>
      <c r="N2" s="17"/>
      <c r="O2" s="17"/>
      <c r="P2" s="17"/>
      <c r="Q2" s="17"/>
    </row>
    <row r="3" spans="1:17" ht="21" customHeight="1" x14ac:dyDescent="0.25">
      <c r="A3" s="1" t="s">
        <v>121</v>
      </c>
      <c r="B3" s="3"/>
      <c r="C3" s="3"/>
      <c r="D3" s="3"/>
      <c r="E3" s="3"/>
      <c r="F3" s="3"/>
      <c r="G3" s="3"/>
    </row>
    <row r="4" spans="1:17" ht="20.25" x14ac:dyDescent="0.3">
      <c r="A4" s="2"/>
      <c r="B4" s="3"/>
      <c r="C4" s="3"/>
      <c r="D4" s="3"/>
      <c r="E4" s="3"/>
      <c r="F4" s="3"/>
      <c r="G4" s="3"/>
      <c r="K4" s="15"/>
      <c r="L4" s="15"/>
      <c r="M4" s="15"/>
      <c r="N4" s="15"/>
      <c r="O4" s="15"/>
      <c r="P4" s="15"/>
      <c r="Q4" s="15"/>
    </row>
    <row r="5" spans="1:17" ht="20.25" x14ac:dyDescent="0.3">
      <c r="A5" s="2"/>
      <c r="B5" s="3"/>
      <c r="C5" s="3"/>
      <c r="D5" s="3"/>
      <c r="E5" s="3"/>
      <c r="F5" s="3"/>
      <c r="G5" s="3"/>
      <c r="J5" s="3"/>
      <c r="K5" s="15"/>
      <c r="L5" s="15"/>
      <c r="M5" s="15"/>
      <c r="N5" s="15"/>
      <c r="O5" s="15"/>
      <c r="P5" s="15"/>
      <c r="Q5" s="15"/>
    </row>
    <row r="6" spans="1:17" ht="20.25" x14ac:dyDescent="0.3">
      <c r="A6" s="2"/>
      <c r="B6" s="3"/>
      <c r="C6" s="3"/>
      <c r="D6" s="3"/>
      <c r="E6" s="3"/>
      <c r="F6" s="3"/>
      <c r="G6" s="3"/>
      <c r="J6" s="15"/>
      <c r="K6" s="15"/>
      <c r="L6" s="15"/>
      <c r="M6" s="15"/>
      <c r="N6" s="15"/>
      <c r="O6" s="15"/>
      <c r="P6" s="15"/>
      <c r="Q6" s="15"/>
    </row>
    <row r="7" spans="1:17" ht="20.25" x14ac:dyDescent="0.3">
      <c r="A7" s="2"/>
      <c r="B7" s="3"/>
      <c r="C7" s="3"/>
      <c r="D7" s="3"/>
      <c r="E7" s="3"/>
      <c r="F7" s="3"/>
      <c r="G7" s="3"/>
      <c r="J7" s="15"/>
      <c r="K7" s="15"/>
      <c r="L7" s="15"/>
      <c r="M7" s="15"/>
      <c r="N7" s="15"/>
      <c r="O7" s="15"/>
      <c r="P7" s="15"/>
      <c r="Q7" s="15"/>
    </row>
    <row r="8" spans="1:17" ht="20.25" x14ac:dyDescent="0.3">
      <c r="A8" s="2"/>
      <c r="B8" s="3"/>
      <c r="C8" s="3"/>
      <c r="D8" s="3"/>
      <c r="E8" s="3"/>
      <c r="F8" s="3"/>
      <c r="G8" s="3"/>
      <c r="J8" s="15"/>
      <c r="K8" s="15"/>
      <c r="L8" s="15"/>
      <c r="M8" s="15"/>
      <c r="N8" s="15"/>
      <c r="O8" s="15"/>
      <c r="P8" s="15"/>
      <c r="Q8" s="15"/>
    </row>
    <row r="9" spans="1:17" ht="20.25" x14ac:dyDescent="0.3">
      <c r="A9" s="2"/>
      <c r="B9" s="3"/>
      <c r="C9" s="3"/>
      <c r="D9" s="3"/>
      <c r="E9" s="3"/>
      <c r="F9" s="3"/>
      <c r="G9" s="3"/>
      <c r="H9" s="13"/>
      <c r="J9" s="15"/>
      <c r="K9" s="15"/>
      <c r="L9" s="15"/>
      <c r="M9" s="15"/>
      <c r="N9" s="15"/>
      <c r="O9" s="15"/>
      <c r="P9" s="15"/>
      <c r="Q9" s="15"/>
    </row>
    <row r="10" spans="1:17" ht="20.25" x14ac:dyDescent="0.3">
      <c r="A10" s="2"/>
      <c r="B10" s="3"/>
      <c r="C10" s="3"/>
      <c r="D10" s="3"/>
      <c r="E10" s="3"/>
      <c r="F10" s="3"/>
      <c r="G10" s="3"/>
      <c r="H10" s="13"/>
      <c r="J10" s="15"/>
      <c r="K10" s="15"/>
      <c r="L10" s="15"/>
      <c r="M10" s="15"/>
      <c r="N10" s="15"/>
      <c r="O10" s="15"/>
      <c r="P10" s="15"/>
      <c r="Q10" s="15"/>
    </row>
    <row r="11" spans="1:17" ht="20.25" x14ac:dyDescent="0.3">
      <c r="A11" s="2"/>
      <c r="B11" s="3"/>
      <c r="C11" s="3"/>
      <c r="D11" s="3"/>
      <c r="E11" s="3"/>
      <c r="F11" s="3"/>
      <c r="G11" s="3"/>
      <c r="H11" s="13"/>
      <c r="J11" s="15"/>
      <c r="K11" s="15"/>
      <c r="L11" s="15"/>
      <c r="M11" s="15"/>
      <c r="N11" s="15"/>
      <c r="O11" s="15"/>
      <c r="P11" s="15"/>
      <c r="Q11" s="15"/>
    </row>
    <row r="12" spans="1:17" ht="20.25" x14ac:dyDescent="0.3">
      <c r="A12" s="2"/>
      <c r="B12" s="3"/>
      <c r="C12" s="3"/>
      <c r="D12" s="3"/>
      <c r="E12" s="3"/>
      <c r="F12" s="3"/>
      <c r="G12" s="3"/>
      <c r="H12" s="13"/>
      <c r="J12" s="15"/>
      <c r="K12" s="15"/>
      <c r="L12" s="15"/>
      <c r="M12" s="15"/>
      <c r="N12" s="15"/>
      <c r="O12" s="15"/>
      <c r="P12" s="15"/>
      <c r="Q12" s="15"/>
    </row>
    <row r="13" spans="1:17" ht="20.25" x14ac:dyDescent="0.3">
      <c r="A13" s="2"/>
      <c r="B13" s="3"/>
      <c r="C13" s="3"/>
      <c r="D13" s="3"/>
      <c r="E13" s="3"/>
      <c r="F13" s="3"/>
      <c r="G13" s="3"/>
      <c r="H13" s="13"/>
      <c r="J13" s="15"/>
      <c r="K13" s="15"/>
      <c r="L13" s="15"/>
      <c r="M13" s="15"/>
      <c r="N13" s="15"/>
      <c r="O13" s="15"/>
      <c r="P13" s="15"/>
      <c r="Q13" s="15"/>
    </row>
    <row r="14" spans="1:17" ht="20.25" x14ac:dyDescent="0.3">
      <c r="A14" s="2"/>
      <c r="B14" s="3"/>
      <c r="C14" s="3"/>
      <c r="D14" s="3"/>
      <c r="E14" s="3"/>
      <c r="F14" s="3"/>
      <c r="G14" s="3"/>
      <c r="H14" s="13"/>
      <c r="J14" s="15"/>
      <c r="K14" s="15"/>
      <c r="L14" s="15"/>
      <c r="M14" s="15"/>
      <c r="N14" s="15"/>
      <c r="O14" s="15"/>
      <c r="P14" s="15"/>
      <c r="Q14" s="15"/>
    </row>
    <row r="15" spans="1:17" ht="20.25" x14ac:dyDescent="0.3">
      <c r="A15" s="2"/>
      <c r="B15" s="3"/>
      <c r="C15" s="3"/>
      <c r="D15" s="3"/>
      <c r="E15" s="3"/>
      <c r="F15" s="3"/>
      <c r="G15" s="3"/>
      <c r="H15" s="13"/>
      <c r="J15" s="15"/>
      <c r="K15" s="15"/>
      <c r="L15" s="15"/>
      <c r="M15" s="15"/>
      <c r="N15" s="15"/>
      <c r="O15" s="15"/>
      <c r="P15" s="15"/>
      <c r="Q15" s="15"/>
    </row>
    <row r="16" spans="1:17"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9"/>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9"/>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76" t="s">
        <v>120</v>
      </c>
      <c r="C24" s="76"/>
      <c r="D24" s="76"/>
      <c r="E24" s="76"/>
      <c r="F24" s="76"/>
      <c r="G24" s="26"/>
    </row>
    <row r="25" spans="1:17" ht="15" x14ac:dyDescent="0.25">
      <c r="A25" s="1" t="s">
        <v>19</v>
      </c>
      <c r="B25" s="18" t="s">
        <v>29</v>
      </c>
      <c r="C25" s="18" t="s">
        <v>20</v>
      </c>
      <c r="D25" s="18" t="s">
        <v>21</v>
      </c>
      <c r="E25" s="18" t="s">
        <v>22</v>
      </c>
      <c r="F25" s="18" t="s">
        <v>30</v>
      </c>
      <c r="G25" s="18" t="s">
        <v>16</v>
      </c>
    </row>
    <row r="26" spans="1:17" x14ac:dyDescent="0.2">
      <c r="A26" s="3" t="s">
        <v>6</v>
      </c>
      <c r="B26" s="20">
        <v>7.0000000000000001E-3</v>
      </c>
      <c r="C26" s="20">
        <v>1.373</v>
      </c>
      <c r="D26" s="20">
        <v>0</v>
      </c>
      <c r="E26" s="20">
        <v>42.887500000000003</v>
      </c>
      <c r="F26" s="46">
        <v>1.1354000000000002</v>
      </c>
      <c r="G26" s="20">
        <f>SUM(B26:F26)</f>
        <v>45.402900000000002</v>
      </c>
    </row>
    <row r="27" spans="1:17" x14ac:dyDescent="0.2">
      <c r="A27" s="3" t="s">
        <v>8</v>
      </c>
      <c r="B27" s="20">
        <v>0.03</v>
      </c>
      <c r="C27" s="20">
        <v>0.14949999999999999</v>
      </c>
      <c r="D27" s="20">
        <v>0</v>
      </c>
      <c r="E27" s="20">
        <v>0.51180000000000003</v>
      </c>
      <c r="F27" s="46">
        <v>7.7000000000000002E-3</v>
      </c>
      <c r="G27" s="20">
        <f t="shared" ref="G27:G32" si="0">SUM(B27:F27)</f>
        <v>0.69900000000000007</v>
      </c>
    </row>
    <row r="28" spans="1:17" x14ac:dyDescent="0.2">
      <c r="A28" s="3" t="s">
        <v>102</v>
      </c>
      <c r="B28" s="20">
        <v>0</v>
      </c>
      <c r="C28" s="20">
        <v>0</v>
      </c>
      <c r="D28" s="20">
        <v>0</v>
      </c>
      <c r="E28" s="20">
        <v>15.7577</v>
      </c>
      <c r="F28" s="46">
        <v>259.85910000000001</v>
      </c>
      <c r="G28" s="20">
        <f t="shared" si="0"/>
        <v>275.61680000000001</v>
      </c>
    </row>
    <row r="29" spans="1:17" x14ac:dyDescent="0.2">
      <c r="A29" s="3" t="s">
        <v>11</v>
      </c>
      <c r="B29" s="20">
        <v>0</v>
      </c>
      <c r="C29" s="20">
        <v>0</v>
      </c>
      <c r="D29" s="20">
        <v>0</v>
      </c>
      <c r="E29" s="20">
        <v>0</v>
      </c>
      <c r="F29" s="46">
        <v>434.96339999999998</v>
      </c>
      <c r="G29" s="20">
        <f t="shared" si="0"/>
        <v>434.96339999999998</v>
      </c>
    </row>
    <row r="30" spans="1:17" x14ac:dyDescent="0.2">
      <c r="A30" s="3" t="s">
        <v>13</v>
      </c>
      <c r="B30" s="20">
        <v>0</v>
      </c>
      <c r="C30" s="20">
        <v>0</v>
      </c>
      <c r="D30" s="20">
        <v>0</v>
      </c>
      <c r="E30" s="20">
        <v>0</v>
      </c>
      <c r="F30" s="20">
        <v>0</v>
      </c>
      <c r="G30" s="20">
        <f t="shared" si="0"/>
        <v>0</v>
      </c>
    </row>
    <row r="31" spans="1:17" x14ac:dyDescent="0.2">
      <c r="A31" s="3" t="s">
        <v>15</v>
      </c>
      <c r="B31" s="20">
        <v>0</v>
      </c>
      <c r="C31" s="20">
        <v>0</v>
      </c>
      <c r="D31" s="20">
        <v>0</v>
      </c>
      <c r="E31" s="20">
        <v>0</v>
      </c>
      <c r="F31" s="20">
        <v>0</v>
      </c>
      <c r="G31" s="20">
        <f t="shared" si="0"/>
        <v>0</v>
      </c>
      <c r="O31" s="13"/>
    </row>
    <row r="32" spans="1:17" x14ac:dyDescent="0.2">
      <c r="A32" s="3" t="s">
        <v>79</v>
      </c>
      <c r="B32" s="48">
        <v>0.1</v>
      </c>
      <c r="C32" s="48">
        <v>2.7E-2</v>
      </c>
      <c r="D32" s="48">
        <v>0</v>
      </c>
      <c r="E32" s="48">
        <v>4.8216999999999999</v>
      </c>
      <c r="F32" s="46">
        <v>144.32649999999998</v>
      </c>
      <c r="G32" s="20">
        <f t="shared" si="0"/>
        <v>149.27519999999998</v>
      </c>
      <c r="J32" s="24"/>
    </row>
    <row r="33" spans="1:10" ht="15" x14ac:dyDescent="0.25">
      <c r="A33" s="14" t="s">
        <v>16</v>
      </c>
      <c r="B33" s="47">
        <v>0.13700000000000001</v>
      </c>
      <c r="C33" s="47">
        <v>1.5495000000000001</v>
      </c>
      <c r="D33" s="47">
        <f t="shared" ref="D33" si="1">SUM(D26:D32)</f>
        <v>0</v>
      </c>
      <c r="E33" s="47">
        <v>63.978699999999982</v>
      </c>
      <c r="F33" s="47">
        <v>840.29209999999978</v>
      </c>
      <c r="G33" s="68">
        <f>SUM(B33:F33)</f>
        <v>905.9572999999998</v>
      </c>
      <c r="I33" s="24"/>
      <c r="J33" s="24"/>
    </row>
    <row r="34" spans="1:10" x14ac:dyDescent="0.2">
      <c r="A34" s="58" t="s">
        <v>31</v>
      </c>
      <c r="B34" s="13"/>
      <c r="C34" s="13"/>
      <c r="D34" s="13"/>
      <c r="E34" s="13"/>
      <c r="F34" s="13"/>
      <c r="G34" s="13"/>
    </row>
    <row r="35" spans="1:10" ht="15" x14ac:dyDescent="0.25">
      <c r="A35" s="58" t="s">
        <v>97</v>
      </c>
      <c r="B35" s="39"/>
      <c r="F35" s="13"/>
      <c r="G35" s="13"/>
    </row>
    <row r="36" spans="1:10" x14ac:dyDescent="0.2">
      <c r="E36" s="64"/>
      <c r="F36" s="64"/>
      <c r="G36" s="13"/>
    </row>
    <row r="37" spans="1:10" x14ac:dyDescent="0.2">
      <c r="B37" s="13"/>
      <c r="C37" s="13"/>
      <c r="D37" s="13"/>
      <c r="E37" s="13"/>
      <c r="F37" s="13"/>
      <c r="G37" s="13"/>
    </row>
    <row r="41" spans="1:10"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41"/>
  <sheetViews>
    <sheetView showGridLines="0" zoomScale="70" zoomScaleNormal="70" workbookViewId="0">
      <selection activeCell="I36" sqref="I36"/>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86</v>
      </c>
      <c r="B1" s="3"/>
      <c r="C1" s="3"/>
      <c r="D1" s="3"/>
      <c r="E1" s="3"/>
      <c r="F1" s="3"/>
      <c r="G1" s="3"/>
    </row>
    <row r="2" spans="1:17" ht="20.25" x14ac:dyDescent="0.3">
      <c r="A2" s="21"/>
      <c r="B2" s="17"/>
      <c r="C2" s="17"/>
      <c r="D2" s="17"/>
      <c r="E2" s="17"/>
      <c r="F2" s="17"/>
      <c r="G2" s="17"/>
      <c r="J2" s="21"/>
      <c r="K2" s="17"/>
      <c r="L2" s="17"/>
      <c r="M2" s="17"/>
      <c r="N2" s="17"/>
      <c r="O2" s="17"/>
      <c r="P2" s="17"/>
      <c r="Q2" s="17"/>
    </row>
    <row r="3" spans="1:17" ht="15" x14ac:dyDescent="0.25">
      <c r="A3" s="1" t="s">
        <v>122</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76" t="s">
        <v>120</v>
      </c>
      <c r="C27" s="76"/>
      <c r="D27" s="76"/>
      <c r="E27" s="76"/>
      <c r="F27" s="50"/>
    </row>
    <row r="28" spans="1:17" ht="15" x14ac:dyDescent="0.25">
      <c r="A28" s="1" t="s">
        <v>19</v>
      </c>
      <c r="B28" s="18" t="s">
        <v>0</v>
      </c>
      <c r="C28" s="18" t="s">
        <v>18</v>
      </c>
      <c r="D28" s="18" t="s">
        <v>1</v>
      </c>
      <c r="E28" s="18" t="s">
        <v>2</v>
      </c>
      <c r="F28" s="18" t="s">
        <v>16</v>
      </c>
      <c r="M28" s="13"/>
    </row>
    <row r="29" spans="1:17" x14ac:dyDescent="0.2">
      <c r="A29" s="3" t="s">
        <v>6</v>
      </c>
      <c r="B29" s="20">
        <v>21.969800000000003</v>
      </c>
      <c r="C29" s="20">
        <v>1.38</v>
      </c>
      <c r="D29" s="20">
        <v>22.053100000000001</v>
      </c>
      <c r="E29" s="20">
        <v>0</v>
      </c>
      <c r="F29" s="20">
        <f t="shared" ref="F29:F35" si="0">SUM(B29:E29)</f>
        <v>45.402900000000002</v>
      </c>
      <c r="L29" s="13"/>
      <c r="M29" s="13"/>
      <c r="N29" s="13"/>
      <c r="O29" s="13"/>
      <c r="P29" s="13"/>
    </row>
    <row r="30" spans="1:17" x14ac:dyDescent="0.2">
      <c r="A30" s="3" t="s">
        <v>8</v>
      </c>
      <c r="B30" s="20">
        <v>0.51449999999999996</v>
      </c>
      <c r="C30" s="20">
        <v>0.17949999999999999</v>
      </c>
      <c r="D30" s="20">
        <v>5.0000000000000001E-3</v>
      </c>
      <c r="E30" s="20">
        <v>0</v>
      </c>
      <c r="F30" s="20">
        <f t="shared" si="0"/>
        <v>0.69899999999999995</v>
      </c>
    </row>
    <row r="31" spans="1:17" x14ac:dyDescent="0.2">
      <c r="A31" s="3" t="s">
        <v>102</v>
      </c>
      <c r="B31" s="20">
        <v>151.8691</v>
      </c>
      <c r="C31" s="20">
        <v>0</v>
      </c>
      <c r="D31" s="20">
        <v>123.74770000000001</v>
      </c>
      <c r="E31" s="20">
        <v>0</v>
      </c>
      <c r="F31" s="20">
        <f t="shared" si="0"/>
        <v>275.61680000000001</v>
      </c>
    </row>
    <row r="32" spans="1:17" x14ac:dyDescent="0.2">
      <c r="A32" s="3" t="s">
        <v>11</v>
      </c>
      <c r="B32" s="20">
        <v>434.9194</v>
      </c>
      <c r="C32" s="20">
        <v>0</v>
      </c>
      <c r="D32" s="20">
        <v>4.3999999999999997E-2</v>
      </c>
      <c r="E32" s="20">
        <v>0</v>
      </c>
      <c r="F32" s="20">
        <f t="shared" si="0"/>
        <v>434.96339999999998</v>
      </c>
    </row>
    <row r="33" spans="1:10" x14ac:dyDescent="0.2">
      <c r="A33" s="3" t="s">
        <v>13</v>
      </c>
      <c r="B33" s="20">
        <v>0</v>
      </c>
      <c r="C33" s="20">
        <v>0</v>
      </c>
      <c r="D33" s="20">
        <v>0</v>
      </c>
      <c r="E33" s="20">
        <v>0</v>
      </c>
      <c r="F33" s="20">
        <f t="shared" si="0"/>
        <v>0</v>
      </c>
    </row>
    <row r="34" spans="1:10" x14ac:dyDescent="0.2">
      <c r="A34" s="3" t="s">
        <v>15</v>
      </c>
      <c r="B34" s="20">
        <v>0</v>
      </c>
      <c r="C34" s="20">
        <v>0</v>
      </c>
      <c r="D34" s="20">
        <v>0</v>
      </c>
      <c r="E34" s="20">
        <v>0</v>
      </c>
      <c r="F34" s="20">
        <f t="shared" si="0"/>
        <v>0</v>
      </c>
    </row>
    <row r="35" spans="1:10" x14ac:dyDescent="0.2">
      <c r="A35" s="3" t="s">
        <v>79</v>
      </c>
      <c r="B35" s="29">
        <v>118.75700000000001</v>
      </c>
      <c r="C35" s="29">
        <v>3.5233000000000003</v>
      </c>
      <c r="D35" s="29">
        <v>26.229699999999994</v>
      </c>
      <c r="E35" s="29">
        <v>0.76519999999999999</v>
      </c>
      <c r="F35" s="20">
        <f t="shared" si="0"/>
        <v>149.27519999999998</v>
      </c>
    </row>
    <row r="36" spans="1:10" ht="15" x14ac:dyDescent="0.25">
      <c r="A36" s="14" t="s">
        <v>16</v>
      </c>
      <c r="B36" s="47">
        <v>728.02979999999991</v>
      </c>
      <c r="C36" s="47">
        <v>5.0827999999999998</v>
      </c>
      <c r="D36" s="47">
        <v>172.07949999999997</v>
      </c>
      <c r="E36" s="47">
        <v>0.76519999999999999</v>
      </c>
      <c r="F36" s="68">
        <f>SUM(B36:E36)</f>
        <v>905.95729999999992</v>
      </c>
      <c r="H36" s="24"/>
      <c r="I36" s="24"/>
      <c r="J36" s="24"/>
    </row>
    <row r="37" spans="1:10" x14ac:dyDescent="0.2">
      <c r="A37" s="27" t="s">
        <v>31</v>
      </c>
      <c r="B37" s="49"/>
      <c r="C37" s="49"/>
      <c r="D37" s="49"/>
      <c r="E37" s="49"/>
      <c r="F37" s="49"/>
    </row>
    <row r="38" spans="1:10" ht="15" x14ac:dyDescent="0.25">
      <c r="A38" s="58" t="s">
        <v>96</v>
      </c>
      <c r="B38" s="39"/>
      <c r="C38" s="19"/>
      <c r="D38" s="61"/>
      <c r="E38" s="19"/>
      <c r="F38" s="19"/>
    </row>
    <row r="40" spans="1:10" x14ac:dyDescent="0.2">
      <c r="B40" s="13"/>
      <c r="C40" s="13"/>
      <c r="D40" s="13"/>
      <c r="E40" s="13"/>
      <c r="F40" s="13"/>
    </row>
    <row r="41" spans="1:10" x14ac:dyDescent="0.2">
      <c r="B41" s="24"/>
      <c r="C41" s="24"/>
      <c r="D41" s="24"/>
      <c r="E41" s="24"/>
      <c r="F41" s="24"/>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cp:lastModifiedBy>
  <dcterms:created xsi:type="dcterms:W3CDTF">2021-06-08T16:46:26Z</dcterms:created>
  <dcterms:modified xsi:type="dcterms:W3CDTF">2024-04-16T10:08:26Z</dcterms:modified>
</cp:coreProperties>
</file>