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mc:AlternateContent xmlns:mc="http://schemas.openxmlformats.org/markup-compatibility/2006">
    <mc:Choice Requires="x15">
      <x15ac:absPath xmlns:x15ac="http://schemas.microsoft.com/office/spreadsheetml/2010/11/ac" url="https://beisgov.sharepoint.com/sites/EnergyAffordability-EXT-OS/Shared Documents/Non-Domestic Energy Affordability (NDEA)/02. EBDS (Scheme Specific)/02. EBDS Analysis (Scheme Specific)/publication/EBDS/Tables/"/>
    </mc:Choice>
  </mc:AlternateContent>
  <xr:revisionPtr revIDLastSave="1939" documentId="13_ncr:1_{B7049C76-F58B-4200-8C0C-FB21312E70AE}" xr6:coauthVersionLast="47" xr6:coauthVersionMax="47" xr10:uidLastSave="{620C471E-2765-446F-AD10-6A43FDD0CC99}"/>
  <bookViews>
    <workbookView xWindow="-110" yWindow="-110" windowWidth="19420" windowHeight="10420" xr2:uid="{00000000-000D-0000-FFFF-FFFF00000000}"/>
  </bookViews>
  <sheets>
    <sheet name="Cover sheet" sheetId="1" r:id="rId1"/>
    <sheet name="Contents" sheetId="2" r:id="rId2"/>
    <sheet name="Notes" sheetId="3" r:id="rId3"/>
    <sheet name="Table 1" sheetId="24" r:id="rId4"/>
    <sheet name="Table 2" sheetId="28" r:id="rId5"/>
    <sheet name="Table 3" sheetId="29"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A8" i="2"/>
  <c r="A7" i="2"/>
  <c r="A6" i="2"/>
  <c r="A5" i="2"/>
</calcChain>
</file>

<file path=xl/sharedStrings.xml><?xml version="1.0" encoding="utf-8"?>
<sst xmlns="http://schemas.openxmlformats.org/spreadsheetml/2006/main" count="287" uniqueCount="115">
  <si>
    <t>Energy Bills Discount Scheme payments, Management Information Data</t>
  </si>
  <si>
    <t>Introduction</t>
  </si>
  <si>
    <t>The Department for Energy Security and Net Zero (DESNZ) has collected information about the payments made under the Energy Bills Discount Scheme (EBDS) in Great Britain (GB) and Northern Ireland (NI). Electricity and gas suppliers were asked to provide data on the discounts provided to eligible non-domestic customers commencing 1 April 2023 up to 15 April 2024, in order to claim payment.  These data are being released as management information and do not constitute an Official or National Statistics release.</t>
  </si>
  <si>
    <t>This data relates to payments that were made under the EBDS between 1 April 2023 to 24 May 2024.</t>
  </si>
  <si>
    <t>Interpreting the data</t>
  </si>
  <si>
    <t>The data provided is displayed over three worksheets named "Table 1" to "Table 3". The "Contents" tab provides a description of the data to be found on each worksheet and the 'Notes' tab provides supplementary information to provide context to the presented data.</t>
  </si>
  <si>
    <t xml:space="preserve">The data presented are based on the latest figures provided to DESNZ by electricity and gas suppliers. These data are self-reported and although some quality assurance has been carried out, it has not been possible to carry out full verification of the data provided. </t>
  </si>
  <si>
    <t>Starting in April 2023, suppliers could claim payment for discounts for energy supplied, in any of 12 claim windows. The scheme was made up of three different parts and the information presented was broken down accordingly:
The baseline discount was applied automatically for eligible non-domestic customers.
The Energy and Trade Intensive Industries (ETII) discount provided a higher level of support to eligible businesses and organisations that were registered as ETII entities.
The Heat Network discount provided a higher level of support to heat networks with domestic end customers.</t>
  </si>
  <si>
    <r>
      <t xml:space="preserve">The information presented here represents the </t>
    </r>
    <r>
      <rPr>
        <u/>
        <sz val="12"/>
        <rFont val="Arial"/>
        <family val="2"/>
      </rPr>
      <t>net additional payments</t>
    </r>
    <r>
      <rPr>
        <sz val="12"/>
        <rFont val="Arial"/>
        <family val="2"/>
      </rPr>
      <t xml:space="preserve"> (and corresponding volumes of energy) made in that claim window (for example, in claim window 2, this would be payment for any volumes of energy not already claimed for in their previous claim).  For supported meters, however, this represents the number of meters supported by the scheme included in the payment in that window (the number of supported meters and underlying contracts may feature in multiple windows, hence they cannot be summed to a total). Please note, table 3 was previously reported as 'number of contracts', where one contract refers to one electricity or gas meter'. 
We have presented the data for each of the windows that suppliers have been able to claim under the scheme i.e. "Claim window 1", "Claim window 2" etc.  </t>
    </r>
  </si>
  <si>
    <t>The following dates were the scheduled claim window start and end dates during which suppliers could submit a claim.
Claim window 1: 1 April 2023 - 16 May 2023
Claim window 2: 17 May 2023 -14 June 2023
Claim window 3: 15 June 2023 -14 July 2023
Claim window 4: 15 July 2023 -14 August 2023
Claim window 5: 15 August 2023 -14 September 2023
Claim window 6: 15 September 2023 -16 October 2023
Claim window 7: 17 October 2023 -14 November 2023
Claim window 8: 15 November 2023 -14 December 2023
Claim window 9: 15 December 2023 - 15 January 2024
Claim window 10: 16 January 2024 - 14 February 2024
Claim window 11: 15 February 2024 - 14 March 2024
Claim window 12: 15 March 2024 - 15 April 2024
Subsequent windows beyond April 2024 were for reconciliation only. The tables were updated occasionally over the year following the end of the scheme, as suppliers' data underwent this reconciliation activity.</t>
  </si>
  <si>
    <t>The value of claims, and corresponding volumes, varied in each window. It was the decision of the suppliers as to how frequently they wished to submit claims. Additionally, volumes already claimed-for could be revised (for example, when actual meter readings replaced estimates) - in this case, the difference in volume and payment would be captured in the latest claim window's data (and in some cases could result in negative values for that window). Additional factors, such as the reference wholesale price prevailing at the time, also impacted the discount given, and thus the value of claims made.</t>
  </si>
  <si>
    <t>Source: Department for Energy Security and Net Zero (DESNZ)</t>
  </si>
  <si>
    <t>Further information</t>
  </si>
  <si>
    <t>The EBDS scheme guidance has been published here.</t>
  </si>
  <si>
    <t>© Crown copyright 2025</t>
  </si>
  <si>
    <t>You may re-use this publication (not including logos) free of charge in any format or medium, under the terms of the Open Government Licence.</t>
  </si>
  <si>
    <t>Visit the Open Government Licence</t>
  </si>
  <si>
    <t>Users should include a source accreditation to DESNZ - Source: Department for Energy Security and Net Zero licensed under the Open Government Licence.</t>
  </si>
  <si>
    <t>Any enquiries regarding this publication should be sent to: EBRS@energysecurity.gov.uk</t>
  </si>
  <si>
    <t>Contents</t>
  </si>
  <si>
    <t>This worksheet contains one table.</t>
  </si>
  <si>
    <t>Worksheet name/number</t>
  </si>
  <si>
    <t>Worksheet description</t>
  </si>
  <si>
    <t>Information on the EBDS and the data presented in this publication</t>
  </si>
  <si>
    <t>Notes used in this publication</t>
  </si>
  <si>
    <t>Total payments made to energy suppliers by energy type and claim window, for GB and Northern Ireland</t>
  </si>
  <si>
    <t>Volume of energy supplied by energy type and claim window, for GB and Northern Ireland</t>
  </si>
  <si>
    <t>Number of supported meters by claim window, for GB and Northern Ireland</t>
  </si>
  <si>
    <t>Notes</t>
  </si>
  <si>
    <t>The notes within this table are referred to in other worksheets of this workbook.</t>
  </si>
  <si>
    <t>Links referenced within the note text can be found in the related links column.</t>
  </si>
  <si>
    <t>Note number</t>
  </si>
  <si>
    <t>Note text</t>
  </si>
  <si>
    <t>Applicable to Table:</t>
  </si>
  <si>
    <t>Related links</t>
  </si>
  <si>
    <t>A claim that is submitted to the Department for Energy Security and Net Zero (DESNZ) by energy suppliers consists of three elements:
A claim form which details aggregate summary level information such as the number of supported meters, the volume of supported energy provided to customers and the amount of discount being claimed. This is the main document of a claim.  
Supporting evidence which is a meter level breakdown of the information supplied in the claim form and includes, amongst other things, metrics such as meter numbers, the amount of supported energy attributed to each meter and the amount of discount claimed per meter. This document provides the basis for DESNZ to perform compliance checks to ensure the claim is valid.
A signed declaration in which the supplier confirms that the claim has been compiled in accordance with the Energy Bills Discount Scheme Regulations 2023. 
The data presented in these tables are the values as reported in the claim form.</t>
  </si>
  <si>
    <t>1,2,3</t>
  </si>
  <si>
    <t>Volumes reported in Table 2 relate to just the volume of energy that has received discounts. However, this differs from the EBRS publication, where the whole volume of energy supplied to meters receiving discounts, is reported. The two sets of data should therefore not be compared.</t>
  </si>
  <si>
    <t>EBRS payments</t>
  </si>
  <si>
    <t>In Table 2, a negative volume indicates a decrease in cumulative volume data submitted by suppliers from one claim window to the preceding one. This can be a result of various factors such as corrections to overclaimed volumes and discounts in a previous claim window or a change of contract type with a corresponding change in applicable support rate per kWh of energy supplied.</t>
  </si>
  <si>
    <t xml:space="preserve">This data does not currently include payments made to non-domestic customers in Great Britain and Northern Ireland whose energy is drawn from the public electricty or gas grid but provided by parties which are not licensed suppliers (non-standard cases - please see the guidance for more information). </t>
  </si>
  <si>
    <t>EBDS: non-standard cases guidance</t>
  </si>
  <si>
    <t>The dates provided in the column headers for each claim window in the tables are the payment dates for that claim window.</t>
  </si>
  <si>
    <t xml:space="preserve">The data in Table 1 shows approved claims by claim window. Minor payment processing time lags may occasionally occur between the payment dates in this table and cash flows. </t>
  </si>
  <si>
    <t xml:space="preserve">Users should not attempt to combine data or relate payment and energy volume figures from each table. Payments are determined not just by the volume, but by other factors, such as the contract type and prevailing wholesale energy prices. </t>
  </si>
  <si>
    <t>1,2</t>
  </si>
  <si>
    <t>Users should not attempt to calculate a total for the number of supported meters across claim windows, as it is possible that some meters will feature in more than one window.</t>
  </si>
  <si>
    <t>The allocation of payments/volumes to each element of scheme discount is such that the baseline figures do not include the ETII/QHS support i.e. the sum total of baseline, ETII and QHS is the overall support given.  The baseline component of ETII is included in the ETII figures.</t>
  </si>
  <si>
    <t>As data quality processes evolve over time, the data presented here are subject to revision in subsequent publications. In instances where data has been revised since the previous publication, this is noted in the tables with [r].</t>
  </si>
  <si>
    <t xml:space="preserve">Some tables in this spreadsheet have blank cells with no data. This is where suppliers relevant to that breakdown of energy and geography have not claimed under the scheme for that particular claim window. </t>
  </si>
  <si>
    <t xml:space="preserve">In instances where data has been suppressed due to small numbers, this is noted in the tables with [s]. The thresholds are:
Discounts (Table 1) and Volumes (Table 2): Between -500 and 500
Supported meters (Table 3): Less than 50 </t>
  </si>
  <si>
    <t>Figures may not sum to the totals due to rounding.</t>
  </si>
  <si>
    <t>Table 1: Total payments made to energy suppliers by energy type and claim window, for GB and Northern Ireland</t>
  </si>
  <si>
    <t>Some cells refer to notes which can be found on the notes worksheet.</t>
  </si>
  <si>
    <t>Energy</t>
  </si>
  <si>
    <t>Country</t>
  </si>
  <si>
    <t>Scheme Discount</t>
  </si>
  <si>
    <t>Claim Window 1 (payment 26 May 2023)
payments made to suppliers (£)</t>
  </si>
  <si>
    <t>Claim Window 2 (payment 26 June 2023)
payments made to suppliers (£)</t>
  </si>
  <si>
    <t>Claim Window 3 (payment 26 July 2023)
payments made to suppliers (£)</t>
  </si>
  <si>
    <t>Claim Window 4 (payment 24 August 2023)
payments made to suppliers (£)</t>
  </si>
  <si>
    <t>Claim Window 5 (payment 26 September 2023)
payments made to suppliers (£)</t>
  </si>
  <si>
    <t>Claim Window 6 (payment 26 October 2023)
payments made to suppliers (£)</t>
  </si>
  <si>
    <t>Claim Window 7 (payment 24 November 2023)
payments made to suppliers (£)</t>
  </si>
  <si>
    <t>Claim Window 8 (payment 20 December 2023)
payments made to suppliers (£)</t>
  </si>
  <si>
    <t>Claim Window 9 (payment 25 January 2024)
payments made to suppliers (£)</t>
  </si>
  <si>
    <t>Claim Window 10 (payment 26 February 2024)
payments made to suppliers (£)</t>
  </si>
  <si>
    <t>Claim Window 11 (payment 26 March 2024)
payments made to suppliers (£)</t>
  </si>
  <si>
    <t xml:space="preserve">Claim Window 12 (payment 24 May 2024)
payments made to suppliers (£)
</t>
  </si>
  <si>
    <t>Total payments made to suppliers 
(£)</t>
  </si>
  <si>
    <t>Electricity</t>
  </si>
  <si>
    <t>GB</t>
  </si>
  <si>
    <t>Baseline</t>
  </si>
  <si>
    <t>ETII</t>
  </si>
  <si>
    <t>Heat Network</t>
  </si>
  <si>
    <t>Total</t>
  </si>
  <si>
    <t>NI</t>
  </si>
  <si>
    <t>GB and NI</t>
  </si>
  <si>
    <t>Gas</t>
  </si>
  <si>
    <t>Table 2: Volume of energy discounted by energy type and claim window, for GB and Northern Ireland</t>
  </si>
  <si>
    <t>Claim Window 1 (payment 26 May 2023)
volume discounted (MWh)</t>
  </si>
  <si>
    <t>Claim Window 2 (payment 26 June 2023)
volume discounted (MWh)</t>
  </si>
  <si>
    <t>Claim Window 3 (payment 26 July 2023)
volume discounted (MWh)</t>
  </si>
  <si>
    <r>
      <t xml:space="preserve">Claim Window 4 </t>
    </r>
    <r>
      <rPr>
        <b/>
        <sz val="12"/>
        <rFont val="Arial"/>
        <family val="2"/>
      </rPr>
      <t>(payment 24 August 2023)</t>
    </r>
    <r>
      <rPr>
        <b/>
        <sz val="12"/>
        <color rgb="FF000000"/>
        <rFont val="Arial"/>
        <family val="2"/>
      </rPr>
      <t xml:space="preserve">
volume discounted (MWh)</t>
    </r>
  </si>
  <si>
    <r>
      <t xml:space="preserve">Claim Window 5 </t>
    </r>
    <r>
      <rPr>
        <b/>
        <sz val="12"/>
        <rFont val="Arial"/>
        <family val="2"/>
      </rPr>
      <t>(payment 26 September 2023)</t>
    </r>
    <r>
      <rPr>
        <b/>
        <sz val="12"/>
        <color rgb="FF000000"/>
        <rFont val="Arial"/>
        <family val="2"/>
      </rPr>
      <t xml:space="preserve">
volume discounted (MWh)</t>
    </r>
  </si>
  <si>
    <r>
      <t xml:space="preserve">Claim Window 6 </t>
    </r>
    <r>
      <rPr>
        <b/>
        <sz val="12"/>
        <rFont val="Arial"/>
        <family val="2"/>
      </rPr>
      <t>(payment 26 October 2023)</t>
    </r>
    <r>
      <rPr>
        <b/>
        <sz val="12"/>
        <color rgb="FF000000"/>
        <rFont val="Arial"/>
        <family val="2"/>
      </rPr>
      <t xml:space="preserve">
volume discounted (MWh)</t>
    </r>
  </si>
  <si>
    <r>
      <t xml:space="preserve">Claim Window 7 </t>
    </r>
    <r>
      <rPr>
        <b/>
        <sz val="12"/>
        <rFont val="Arial"/>
        <family val="2"/>
      </rPr>
      <t>(payment 24 November 2023)</t>
    </r>
    <r>
      <rPr>
        <b/>
        <sz val="12"/>
        <color rgb="FF000000"/>
        <rFont val="Arial"/>
        <family val="2"/>
      </rPr>
      <t xml:space="preserve">
volume discounted (MWh)</t>
    </r>
  </si>
  <si>
    <r>
      <t xml:space="preserve">Claim Window 8 </t>
    </r>
    <r>
      <rPr>
        <b/>
        <sz val="12"/>
        <rFont val="Arial"/>
        <family val="2"/>
      </rPr>
      <t>(payment 20 December 2023)</t>
    </r>
    <r>
      <rPr>
        <b/>
        <sz val="12"/>
        <color rgb="FF000000"/>
        <rFont val="Arial"/>
        <family val="2"/>
      </rPr>
      <t xml:space="preserve">
volume discounted (MWh)</t>
    </r>
  </si>
  <si>
    <r>
      <t xml:space="preserve">Claim Window 9 </t>
    </r>
    <r>
      <rPr>
        <b/>
        <sz val="12"/>
        <rFont val="Arial"/>
        <family val="2"/>
      </rPr>
      <t>(payment 25 January 2024)</t>
    </r>
    <r>
      <rPr>
        <b/>
        <sz val="12"/>
        <color rgb="FF000000"/>
        <rFont val="Arial"/>
        <family val="2"/>
      </rPr>
      <t xml:space="preserve">
volume discounted (MWh)</t>
    </r>
  </si>
  <si>
    <t>Claim Window 10 (payment 26 February 2024)
volume discounted (MWh)</t>
  </si>
  <si>
    <t>Claim Window 11 (payment 26 March 2024)
volume discounted (MWh)</t>
  </si>
  <si>
    <t xml:space="preserve">Claim Window 12 (payment 24 May 2024)
volume discounted (MWh)
</t>
  </si>
  <si>
    <t xml:space="preserve"> Reconciliation Window 1 (payment 24 September 2024)
volume discounted (MWh)
</t>
  </si>
  <si>
    <t xml:space="preserve"> Reconciliation Window 2 (payment 21 February 2025)
volume discounted (MWh)
</t>
  </si>
  <si>
    <t>Total volume of energy discounted (MWh)</t>
  </si>
  <si>
    <t>[s]</t>
  </si>
  <si>
    <t>115, 000</t>
  </si>
  <si>
    <t>Table 3: Number of supported meters by claim window, for GB and Northern Ireland</t>
  </si>
  <si>
    <t xml:space="preserve">Source: Department for Energy Security and Net Zero (DESNZ) </t>
  </si>
  <si>
    <t>Claim Window 1 (payment  26 May 2023)
number of supported meters discounted</t>
  </si>
  <si>
    <t>Claim Window 2 (payment 26 June 2023)
number of supported meters discounted</t>
  </si>
  <si>
    <t>Claim Window 3 (payment 26 July 2023)
number of supported meters discounted</t>
  </si>
  <si>
    <t>Claim Window 4 (payment 24 August 2023)
number of supported meters discounted</t>
  </si>
  <si>
    <t>Claim Window 5 (payment 26 September 2023)
number of supported meters discounted</t>
  </si>
  <si>
    <t>Claim Window 6 (payment 26 October 2023)
number of supported meters discounted</t>
  </si>
  <si>
    <t>Claim Window 7 (payment 24 November 2023)
number of supported meters discounted</t>
  </si>
  <si>
    <t>Claim Window 8 (payment 20 December 2023)
number of supported meters discounted</t>
  </si>
  <si>
    <t>Claim Window 9 (payment 25 January 2024)
number of supported meters discounted</t>
  </si>
  <si>
    <t>Claim Window 10 (payment 26 February 2024)
number of supported meters discounted</t>
  </si>
  <si>
    <t>Claim Window 11 (payment 26 March 2024)
number of supported meters discounted</t>
  </si>
  <si>
    <t>Claim Window 12 (payment 24 May 2024) number of supported meters discounted</t>
  </si>
  <si>
    <t xml:space="preserve"> Reconciliation Window 1 (payment 24 September 2024)
number of supported meters discounted
</t>
  </si>
  <si>
    <t xml:space="preserve"> Reconciliation Window 2 (payment 21 February 2025)
number of supported meters discounted</t>
  </si>
  <si>
    <t xml:space="preserve"> Reconciliation Window 1 (payment 24 September 2024)
payments made to suppliers (£)
</t>
  </si>
  <si>
    <t xml:space="preserve">Reconciliation Window 2 (payment 21 February 2025)
payments made to suppliers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</si>
</sst>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3" x14ac:knownFonts="1">
    <font>
      <sz val="12"/>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rgb="FF000000"/>
      <name val="Arial"/>
      <family val="2"/>
    </font>
    <font>
      <u/>
      <sz val="12"/>
      <color theme="10"/>
      <name val="Arial"/>
      <family val="2"/>
    </font>
    <font>
      <sz val="12"/>
      <color rgb="FF000000"/>
      <name val="Arial"/>
      <family val="2"/>
    </font>
    <font>
      <sz val="10"/>
      <color rgb="FF000000"/>
      <name val="Arial"/>
      <family val="2"/>
    </font>
    <font>
      <b/>
      <sz val="10"/>
      <color rgb="FF000000"/>
      <name val="Arial"/>
      <family val="2"/>
    </font>
    <font>
      <sz val="11"/>
      <color rgb="FF006100"/>
      <name val="Calibri"/>
      <family val="2"/>
    </font>
    <font>
      <sz val="10"/>
      <color rgb="FF000000"/>
      <name val="MS Sans Serif"/>
      <family val="2"/>
    </font>
    <font>
      <sz val="10"/>
      <name val="MS Sans Serif"/>
      <family val="2"/>
    </font>
    <font>
      <b/>
      <sz val="14"/>
      <name val="Arial"/>
      <family val="2"/>
    </font>
    <font>
      <sz val="12"/>
      <name val="Arial"/>
      <family val="2"/>
    </font>
    <font>
      <u/>
      <sz val="12"/>
      <name val="Arial"/>
      <family val="2"/>
    </font>
    <font>
      <sz val="8"/>
      <name val="Arial"/>
      <family val="2"/>
    </font>
    <font>
      <u/>
      <sz val="11"/>
      <color theme="10"/>
      <name val="Calibri"/>
      <family val="2"/>
      <scheme val="minor"/>
    </font>
    <font>
      <sz val="12"/>
      <color theme="1"/>
      <name val="Arial"/>
      <family val="2"/>
    </font>
    <font>
      <b/>
      <sz val="14"/>
      <color theme="1"/>
      <name val="Arial"/>
      <family val="2"/>
    </font>
    <font>
      <sz val="11"/>
      <color theme="1"/>
      <name val="Arial"/>
      <family val="2"/>
    </font>
    <font>
      <b/>
      <sz val="12"/>
      <name val="Arial"/>
      <family val="2"/>
    </font>
    <font>
      <b/>
      <sz val="12"/>
      <color theme="1"/>
      <name val="Arial"/>
      <family val="2"/>
    </font>
  </fonts>
  <fills count="17">
    <fill>
      <patternFill patternType="none"/>
    </fill>
    <fill>
      <patternFill patternType="gray125"/>
    </fill>
    <fill>
      <patternFill patternType="solid">
        <fgColor rgb="FFDBE5F1"/>
        <bgColor rgb="FFDBE5F1"/>
      </patternFill>
    </fill>
    <fill>
      <patternFill patternType="solid">
        <fgColor rgb="FFF2DDDC"/>
        <bgColor rgb="FFF2DDDC"/>
      </patternFill>
    </fill>
    <fill>
      <patternFill patternType="solid">
        <fgColor rgb="FFEAF1DD"/>
        <bgColor rgb="FFEAF1DD"/>
      </patternFill>
    </fill>
    <fill>
      <patternFill patternType="solid">
        <fgColor rgb="FFE5E0EC"/>
        <bgColor rgb="FFE5E0EC"/>
      </patternFill>
    </fill>
    <fill>
      <patternFill patternType="solid">
        <fgColor rgb="FFDBEEF3"/>
        <bgColor rgb="FFDBEEF3"/>
      </patternFill>
    </fill>
    <fill>
      <patternFill patternType="solid">
        <fgColor rgb="FFFDE9D9"/>
        <bgColor rgb="FFFDE9D9"/>
      </patternFill>
    </fill>
    <fill>
      <patternFill patternType="solid">
        <fgColor rgb="FFB8CCE4"/>
        <bgColor rgb="FFB8CCE4"/>
      </patternFill>
    </fill>
    <fill>
      <patternFill patternType="solid">
        <fgColor rgb="FFE6B9B8"/>
        <bgColor rgb="FFE6B9B8"/>
      </patternFill>
    </fill>
    <fill>
      <patternFill patternType="solid">
        <fgColor rgb="FFD7E4BC"/>
        <bgColor rgb="FFD7E4BC"/>
      </patternFill>
    </fill>
    <fill>
      <patternFill patternType="solid">
        <fgColor rgb="FFCCC0DA"/>
        <bgColor rgb="FFCCC0DA"/>
      </patternFill>
    </fill>
    <fill>
      <patternFill patternType="solid">
        <fgColor rgb="FFB6DDE8"/>
        <bgColor rgb="FFB6DDE8"/>
      </patternFill>
    </fill>
    <fill>
      <patternFill patternType="solid">
        <fgColor rgb="FFFCD5B4"/>
        <bgColor rgb="FFFCD5B4"/>
      </patternFill>
    </fill>
    <fill>
      <patternFill patternType="solid">
        <fgColor rgb="FFFF0000"/>
        <bgColor rgb="FFFF0000"/>
      </patternFill>
    </fill>
    <fill>
      <patternFill patternType="solid">
        <fgColor rgb="FFC6EFCE"/>
        <bgColor rgb="FFC6EFCE"/>
      </patternFill>
    </fill>
    <fill>
      <patternFill patternType="solid">
        <fgColor rgb="FFFFFFCC"/>
        <bgColor rgb="FFFFFFCC"/>
      </patternFill>
    </fill>
  </fills>
  <borders count="2">
    <border>
      <left/>
      <right/>
      <top/>
      <bottom/>
      <diagonal/>
    </border>
    <border>
      <left style="thin">
        <color rgb="FFB2B2B2"/>
      </left>
      <right style="thin">
        <color rgb="FFB2B2B2"/>
      </right>
      <top style="thin">
        <color rgb="FFB2B2B2"/>
      </top>
      <bottom style="thin">
        <color rgb="FFB2B2B2"/>
      </bottom>
      <diagonal/>
    </border>
  </borders>
  <cellStyleXfs count="33">
    <xf numFmtId="0" fontId="0" fillId="0" borderId="0"/>
    <xf numFmtId="0" fontId="6" fillId="0" borderId="0" applyNumberFormat="0" applyFill="0" applyBorder="0" applyAlignment="0" applyProtection="0"/>
    <xf numFmtId="0" fontId="8" fillId="0" borderId="0"/>
    <xf numFmtId="0" fontId="10" fillId="15" borderId="0" applyNumberFormat="0" applyBorder="0" applyAlignment="0" applyProtection="0"/>
    <xf numFmtId="0" fontId="8" fillId="2" borderId="0" applyNumberFormat="0" applyFont="0" applyBorder="0" applyAlignment="0" applyProtection="0"/>
    <xf numFmtId="0" fontId="8" fillId="3" borderId="0" applyNumberFormat="0" applyFont="0" applyBorder="0" applyAlignment="0" applyProtection="0"/>
    <xf numFmtId="0" fontId="8" fillId="4" borderId="0" applyNumberFormat="0" applyFont="0" applyBorder="0" applyAlignment="0" applyProtection="0"/>
    <xf numFmtId="0" fontId="8" fillId="5" borderId="0" applyNumberFormat="0" applyFont="0" applyBorder="0" applyAlignment="0" applyProtection="0"/>
    <xf numFmtId="0" fontId="8" fillId="6" borderId="0" applyNumberFormat="0" applyFont="0" applyBorder="0" applyAlignment="0" applyProtection="0"/>
    <xf numFmtId="0" fontId="8" fillId="7" borderId="0" applyNumberFormat="0" applyFont="0" applyBorder="0" applyAlignment="0" applyProtection="0"/>
    <xf numFmtId="0" fontId="8" fillId="8" borderId="0" applyNumberFormat="0" applyFont="0" applyBorder="0" applyAlignment="0" applyProtection="0"/>
    <xf numFmtId="0" fontId="8" fillId="9" borderId="0" applyNumberFormat="0" applyFont="0" applyBorder="0" applyAlignment="0" applyProtection="0"/>
    <xf numFmtId="0" fontId="8" fillId="10" borderId="0" applyNumberFormat="0" applyFont="0" applyBorder="0" applyAlignment="0" applyProtection="0"/>
    <xf numFmtId="0" fontId="8" fillId="11" borderId="0" applyNumberFormat="0" applyFont="0" applyBorder="0" applyAlignment="0" applyProtection="0"/>
    <xf numFmtId="0" fontId="8" fillId="12" borderId="0" applyNumberFormat="0" applyFont="0" applyBorder="0" applyAlignment="0" applyProtection="0"/>
    <xf numFmtId="0" fontId="8" fillId="13" borderId="0" applyNumberFormat="0" applyFon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11" fillId="0" borderId="0" applyNumberFormat="0" applyBorder="0" applyProtection="0"/>
    <xf numFmtId="0" fontId="8" fillId="0" borderId="0" applyNumberFormat="0" applyFont="0" applyBorder="0" applyProtection="0"/>
    <xf numFmtId="0" fontId="11" fillId="0" borderId="0" applyNumberFormat="0" applyBorder="0" applyProtection="0"/>
    <xf numFmtId="0" fontId="8" fillId="16" borderId="1" applyNumberFormat="0" applyFont="0" applyAlignment="0" applyProtection="0"/>
    <xf numFmtId="0" fontId="8" fillId="16" borderId="1" applyNumberFormat="0" applyFont="0" applyAlignment="0" applyProtection="0"/>
    <xf numFmtId="0" fontId="12" fillId="0" borderId="0"/>
    <xf numFmtId="0" fontId="4" fillId="0" borderId="0"/>
    <xf numFmtId="49" fontId="13" fillId="0" borderId="0" applyFill="0" applyAlignment="0" applyProtection="0"/>
    <xf numFmtId="0" fontId="3" fillId="0" borderId="0"/>
    <xf numFmtId="43" fontId="7" fillId="0" borderId="0" applyFont="0" applyFill="0" applyBorder="0" applyAlignment="0" applyProtection="0"/>
    <xf numFmtId="0" fontId="2" fillId="0" borderId="0"/>
    <xf numFmtId="0" fontId="17" fillId="0" borderId="0" applyNumberFormat="0" applyFill="0" applyBorder="0" applyAlignment="0" applyProtection="0"/>
    <xf numFmtId="43" fontId="2" fillId="0" borderId="0" applyFont="0" applyFill="0" applyBorder="0" applyAlignment="0" applyProtection="0"/>
    <xf numFmtId="0" fontId="1" fillId="0" borderId="0"/>
  </cellStyleXfs>
  <cellXfs count="54">
    <xf numFmtId="0" fontId="0" fillId="0" borderId="0" xfId="0"/>
    <xf numFmtId="0" fontId="0" fillId="0" borderId="0" xfId="0" applyAlignment="1">
      <alignment horizontal="left" vertical="top" wrapText="1"/>
    </xf>
    <xf numFmtId="0" fontId="5" fillId="0" borderId="0" xfId="0" applyFont="1" applyAlignment="1">
      <alignment horizontal="left"/>
    </xf>
    <xf numFmtId="0" fontId="6" fillId="0" borderId="0" xfId="0" applyFont="1" applyAlignment="1">
      <alignment horizontal="left" vertical="top" wrapText="1"/>
    </xf>
    <xf numFmtId="0" fontId="0" fillId="0" borderId="0" xfId="0" applyAlignment="1">
      <alignment horizontal="left"/>
    </xf>
    <xf numFmtId="0" fontId="5" fillId="0" borderId="0" xfId="0" applyFont="1" applyAlignment="1">
      <alignment horizontal="right" vertical="top" wrapText="1"/>
    </xf>
    <xf numFmtId="0" fontId="7" fillId="0" borderId="0" xfId="0" applyFont="1" applyAlignment="1">
      <alignment horizontal="left" vertical="top" wrapText="1"/>
    </xf>
    <xf numFmtId="0" fontId="7" fillId="0" borderId="0" xfId="0" applyFont="1"/>
    <xf numFmtId="0" fontId="6" fillId="0" borderId="0" xfId="1" applyAlignment="1">
      <alignment horizontal="left" vertical="top" wrapText="1"/>
    </xf>
    <xf numFmtId="0" fontId="0" fillId="0" borderId="0" xfId="0" applyAlignment="1">
      <alignment vertical="center"/>
    </xf>
    <xf numFmtId="0" fontId="5" fillId="0" borderId="0" xfId="0" applyFont="1" applyAlignment="1">
      <alignment vertical="center"/>
    </xf>
    <xf numFmtId="49" fontId="13" fillId="0" borderId="0" xfId="26" applyAlignment="1">
      <alignment horizontal="left"/>
    </xf>
    <xf numFmtId="0" fontId="7" fillId="0" borderId="0" xfId="0" applyFont="1" applyAlignment="1">
      <alignment wrapText="1"/>
    </xf>
    <xf numFmtId="0" fontId="6" fillId="0" borderId="0" xfId="1"/>
    <xf numFmtId="0" fontId="7" fillId="0" borderId="0" xfId="0" applyFont="1" applyAlignment="1">
      <alignment vertical="center"/>
    </xf>
    <xf numFmtId="0" fontId="14" fillId="0" borderId="0" xfId="0" applyFont="1" applyAlignment="1">
      <alignment wrapText="1"/>
    </xf>
    <xf numFmtId="0" fontId="5" fillId="0" borderId="0" xfId="0" applyFont="1" applyAlignment="1">
      <alignment horizontal="left" vertical="top" wrapText="1"/>
    </xf>
    <xf numFmtId="0" fontId="6" fillId="0" borderId="0" xfId="1" applyBorder="1" applyAlignment="1">
      <alignment horizontal="left" vertical="top" wrapText="1"/>
    </xf>
    <xf numFmtId="0" fontId="0" fillId="0" borderId="0" xfId="0" applyAlignment="1">
      <alignment horizontal="left" vertical="top"/>
    </xf>
    <xf numFmtId="0" fontId="6" fillId="0" borderId="0" xfId="0" applyFont="1" applyAlignment="1">
      <alignment horizontal="center" vertical="top" wrapText="1"/>
    </xf>
    <xf numFmtId="0" fontId="6" fillId="0" borderId="0" xfId="1" applyAlignment="1">
      <alignment horizontal="center" vertical="top" wrapText="1"/>
    </xf>
    <xf numFmtId="0" fontId="14" fillId="0" borderId="0" xfId="0" applyFont="1" applyAlignment="1">
      <alignment horizontal="left" wrapText="1"/>
    </xf>
    <xf numFmtId="0" fontId="7" fillId="0" borderId="0" xfId="0" applyFont="1" applyAlignment="1">
      <alignment horizontal="left" wrapText="1"/>
    </xf>
    <xf numFmtId="0" fontId="0" fillId="0" borderId="0" xfId="0" applyAlignment="1">
      <alignment wrapText="1"/>
    </xf>
    <xf numFmtId="0" fontId="6" fillId="0" borderId="0" xfId="1" applyAlignment="1">
      <alignment horizontal="left" vertical="top"/>
    </xf>
    <xf numFmtId="0" fontId="0" fillId="0" borderId="0" xfId="0" applyAlignment="1">
      <alignment horizontal="center" vertical="center"/>
    </xf>
    <xf numFmtId="0" fontId="5" fillId="0" borderId="0" xfId="0" applyFont="1" applyAlignment="1">
      <alignment horizontal="left" vertical="center" wrapText="1"/>
    </xf>
    <xf numFmtId="0" fontId="0" fillId="0" borderId="0" xfId="0" applyAlignment="1">
      <alignment horizontal="center"/>
    </xf>
    <xf numFmtId="0" fontId="5" fillId="0" borderId="0" xfId="0" applyFont="1" applyAlignment="1">
      <alignment horizontal="center" vertical="center" wrapText="1"/>
    </xf>
    <xf numFmtId="0" fontId="5" fillId="0" borderId="0" xfId="0" applyFont="1" applyAlignment="1">
      <alignment horizontal="center" vertical="top" wrapText="1"/>
    </xf>
    <xf numFmtId="0" fontId="5"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top" wrapText="1"/>
    </xf>
    <xf numFmtId="0" fontId="5" fillId="0" borderId="0" xfId="0" applyFont="1" applyAlignment="1">
      <alignment horizontal="right" vertical="center" wrapText="1"/>
    </xf>
    <xf numFmtId="164" fontId="7" fillId="0" borderId="0" xfId="28" applyNumberFormat="1" applyFont="1" applyFill="1" applyBorder="1" applyAlignment="1">
      <alignment horizontal="right" vertical="center"/>
    </xf>
    <xf numFmtId="164" fontId="7" fillId="0" borderId="0" xfId="28" applyNumberFormat="1" applyFont="1" applyFill="1" applyAlignment="1">
      <alignment horizontal="right" vertical="center"/>
    </xf>
    <xf numFmtId="164" fontId="0" fillId="0" borderId="0" xfId="28" applyNumberFormat="1" applyFont="1" applyFill="1" applyAlignment="1">
      <alignment horizontal="right" vertical="center"/>
    </xf>
    <xf numFmtId="0" fontId="19" fillId="0" borderId="0" xfId="32" applyFont="1"/>
    <xf numFmtId="0" fontId="20" fillId="0" borderId="0" xfId="32" applyFont="1"/>
    <xf numFmtId="0" fontId="18" fillId="0" borderId="0" xfId="32" applyFont="1"/>
    <xf numFmtId="0" fontId="6" fillId="0" borderId="0" xfId="30" applyFont="1"/>
    <xf numFmtId="0" fontId="5" fillId="0" borderId="0" xfId="32" applyFont="1" applyAlignment="1">
      <alignment horizontal="center" vertical="center" wrapText="1"/>
    </xf>
    <xf numFmtId="0" fontId="20" fillId="0" borderId="0" xfId="32" applyFont="1" applyAlignment="1">
      <alignment vertical="center"/>
    </xf>
    <xf numFmtId="0" fontId="7" fillId="0" borderId="0" xfId="32" applyFont="1" applyAlignment="1">
      <alignment vertical="center"/>
    </xf>
    <xf numFmtId="164" fontId="7" fillId="0" borderId="0" xfId="28" quotePrefix="1" applyNumberFormat="1" applyFont="1" applyFill="1" applyBorder="1" applyAlignment="1">
      <alignment horizontal="right" vertical="center"/>
    </xf>
    <xf numFmtId="0" fontId="5" fillId="0" borderId="0" xfId="32" applyFont="1" applyAlignment="1">
      <alignment vertical="center"/>
    </xf>
    <xf numFmtId="164" fontId="20" fillId="0" borderId="0" xfId="32" applyNumberFormat="1" applyFont="1"/>
    <xf numFmtId="3" fontId="20" fillId="0" borderId="0" xfId="32" applyNumberFormat="1" applyFont="1"/>
    <xf numFmtId="0" fontId="5" fillId="0" borderId="0" xfId="32" applyFont="1" applyAlignment="1">
      <alignment horizontal="center" vertical="center"/>
    </xf>
    <xf numFmtId="0" fontId="5" fillId="0" borderId="0" xfId="32" applyFont="1" applyAlignment="1">
      <alignment horizontal="right" vertical="top" wrapText="1"/>
    </xf>
    <xf numFmtId="0" fontId="22" fillId="0" borderId="0" xfId="32" applyFont="1" applyAlignment="1">
      <alignment horizontal="right" vertical="top" wrapText="1"/>
    </xf>
  </cellXfs>
  <cellStyles count="33">
    <cellStyle name="20% - Accent1 2" xfId="4" xr:uid="{53D2C348-31BF-47B2-9208-5A116055CBCF}"/>
    <cellStyle name="20% - Accent2 2" xfId="5" xr:uid="{BD99EEF3-538F-4A0D-AC68-BCD2090A0004}"/>
    <cellStyle name="20% - Accent3 2" xfId="6" xr:uid="{E912F72D-5D89-4651-BE7A-7ACAF8F2DCEB}"/>
    <cellStyle name="20% - Accent4 2" xfId="7" xr:uid="{173ADD5D-9A16-4772-9311-262864DD7742}"/>
    <cellStyle name="20% - Accent5 2" xfId="8" xr:uid="{DC1441D6-4D27-4BCD-B03E-BDC6308D8F83}"/>
    <cellStyle name="20% - Accent6 2" xfId="9" xr:uid="{F37D3E2F-ECE8-441A-9F3B-D796EEEC202E}"/>
    <cellStyle name="40% - Accent1 2" xfId="10" xr:uid="{BB84BBDD-723A-4E8B-9C0D-C824A6C6A427}"/>
    <cellStyle name="40% - Accent2 2" xfId="11" xr:uid="{7A81F809-900F-4070-817A-E7E9EC4A1898}"/>
    <cellStyle name="40% - Accent3 2" xfId="12" xr:uid="{1A4B4BEE-9E0A-416B-A92F-20E55EEC08D3}"/>
    <cellStyle name="40% - Accent4 2" xfId="13" xr:uid="{D74B9365-D801-418A-B9CF-1208BAD94C9B}"/>
    <cellStyle name="40% - Accent5 2" xfId="14" xr:uid="{8683A5E4-AF63-49AF-8B02-EF567DFD0B0C}"/>
    <cellStyle name="40% - Accent6 2" xfId="15" xr:uid="{689B1A6B-6626-4BCB-9C61-D97744101197}"/>
    <cellStyle name="cf1" xfId="16" xr:uid="{FDAF8C2A-6974-4EA4-BD2B-6CD4EBA841FF}"/>
    <cellStyle name="cf2" xfId="17" xr:uid="{08EFF1F1-A11E-431D-AF80-9B0E3DD48058}"/>
    <cellStyle name="cf3" xfId="18" xr:uid="{58B1401B-0C54-4CDB-B345-B1C421F9A074}"/>
    <cellStyle name="Comma 2" xfId="28" xr:uid="{0A686253-B2E7-4B08-9E04-1931AC55056E}"/>
    <cellStyle name="Comma 3" xfId="31" xr:uid="{B6B66307-13CB-490F-A19D-9618E7F8BCF4}"/>
    <cellStyle name="Good 2" xfId="3" xr:uid="{D0447E09-192D-4245-8C61-0C1BFFB19211}"/>
    <cellStyle name="Heading 1" xfId="26" builtinId="16" customBuiltin="1"/>
    <cellStyle name="Hyperlink" xfId="1" builtinId="8"/>
    <cellStyle name="Hyperlink 2" xfId="30" xr:uid="{6F234500-625E-4690-A0C1-F15FC3F15052}"/>
    <cellStyle name="Normal" xfId="0" builtinId="0"/>
    <cellStyle name="Normal 2" xfId="19" xr:uid="{5138B6D0-2D98-4DD2-9F8A-C151FBD1C743}"/>
    <cellStyle name="Normal 3" xfId="20" xr:uid="{E03A0143-9433-411F-8440-BE1651919D5B}"/>
    <cellStyle name="Normal 4" xfId="21" xr:uid="{D5549045-5107-4333-8D6C-FA3715848B95}"/>
    <cellStyle name="Normal 5" xfId="24" xr:uid="{AB7AD92D-2602-4B6A-93E1-6FA034FC4C08}"/>
    <cellStyle name="Normal 6" xfId="25" xr:uid="{D3E9F1AB-492D-44C7-9CB0-266CE7DE74F8}"/>
    <cellStyle name="Normal 6 2" xfId="27" xr:uid="{885AE579-31A7-496D-9579-7A93B8E05537}"/>
    <cellStyle name="Normal 7" xfId="2" xr:uid="{31D8E055-C2EA-44FE-8FDF-82F3E042814C}"/>
    <cellStyle name="Normal 8" xfId="29" xr:uid="{915039BB-A0AD-42CD-8CBD-3158EF4D26C0}"/>
    <cellStyle name="Normal 8 2" xfId="32" xr:uid="{48357AF3-1EF0-4C0F-80C2-93A8A58A64EA}"/>
    <cellStyle name="Note 2" xfId="22" xr:uid="{0433424C-89FB-46D0-B6FD-229A4E2824DC}"/>
    <cellStyle name="Note 3" xfId="23" xr:uid="{723A8A6F-5BDD-4319-8907-73944689F1FB}"/>
  </cellStyles>
  <dxfs count="25">
    <dxf>
      <numFmt numFmtId="164" formatCode="#,##0_ ;\-#,##0\ "/>
      <fill>
        <patternFill patternType="none">
          <fgColor indexed="64"/>
          <bgColor indexed="65"/>
        </patternFill>
      </fill>
      <alignment horizontal="right" vertical="center" textRotation="0" wrapText="0" indent="0" justifyLastLine="0" shrinkToFit="0" readingOrder="0"/>
    </dxf>
    <dxf>
      <numFmt numFmtId="164" formatCode="#,##0_ ;\-#,##0\ "/>
      <fill>
        <patternFill patternType="none">
          <fgColor indexed="64"/>
          <bgColor indexed="65"/>
        </patternFill>
      </fill>
      <alignment horizontal="right" vertical="center" textRotation="0" wrapText="0" indent="0" justifyLastLine="0" shrinkToFit="0" readingOrder="0"/>
    </dxf>
    <dxf>
      <numFmt numFmtId="164" formatCode="#,##0_ ;\-#,##0\ "/>
      <fill>
        <patternFill patternType="none">
          <fgColor indexed="64"/>
          <bgColor indexed="65"/>
        </patternFill>
      </fill>
      <alignment horizontal="right" vertical="center" textRotation="0" wrapText="0" indent="0" justifyLastLine="0" shrinkToFit="0" readingOrder="0"/>
    </dxf>
    <dxf>
      <numFmt numFmtId="164" formatCode="#,##0_ ;\-#,##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0_ ;\-#,##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0_ ;\-#,##0\ "/>
      <fill>
        <patternFill patternType="none">
          <fgColor indexed="64"/>
          <bgColor indexed="65"/>
        </patternFill>
      </fill>
      <alignment horizontal="right" vertical="center" textRotation="0" wrapText="0" indent="0" justifyLastLine="0" shrinkToFit="0" readingOrder="0"/>
    </dxf>
    <dxf>
      <numFmt numFmtId="164" formatCode="#,##0_ ;\-#,##0\ "/>
      <fill>
        <patternFill patternType="none">
          <fgColor indexed="64"/>
          <bgColor indexed="65"/>
        </patternFill>
      </fill>
      <alignment horizontal="right" vertical="center" textRotation="0" wrapText="0" indent="0" justifyLastLine="0" shrinkToFit="0" readingOrder="0"/>
    </dxf>
    <dxf>
      <numFmt numFmtId="164" formatCode="#,##0_ ;\-#,##0\ "/>
      <fill>
        <patternFill patternType="none">
          <fgColor indexed="64"/>
          <bgColor indexed="65"/>
        </patternFill>
      </fill>
      <alignment horizontal="right" vertical="center" textRotation="0" wrapText="0" indent="0" justifyLastLine="0" shrinkToFit="0" readingOrder="0"/>
    </dxf>
    <dxf>
      <numFmt numFmtId="164" formatCode="#,##0_ ;\-#,##0\ "/>
      <fill>
        <patternFill patternType="none">
          <fgColor indexed="64"/>
          <bgColor indexed="65"/>
        </patternFill>
      </fill>
      <alignment horizontal="right" vertical="center" textRotation="0" wrapText="0" indent="0" justifyLastLine="0" shrinkToFit="0" readingOrder="0"/>
    </dxf>
    <dxf>
      <numFmt numFmtId="164" formatCode="#,##0_ ;\-#,##0\ "/>
      <fill>
        <patternFill patternType="none">
          <fgColor indexed="64"/>
          <bgColor indexed="65"/>
        </patternFill>
      </fill>
      <alignment horizontal="right" vertical="center" textRotation="0" wrapText="0" indent="0" justifyLastLine="0" shrinkToFit="0" readingOrder="0"/>
    </dxf>
    <dxf>
      <numFmt numFmtId="164" formatCode="#,##0_ ;\-#,##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0_ ;\-#,##0\ "/>
      <fill>
        <patternFill patternType="none">
          <fgColor indexed="64"/>
          <bgColor indexed="65"/>
        </patternFill>
      </fill>
      <alignment horizontal="right" vertical="center" textRotation="0" wrapText="0" indent="0" justifyLastLine="0" shrinkToFit="0" readingOrder="0"/>
    </dxf>
    <dxf>
      <font>
        <b val="0"/>
        <family val="2"/>
      </font>
      <numFmt numFmtId="164" formatCode="#,##0_ ;\-#,##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0_ ;\-#,##0\ "/>
      <fill>
        <patternFill patternType="none">
          <fgColor indexed="64"/>
          <bgColor indexed="65"/>
        </patternFill>
      </fill>
      <alignment horizontal="right" vertical="center" textRotation="0" wrapText="0" indent="0" justifyLastLine="0" shrinkToFit="0" readingOrder="0"/>
    </dxf>
    <dxf>
      <font>
        <b val="0"/>
        <family val="2"/>
      </font>
      <numFmt numFmtId="164" formatCode="#,##0_ ;\-#,##0\ "/>
      <fill>
        <patternFill patternType="none">
          <fgColor indexed="64"/>
          <bgColor indexed="65"/>
        </patternFill>
      </fill>
      <alignment horizontal="right"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indent="0" justifyLastLine="0" shrinkToFit="0" readingOrder="0"/>
    </dxf>
    <dxf>
      <alignment horizontal="left" vertical="top" textRotation="0"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0" indent="0" justifyLastLine="0" shrinkToFit="0" readingOrder="0"/>
    </dxf>
    <dxf>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ontents" displayName="contents" ref="A4:B9" totalsRowShown="0">
  <tableColumns count="2">
    <tableColumn id="1" xr3:uid="{00000000-0010-0000-0000-000001000000}" name="Worksheet name/number"/>
    <tableColumn id="2" xr3:uid="{00000000-0010-0000-0000-000002000000}" name="Worksheet descriptio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BA0C794-F6F0-40A4-B384-05ABFEBD5DE6}" name="notes36" displayName="notes36" ref="A6:D19" totalsRowShown="0" tableBorderDxfId="24">
  <tableColumns count="4">
    <tableColumn id="1" xr3:uid="{41A10FED-3210-42E1-8CF2-0053D02D5733}" name="Note number" dataDxfId="23"/>
    <tableColumn id="2" xr3:uid="{C518FA56-D0A6-40A1-B589-8A6BB7F4D47B}" name="Note text" dataDxfId="22"/>
    <tableColumn id="4" xr3:uid="{DE539832-1C1C-4D5A-A0BA-B84F8DCA980C}" name="Applicable to Table:" dataDxfId="21"/>
    <tableColumn id="3" xr3:uid="{23645898-50FD-46FD-A0D4-FB3F3CDD8FDC}" name="Related links" dataDxfId="2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AE68814-FD07-4DC3-B518-D4C148142628}" name="table_156" displayName="table_156" ref="A7:R26" totalsRowShown="0" headerRowDxfId="19" dataDxfId="18">
  <tableColumns count="18">
    <tableColumn id="5" xr3:uid="{295B7A30-72A6-4500-8A2D-88C04E40E1D9}" name="Energy" dataDxfId="17"/>
    <tableColumn id="3" xr3:uid="{47E4B4EA-724F-49D5-B7D1-AA30B99C4FBB}" name="Country" dataDxfId="16"/>
    <tableColumn id="2" xr3:uid="{F1068BB7-0E22-4FDE-98D2-EF9E124BA096}" name="Scheme Discount" dataDxfId="15"/>
    <tableColumn id="7" xr3:uid="{4C65107F-DE4D-40F3-9E89-2B152D841770}" name="Claim Window 1 (payment 26 May 2023)_x000a_payments made to suppliers (£)" dataDxfId="14" dataCellStyle="Comma 2"/>
    <tableColumn id="1" xr3:uid="{00E178D5-52D4-44B4-9E39-72864E224B32}" name="Claim Window 2 (payment 26 June 2023)_x000a_payments made to suppliers (£)" dataDxfId="13" dataCellStyle="Comma 2"/>
    <tableColumn id="14" xr3:uid="{169C4FA1-9760-4E47-BEF2-9EF05FE29320}" name="Claim Window 3 (payment 26 July 2023)_x000a_payments made to suppliers (£)" dataDxfId="12" dataCellStyle="Comma 2"/>
    <tableColumn id="6" xr3:uid="{97D690F1-5C70-4727-9A81-15697772EEBC}" name="Claim Window 4 (payment 24 August 2023)_x000a_payments made to suppliers (£)" dataDxfId="11" dataCellStyle="Comma 2"/>
    <tableColumn id="4" xr3:uid="{55CBBB96-75D1-45A0-81B4-82D5F16B90BD}" name="Claim Window 5 (payment 26 September 2023)_x000a_payments made to suppliers (£)" dataDxfId="10" dataCellStyle="Comma 2"/>
    <tableColumn id="8" xr3:uid="{C45BE103-103C-4457-AB12-7D5B52F8145E}" name="Claim Window 6 (payment 26 October 2023)_x000a_payments made to suppliers (£)" dataDxfId="9" dataCellStyle="Comma 2"/>
    <tableColumn id="9" xr3:uid="{AE9F7F17-8CD6-4F7D-9678-52B94306D16E}" name="Claim Window 7 (payment 24 November 2023)_x000a_payments made to suppliers (£)" dataDxfId="8" dataCellStyle="Comma 2"/>
    <tableColumn id="10" xr3:uid="{4EB4AC61-6B9C-4451-A241-179CDE4F3B7C}" name="Claim Window 8 (payment 20 December 2023)_x000a_payments made to suppliers (£)" dataDxfId="7" dataCellStyle="Comma 2"/>
    <tableColumn id="11" xr3:uid="{66531F4A-FF6D-4A13-A183-8D82AE9033B6}" name="Claim Window 9 (payment 25 January 2024)_x000a_payments made to suppliers (£)" dataDxfId="6" dataCellStyle="Comma 2"/>
    <tableColumn id="13" xr3:uid="{30ECD14D-401B-498A-88ED-6D1FE5C65280}" name="Claim Window 10 (payment 26 February 2024)_x000a_payments made to suppliers (£)" dataDxfId="5" dataCellStyle="Comma 2"/>
    <tableColumn id="15" xr3:uid="{490EC3EC-FF25-446B-8476-A216444C45A7}" name="Claim Window 11 (payment 26 March 2024)_x000a_payments made to suppliers (£)" dataDxfId="4" dataCellStyle="Comma 2"/>
    <tableColumn id="12" xr3:uid="{A294B8C7-15C0-4991-9DAF-04AC677B29BC}" name="Claim Window 12 (payment 24 May 2024)_x000a_payments made to suppliers (£)_x000a_" dataDxfId="3" dataCellStyle="Comma 2"/>
    <tableColumn id="16" xr3:uid="{4A432187-878A-4C08-A722-447E5031E833}" name=" Reconciliation Window 1 (payment 24 September 2024)_x000a_payments made to suppliers (£)_x000a_" dataDxfId="2" dataCellStyle="Comma 2"/>
    <tableColumn id="17" xr3:uid="{07B17640-1F85-488D-A11D-496E1727C55E}" name="Reconciliation Window 2 (payment 21 February 2025)_x000a_payments made to suppliers (£)_x000a_" dataDxfId="1" dataCellStyle="Comma 2"/>
    <tableColumn id="18" xr3:uid="{8CCEB2EE-7078-42EB-9725-5FDEFB868E8D}" name="Total payments made to suppliers _x000a_(£)" dataDxfId="0" dataCellStyle="Comma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guidance/energy-bills-discount-scheme" TargetMode="External"/><Relationship Id="rId1" Type="http://schemas.openxmlformats.org/officeDocument/2006/relationships/hyperlink" Target="http://www.nationalarchives.gov.uk/doc/open-government-licenc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gov.uk/government/publications/energy-bill-relief-scheme-payments-made-under-the-scheme" TargetMode="External"/><Relationship Id="rId1" Type="http://schemas.openxmlformats.org/officeDocument/2006/relationships/hyperlink" Target="https://www.gov.uk/government/publications/energy-bills-discount-scheme-non-standard-case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
  <sheetViews>
    <sheetView tabSelected="1" zoomScale="85" zoomScaleNormal="85" workbookViewId="0">
      <selection activeCell="F4" sqref="F4"/>
    </sheetView>
  </sheetViews>
  <sheetFormatPr defaultColWidth="11.53515625" defaultRowHeight="15.5" x14ac:dyDescent="0.35"/>
  <cols>
    <col min="1" max="1" width="82.07421875" customWidth="1"/>
  </cols>
  <sheetData>
    <row r="1" spans="1:4" ht="18" x14ac:dyDescent="0.4">
      <c r="A1" s="11" t="s">
        <v>0</v>
      </c>
    </row>
    <row r="2" spans="1:4" ht="18" x14ac:dyDescent="0.4">
      <c r="A2" s="11"/>
    </row>
    <row r="3" spans="1:4" x14ac:dyDescent="0.35">
      <c r="A3" s="2" t="s">
        <v>1</v>
      </c>
    </row>
    <row r="4" spans="1:4" ht="123" customHeight="1" x14ac:dyDescent="0.35">
      <c r="A4" s="12" t="s">
        <v>2</v>
      </c>
    </row>
    <row r="5" spans="1:4" ht="18.75" customHeight="1" x14ac:dyDescent="0.35">
      <c r="A5" s="12" t="s">
        <v>3</v>
      </c>
    </row>
    <row r="6" spans="1:4" ht="18.75" customHeight="1" x14ac:dyDescent="0.35">
      <c r="A6" s="12"/>
    </row>
    <row r="7" spans="1:4" x14ac:dyDescent="0.35">
      <c r="A7" s="2" t="s">
        <v>4</v>
      </c>
    </row>
    <row r="8" spans="1:4" ht="54.75" customHeight="1" x14ac:dyDescent="0.35">
      <c r="A8" s="6" t="s">
        <v>5</v>
      </c>
    </row>
    <row r="9" spans="1:4" ht="87.75" customHeight="1" x14ac:dyDescent="0.35">
      <c r="A9" s="22" t="s">
        <v>6</v>
      </c>
    </row>
    <row r="10" spans="1:4" ht="160.5" customHeight="1" x14ac:dyDescent="0.35">
      <c r="A10" s="21" t="s">
        <v>7</v>
      </c>
      <c r="D10" s="7"/>
    </row>
    <row r="11" spans="1:4" ht="183.65" customHeight="1" x14ac:dyDescent="0.35">
      <c r="A11" s="15" t="s">
        <v>8</v>
      </c>
      <c r="D11" s="23"/>
    </row>
    <row r="12" spans="1:4" ht="322.5" customHeight="1" x14ac:dyDescent="0.35">
      <c r="A12" s="15" t="s">
        <v>9</v>
      </c>
    </row>
    <row r="13" spans="1:4" ht="121.5" customHeight="1" x14ac:dyDescent="0.35">
      <c r="A13" s="15" t="s">
        <v>10</v>
      </c>
    </row>
    <row r="14" spans="1:4" ht="42" customHeight="1" x14ac:dyDescent="0.35">
      <c r="A14" s="7" t="s">
        <v>11</v>
      </c>
    </row>
    <row r="15" spans="1:4" x14ac:dyDescent="0.35">
      <c r="A15" s="7"/>
    </row>
    <row r="16" spans="1:4" x14ac:dyDescent="0.35">
      <c r="A16" s="2" t="s">
        <v>12</v>
      </c>
    </row>
    <row r="17" spans="1:1" ht="21" customHeight="1" x14ac:dyDescent="0.35">
      <c r="A17" s="13" t="s">
        <v>13</v>
      </c>
    </row>
    <row r="18" spans="1:1" x14ac:dyDescent="0.35">
      <c r="A18" s="2" t="s">
        <v>14</v>
      </c>
    </row>
    <row r="19" spans="1:1" ht="31" x14ac:dyDescent="0.35">
      <c r="A19" s="1" t="s">
        <v>15</v>
      </c>
    </row>
    <row r="20" spans="1:1" x14ac:dyDescent="0.35">
      <c r="A20" s="3" t="s">
        <v>16</v>
      </c>
    </row>
    <row r="21" spans="1:1" ht="31" x14ac:dyDescent="0.35">
      <c r="A21" s="1" t="s">
        <v>17</v>
      </c>
    </row>
    <row r="22" spans="1:1" x14ac:dyDescent="0.35">
      <c r="A22" s="6" t="s">
        <v>18</v>
      </c>
    </row>
    <row r="23" spans="1:1" x14ac:dyDescent="0.35">
      <c r="A23" s="8"/>
    </row>
    <row r="24" spans="1:1" x14ac:dyDescent="0.35">
      <c r="A24" s="1"/>
    </row>
  </sheetData>
  <hyperlinks>
    <hyperlink ref="A20" r:id="rId1" xr:uid="{F17FD0FF-34A6-4F9E-A926-1B0FDC53F504}"/>
    <hyperlink ref="A17" r:id="rId2" display="The EBRS scheme guidance has been published here." xr:uid="{7A59B9E8-4E74-4D02-BE9C-5F38E7FD613D}"/>
  </hyperlinks>
  <pageMargins left="0.7" right="0.7" top="0.75" bottom="0.75" header="0.3" footer="0.3"/>
  <pageSetup paperSize="9" orientation="portrait" horizontalDpi="300"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
  <sheetViews>
    <sheetView zoomScale="85" zoomScaleNormal="85" workbookViewId="0">
      <selection activeCell="E6" sqref="E6"/>
    </sheetView>
  </sheetViews>
  <sheetFormatPr defaultColWidth="11.53515625" defaultRowHeight="15.5" x14ac:dyDescent="0.35"/>
  <cols>
    <col min="1" max="1" width="22.69140625" customWidth="1"/>
    <col min="2" max="2" width="65.69140625" customWidth="1"/>
  </cols>
  <sheetData>
    <row r="1" spans="1:2" ht="18" x14ac:dyDescent="0.4">
      <c r="A1" s="11" t="s">
        <v>19</v>
      </c>
    </row>
    <row r="2" spans="1:2" x14ac:dyDescent="0.35">
      <c r="A2" s="4" t="s">
        <v>20</v>
      </c>
    </row>
    <row r="3" spans="1:2" x14ac:dyDescent="0.35">
      <c r="A3" s="4"/>
    </row>
    <row r="4" spans="1:2" ht="31" x14ac:dyDescent="0.35">
      <c r="A4" s="16" t="s">
        <v>21</v>
      </c>
      <c r="B4" s="16" t="s">
        <v>22</v>
      </c>
    </row>
    <row r="5" spans="1:2" ht="50.25" customHeight="1" x14ac:dyDescent="0.35">
      <c r="A5" s="19" t="str">
        <f>HYPERLINK("#'Cover sheet'!A1", "Cover sheet")</f>
        <v>Cover sheet</v>
      </c>
      <c r="B5" s="1" t="s">
        <v>23</v>
      </c>
    </row>
    <row r="6" spans="1:2" ht="50.25" customHeight="1" x14ac:dyDescent="0.35">
      <c r="A6" s="19" t="str">
        <f>HYPERLINK("#'Notes'!A1", "Notes")</f>
        <v>Notes</v>
      </c>
      <c r="B6" s="1" t="s">
        <v>24</v>
      </c>
    </row>
    <row r="7" spans="1:2" ht="50.25" customHeight="1" x14ac:dyDescent="0.35">
      <c r="A7" s="20" t="str">
        <f>HYPERLINK("#'Table 1'!A1", "Table 1")</f>
        <v>Table 1</v>
      </c>
      <c r="B7" s="6" t="s">
        <v>25</v>
      </c>
    </row>
    <row r="8" spans="1:2" ht="50.25" customHeight="1" x14ac:dyDescent="0.35">
      <c r="A8" s="20" t="str">
        <f>HYPERLINK("#'Table 2'!A1", "Table 2")</f>
        <v>Table 2</v>
      </c>
      <c r="B8" s="6" t="s">
        <v>26</v>
      </c>
    </row>
    <row r="9" spans="1:2" ht="50.25" customHeight="1" x14ac:dyDescent="0.35">
      <c r="A9" s="20" t="str">
        <f>HYPERLINK("#'Table 3'!A1", "Table 3")</f>
        <v>Table 3</v>
      </c>
      <c r="B9" s="6" t="s">
        <v>27</v>
      </c>
    </row>
  </sheetData>
  <pageMargins left="0.7" right="0.7" top="0.75" bottom="0.75" header="0.3" footer="0.3"/>
  <pageSetup paperSize="9"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1"/>
  <sheetViews>
    <sheetView topLeftCell="A15" zoomScale="70" zoomScaleNormal="70" workbookViewId="0">
      <selection activeCell="B24" sqref="B24"/>
    </sheetView>
  </sheetViews>
  <sheetFormatPr defaultColWidth="11.53515625" defaultRowHeight="15.5" x14ac:dyDescent="0.35"/>
  <cols>
    <col min="1" max="1" width="22.69140625" customWidth="1"/>
    <col min="2" max="2" width="60.69140625" customWidth="1"/>
    <col min="3" max="3" width="60.69140625" style="27" customWidth="1"/>
    <col min="4" max="4" width="30.69140625" customWidth="1"/>
    <col min="5" max="5" width="11.53515625" customWidth="1"/>
    <col min="6" max="6" width="11.69140625" style="25" customWidth="1"/>
    <col min="7" max="7" width="46.69140625" style="31" customWidth="1"/>
    <col min="8" max="8" width="22.84375" customWidth="1"/>
  </cols>
  <sheetData>
    <row r="1" spans="1:8" ht="18" customHeight="1" x14ac:dyDescent="0.4">
      <c r="A1" s="11" t="s">
        <v>28</v>
      </c>
    </row>
    <row r="2" spans="1:8" x14ac:dyDescent="0.35">
      <c r="A2" s="4" t="s">
        <v>20</v>
      </c>
    </row>
    <row r="3" spans="1:8" x14ac:dyDescent="0.35">
      <c r="A3" t="s">
        <v>29</v>
      </c>
    </row>
    <row r="4" spans="1:8" x14ac:dyDescent="0.35">
      <c r="A4" t="s">
        <v>30</v>
      </c>
    </row>
    <row r="6" spans="1:8" x14ac:dyDescent="0.35">
      <c r="A6" s="16" t="s">
        <v>31</v>
      </c>
      <c r="B6" s="16" t="s">
        <v>32</v>
      </c>
      <c r="C6" s="16" t="s">
        <v>33</v>
      </c>
      <c r="D6" s="16" t="s">
        <v>34</v>
      </c>
      <c r="F6" s="28"/>
      <c r="G6" s="26"/>
      <c r="H6" s="29"/>
    </row>
    <row r="7" spans="1:8" ht="345" customHeight="1" x14ac:dyDescent="0.35">
      <c r="A7" s="25">
        <v>1</v>
      </c>
      <c r="B7" s="31" t="s">
        <v>35</v>
      </c>
      <c r="C7" s="34" t="s">
        <v>36</v>
      </c>
    </row>
    <row r="8" spans="1:8" ht="99" customHeight="1" x14ac:dyDescent="0.35">
      <c r="A8" s="25">
        <v>2</v>
      </c>
      <c r="B8" s="31" t="s">
        <v>37</v>
      </c>
      <c r="C8" s="32">
        <v>2</v>
      </c>
      <c r="D8" s="24" t="s">
        <v>38</v>
      </c>
    </row>
    <row r="9" spans="1:8" ht="110.15" customHeight="1" x14ac:dyDescent="0.35">
      <c r="A9" s="25">
        <v>3</v>
      </c>
      <c r="B9" s="31" t="s">
        <v>39</v>
      </c>
      <c r="C9" s="32">
        <v>2</v>
      </c>
    </row>
    <row r="10" spans="1:8" ht="82.75" customHeight="1" x14ac:dyDescent="0.35">
      <c r="A10" s="25">
        <v>4</v>
      </c>
      <c r="B10" s="6" t="s">
        <v>40</v>
      </c>
      <c r="C10" s="35" t="s">
        <v>36</v>
      </c>
      <c r="D10" s="17" t="s">
        <v>41</v>
      </c>
    </row>
    <row r="11" spans="1:8" ht="31" x14ac:dyDescent="0.35">
      <c r="A11" s="25">
        <v>5</v>
      </c>
      <c r="B11" s="33" t="s">
        <v>42</v>
      </c>
      <c r="C11" s="34" t="s">
        <v>36</v>
      </c>
    </row>
    <row r="12" spans="1:8" ht="46.5" x14ac:dyDescent="0.35">
      <c r="A12" s="25">
        <v>6</v>
      </c>
      <c r="B12" s="31" t="s">
        <v>43</v>
      </c>
      <c r="C12" s="32">
        <v>1</v>
      </c>
      <c r="D12" s="18"/>
    </row>
    <row r="13" spans="1:8" ht="62" x14ac:dyDescent="0.35">
      <c r="A13" s="25">
        <v>7</v>
      </c>
      <c r="B13" s="33" t="s">
        <v>44</v>
      </c>
      <c r="C13" s="34" t="s">
        <v>45</v>
      </c>
      <c r="D13" s="18"/>
    </row>
    <row r="14" spans="1:8" ht="46.5" x14ac:dyDescent="0.35">
      <c r="A14" s="25">
        <v>8</v>
      </c>
      <c r="B14" s="31" t="s">
        <v>46</v>
      </c>
      <c r="C14" s="34">
        <v>3</v>
      </c>
      <c r="D14" s="18"/>
    </row>
    <row r="15" spans="1:8" ht="81.650000000000006" customHeight="1" x14ac:dyDescent="0.35">
      <c r="A15" s="25">
        <v>9</v>
      </c>
      <c r="B15" s="33" t="s">
        <v>47</v>
      </c>
      <c r="C15" s="34" t="s">
        <v>45</v>
      </c>
      <c r="D15" s="18"/>
    </row>
    <row r="16" spans="1:8" ht="65.5" customHeight="1" x14ac:dyDescent="0.35">
      <c r="A16" s="25">
        <v>10</v>
      </c>
      <c r="B16" s="31" t="s">
        <v>48</v>
      </c>
      <c r="C16" s="32" t="s">
        <v>36</v>
      </c>
      <c r="D16" s="18"/>
    </row>
    <row r="17" spans="1:4" ht="46.5" x14ac:dyDescent="0.35">
      <c r="A17" s="25">
        <v>11</v>
      </c>
      <c r="B17" s="33" t="s">
        <v>49</v>
      </c>
      <c r="C17" s="32" t="s">
        <v>36</v>
      </c>
      <c r="D17" s="18"/>
    </row>
    <row r="18" spans="1:4" ht="77.5" x14ac:dyDescent="0.35">
      <c r="A18" s="25">
        <v>12</v>
      </c>
      <c r="B18" s="23" t="s">
        <v>50</v>
      </c>
      <c r="C18" s="32" t="s">
        <v>36</v>
      </c>
      <c r="D18" s="18"/>
    </row>
    <row r="19" spans="1:4" x14ac:dyDescent="0.35">
      <c r="A19" s="25">
        <v>13</v>
      </c>
      <c r="B19" s="31" t="s">
        <v>51</v>
      </c>
      <c r="C19" s="34" t="s">
        <v>36</v>
      </c>
      <c r="D19" s="18"/>
    </row>
    <row r="21" spans="1:4" x14ac:dyDescent="0.35">
      <c r="B21" s="23"/>
    </row>
  </sheetData>
  <phoneticPr fontId="16" type="noConversion"/>
  <hyperlinks>
    <hyperlink ref="D10" r:id="rId1" xr:uid="{8AD0F205-510D-4FD2-9AFC-068685F56DEB}"/>
    <hyperlink ref="D8" r:id="rId2" xr:uid="{CFED3681-C0FD-4691-91F2-350B572240D4}"/>
  </hyperlinks>
  <pageMargins left="0.7" right="0.7" top="0.75" bottom="0.75" header="0.3" footer="0.3"/>
  <pageSetup paperSize="9" orientation="portrait" horizontalDpi="300" verticalDpi="30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5C53C-9EDF-465A-B387-50B0F97CC19B}">
  <dimension ref="A1:R28"/>
  <sheetViews>
    <sheetView topLeftCell="J7" zoomScale="70" zoomScaleNormal="70" workbookViewId="0">
      <selection activeCell="P29" sqref="P29"/>
    </sheetView>
  </sheetViews>
  <sheetFormatPr defaultColWidth="18.69140625" defaultRowHeight="15.5" x14ac:dyDescent="0.35"/>
  <cols>
    <col min="5" max="5" width="19" customWidth="1"/>
    <col min="7" max="7" width="19.53515625" customWidth="1"/>
    <col min="15" max="15" width="21.23046875" customWidth="1"/>
    <col min="16" max="16" width="23.23046875" customWidth="1"/>
  </cols>
  <sheetData>
    <row r="1" spans="1:18" ht="18" x14ac:dyDescent="0.4">
      <c r="A1" s="11" t="s">
        <v>52</v>
      </c>
      <c r="B1" s="11"/>
    </row>
    <row r="2" spans="1:18" ht="18" x14ac:dyDescent="0.4">
      <c r="A2" s="7" t="s">
        <v>20</v>
      </c>
      <c r="B2" s="11"/>
    </row>
    <row r="3" spans="1:18" x14ac:dyDescent="0.35">
      <c r="A3" s="13" t="s">
        <v>53</v>
      </c>
      <c r="B3" s="13"/>
      <c r="E3" s="37"/>
    </row>
    <row r="4" spans="1:18" x14ac:dyDescent="0.35">
      <c r="A4" s="7" t="s">
        <v>11</v>
      </c>
      <c r="B4" s="7"/>
      <c r="C4" s="5"/>
      <c r="D4" s="5"/>
      <c r="E4" s="5"/>
      <c r="F4" s="5"/>
      <c r="G4" s="5"/>
    </row>
    <row r="5" spans="1:18" x14ac:dyDescent="0.35">
      <c r="A5" s="7"/>
      <c r="B5" s="7"/>
      <c r="C5" s="5"/>
      <c r="D5" s="5"/>
      <c r="E5" s="5"/>
      <c r="F5" s="5"/>
      <c r="G5" s="5"/>
    </row>
    <row r="6" spans="1:18" x14ac:dyDescent="0.35">
      <c r="A6" s="7"/>
      <c r="B6" s="7"/>
      <c r="C6" s="5"/>
      <c r="D6" s="36"/>
      <c r="E6" s="36"/>
      <c r="F6" s="36"/>
      <c r="G6" s="36"/>
      <c r="H6" s="36"/>
      <c r="I6" s="36"/>
      <c r="J6" s="36"/>
      <c r="K6" s="36"/>
      <c r="L6" s="36"/>
      <c r="M6" s="36"/>
      <c r="N6" s="36"/>
      <c r="O6" s="36"/>
    </row>
    <row r="7" spans="1:18" ht="93" x14ac:dyDescent="0.35">
      <c r="A7" s="30" t="s">
        <v>54</v>
      </c>
      <c r="B7" s="30" t="s">
        <v>55</v>
      </c>
      <c r="C7" s="28" t="s">
        <v>56</v>
      </c>
      <c r="D7" s="5" t="s">
        <v>57</v>
      </c>
      <c r="E7" s="5" t="s">
        <v>58</v>
      </c>
      <c r="F7" s="5" t="s">
        <v>59</v>
      </c>
      <c r="G7" s="5" t="s">
        <v>60</v>
      </c>
      <c r="H7" s="5" t="s">
        <v>61</v>
      </c>
      <c r="I7" s="5" t="s">
        <v>62</v>
      </c>
      <c r="J7" s="5" t="s">
        <v>63</v>
      </c>
      <c r="K7" s="5" t="s">
        <v>64</v>
      </c>
      <c r="L7" s="5" t="s">
        <v>65</v>
      </c>
      <c r="M7" s="5" t="s">
        <v>66</v>
      </c>
      <c r="N7" s="5" t="s">
        <v>67</v>
      </c>
      <c r="O7" s="5" t="s">
        <v>68</v>
      </c>
      <c r="P7" s="5" t="s">
        <v>113</v>
      </c>
      <c r="Q7" s="5" t="s">
        <v>114</v>
      </c>
      <c r="R7" s="5" t="s">
        <v>69</v>
      </c>
    </row>
    <row r="8" spans="1:18" x14ac:dyDescent="0.35">
      <c r="A8" s="9" t="s">
        <v>70</v>
      </c>
      <c r="B8" s="14" t="s">
        <v>71</v>
      </c>
      <c r="C8" s="9" t="s">
        <v>72</v>
      </c>
      <c r="D8" s="37">
        <v>6625000</v>
      </c>
      <c r="E8" s="37">
        <v>7509000</v>
      </c>
      <c r="F8" s="37">
        <v>6623000</v>
      </c>
      <c r="G8" s="37">
        <v>10766000</v>
      </c>
      <c r="H8" s="37">
        <v>8589000</v>
      </c>
      <c r="I8" s="37">
        <v>11786000</v>
      </c>
      <c r="J8" s="37">
        <v>5905000</v>
      </c>
      <c r="K8" s="37">
        <v>5849000</v>
      </c>
      <c r="L8" s="37">
        <v>2522000</v>
      </c>
      <c r="M8" s="37">
        <v>1892000</v>
      </c>
      <c r="N8" s="37">
        <v>4500000</v>
      </c>
      <c r="O8" s="37">
        <v>5055000</v>
      </c>
      <c r="P8" s="37">
        <v>2034000</v>
      </c>
      <c r="Q8" s="38">
        <v>550000</v>
      </c>
      <c r="R8" s="38">
        <v>80205000</v>
      </c>
    </row>
    <row r="9" spans="1:18" ht="15" customHeight="1" x14ac:dyDescent="0.35">
      <c r="A9" s="9" t="s">
        <v>70</v>
      </c>
      <c r="B9" s="14" t="s">
        <v>71</v>
      </c>
      <c r="C9" s="9" t="s">
        <v>73</v>
      </c>
      <c r="D9" s="37">
        <v>235000</v>
      </c>
      <c r="E9" s="37">
        <v>3841000</v>
      </c>
      <c r="F9" s="37">
        <v>17463000</v>
      </c>
      <c r="G9" s="37">
        <v>13763000</v>
      </c>
      <c r="H9" s="37">
        <v>20442000</v>
      </c>
      <c r="I9" s="37">
        <v>20462000</v>
      </c>
      <c r="J9" s="37">
        <v>13128000</v>
      </c>
      <c r="K9" s="37">
        <v>10362000</v>
      </c>
      <c r="L9" s="37">
        <v>13458000</v>
      </c>
      <c r="M9" s="37">
        <v>10962000</v>
      </c>
      <c r="N9" s="37">
        <v>11779000</v>
      </c>
      <c r="O9" s="37">
        <v>10475000</v>
      </c>
      <c r="P9" s="37">
        <v>3159000</v>
      </c>
      <c r="Q9" s="38">
        <v>52000</v>
      </c>
      <c r="R9" s="38">
        <v>149581000</v>
      </c>
    </row>
    <row r="10" spans="1:18" ht="15" customHeight="1" x14ac:dyDescent="0.35">
      <c r="A10" s="9" t="s">
        <v>70</v>
      </c>
      <c r="B10" s="14" t="s">
        <v>71</v>
      </c>
      <c r="C10" s="9" t="s">
        <v>74</v>
      </c>
      <c r="D10" s="37"/>
      <c r="E10" s="37">
        <v>80000</v>
      </c>
      <c r="F10" s="37">
        <v>597000</v>
      </c>
      <c r="G10" s="37">
        <v>1919000</v>
      </c>
      <c r="H10" s="37">
        <v>3289000</v>
      </c>
      <c r="I10" s="37">
        <v>3388000</v>
      </c>
      <c r="J10" s="37">
        <v>2924000</v>
      </c>
      <c r="K10" s="37">
        <v>2859000</v>
      </c>
      <c r="L10" s="37">
        <v>490000</v>
      </c>
      <c r="M10" s="37">
        <v>1914000</v>
      </c>
      <c r="N10" s="37">
        <v>2154000</v>
      </c>
      <c r="O10" s="37">
        <v>5009000</v>
      </c>
      <c r="P10" s="37">
        <v>1557000</v>
      </c>
      <c r="Q10" s="38">
        <v>950000</v>
      </c>
      <c r="R10" s="38">
        <v>27130000</v>
      </c>
    </row>
    <row r="11" spans="1:18" ht="15" customHeight="1" x14ac:dyDescent="0.35">
      <c r="A11" s="9" t="s">
        <v>70</v>
      </c>
      <c r="B11" s="14" t="s">
        <v>71</v>
      </c>
      <c r="C11" s="10" t="s">
        <v>75</v>
      </c>
      <c r="D11" s="37">
        <v>6861000</v>
      </c>
      <c r="E11" s="37">
        <v>11430000</v>
      </c>
      <c r="F11" s="37">
        <v>24683000</v>
      </c>
      <c r="G11" s="37">
        <v>26448000</v>
      </c>
      <c r="H11" s="37">
        <v>32320000</v>
      </c>
      <c r="I11" s="37">
        <v>35636000</v>
      </c>
      <c r="J11" s="37">
        <v>21957000</v>
      </c>
      <c r="K11" s="37">
        <v>19070000</v>
      </c>
      <c r="L11" s="37">
        <v>16470000</v>
      </c>
      <c r="M11" s="37">
        <v>14768000</v>
      </c>
      <c r="N11" s="37">
        <v>18433000</v>
      </c>
      <c r="O11" s="37">
        <v>20539000</v>
      </c>
      <c r="P11" s="37">
        <v>6750000</v>
      </c>
      <c r="Q11" s="38">
        <v>1552000</v>
      </c>
      <c r="R11" s="38">
        <v>256917000</v>
      </c>
    </row>
    <row r="12" spans="1:18" ht="15" customHeight="1" x14ac:dyDescent="0.35">
      <c r="A12" s="9" t="s">
        <v>70</v>
      </c>
      <c r="B12" s="14" t="s">
        <v>76</v>
      </c>
      <c r="C12" s="9" t="s">
        <v>72</v>
      </c>
      <c r="D12" s="37"/>
      <c r="E12" s="37">
        <v>22000</v>
      </c>
      <c r="F12" s="37">
        <v>11000</v>
      </c>
      <c r="G12" s="37">
        <v>85000</v>
      </c>
      <c r="H12" s="37">
        <v>10000</v>
      </c>
      <c r="I12" s="37">
        <v>10000</v>
      </c>
      <c r="J12" s="37">
        <v>100000</v>
      </c>
      <c r="K12" s="37">
        <v>7000</v>
      </c>
      <c r="L12" s="37">
        <v>-7000</v>
      </c>
      <c r="M12" s="37">
        <v>46000</v>
      </c>
      <c r="N12" s="37">
        <v>14000</v>
      </c>
      <c r="O12" s="37">
        <v>26000</v>
      </c>
      <c r="P12" s="37">
        <v>-62000</v>
      </c>
      <c r="Q12" s="38">
        <v>13000</v>
      </c>
      <c r="R12" s="38">
        <v>275000</v>
      </c>
    </row>
    <row r="13" spans="1:18" ht="15" customHeight="1" x14ac:dyDescent="0.35">
      <c r="A13" s="9" t="s">
        <v>70</v>
      </c>
      <c r="B13" s="14" t="s">
        <v>76</v>
      </c>
      <c r="C13" s="9" t="s">
        <v>73</v>
      </c>
      <c r="D13" s="37"/>
      <c r="E13" s="37"/>
      <c r="F13" s="37"/>
      <c r="G13" s="37"/>
      <c r="H13" s="37"/>
      <c r="I13" s="37"/>
      <c r="J13" s="37"/>
      <c r="K13" s="37"/>
      <c r="L13" s="37">
        <v>140000</v>
      </c>
      <c r="M13" s="37">
        <v>80000</v>
      </c>
      <c r="N13" s="37"/>
      <c r="O13" s="37"/>
      <c r="P13" s="37">
        <v>698000</v>
      </c>
      <c r="Q13" s="38">
        <v>105000</v>
      </c>
      <c r="R13" s="38">
        <v>1023000</v>
      </c>
    </row>
    <row r="14" spans="1:18" ht="15" customHeight="1" x14ac:dyDescent="0.35">
      <c r="A14" s="9" t="s">
        <v>70</v>
      </c>
      <c r="B14" s="14" t="s">
        <v>76</v>
      </c>
      <c r="C14" s="9" t="s">
        <v>74</v>
      </c>
      <c r="D14" s="37"/>
      <c r="E14" s="37"/>
      <c r="F14" s="37"/>
      <c r="G14" s="37"/>
      <c r="H14" s="37"/>
      <c r="I14" s="37"/>
      <c r="J14" s="37"/>
      <c r="K14" s="37"/>
      <c r="L14" s="37"/>
      <c r="M14" s="37"/>
      <c r="N14" s="37"/>
      <c r="O14" s="37"/>
      <c r="P14" s="37"/>
      <c r="Q14" s="38"/>
      <c r="R14" s="38"/>
    </row>
    <row r="15" spans="1:18" ht="15" customHeight="1" x14ac:dyDescent="0.35">
      <c r="A15" s="9" t="s">
        <v>70</v>
      </c>
      <c r="B15" s="14" t="s">
        <v>76</v>
      </c>
      <c r="C15" s="10" t="s">
        <v>75</v>
      </c>
      <c r="D15" s="37"/>
      <c r="E15" s="37">
        <v>22000</v>
      </c>
      <c r="F15" s="37">
        <v>11000</v>
      </c>
      <c r="G15" s="37">
        <v>85000</v>
      </c>
      <c r="H15" s="37">
        <v>10000</v>
      </c>
      <c r="I15" s="37">
        <v>10000</v>
      </c>
      <c r="J15" s="37">
        <v>100000</v>
      </c>
      <c r="K15" s="37">
        <v>7000</v>
      </c>
      <c r="L15" s="37">
        <v>133000</v>
      </c>
      <c r="M15" s="37">
        <v>126000</v>
      </c>
      <c r="N15" s="37">
        <v>14000</v>
      </c>
      <c r="O15" s="37">
        <v>26000</v>
      </c>
      <c r="P15" s="37">
        <v>636000</v>
      </c>
      <c r="Q15" s="38">
        <v>118000</v>
      </c>
      <c r="R15" s="38">
        <v>1298000</v>
      </c>
    </row>
    <row r="16" spans="1:18" ht="15" customHeight="1" x14ac:dyDescent="0.35">
      <c r="A16" s="9" t="s">
        <v>70</v>
      </c>
      <c r="B16" s="10" t="s">
        <v>77</v>
      </c>
      <c r="C16" s="10" t="s">
        <v>75</v>
      </c>
      <c r="D16" s="37">
        <v>6861000</v>
      </c>
      <c r="E16" s="37">
        <v>11453000</v>
      </c>
      <c r="F16" s="37">
        <v>24694000</v>
      </c>
      <c r="G16" s="37">
        <v>26533000</v>
      </c>
      <c r="H16" s="37">
        <v>32330000</v>
      </c>
      <c r="I16" s="37">
        <v>35646000</v>
      </c>
      <c r="J16" s="37">
        <v>22057000</v>
      </c>
      <c r="K16" s="37">
        <v>19077000</v>
      </c>
      <c r="L16" s="37">
        <v>16603000</v>
      </c>
      <c r="M16" s="37">
        <v>14894000</v>
      </c>
      <c r="N16" s="37">
        <v>18447000</v>
      </c>
      <c r="O16" s="37">
        <v>20565000</v>
      </c>
      <c r="P16" s="37">
        <v>7386000</v>
      </c>
      <c r="Q16" s="38">
        <v>1670000</v>
      </c>
      <c r="R16" s="38">
        <v>258216000</v>
      </c>
    </row>
    <row r="17" spans="1:18" ht="15" customHeight="1" x14ac:dyDescent="0.35">
      <c r="A17" s="9" t="s">
        <v>78</v>
      </c>
      <c r="B17" s="14" t="s">
        <v>71</v>
      </c>
      <c r="C17" s="9" t="s">
        <v>72</v>
      </c>
      <c r="D17" s="37">
        <v>3238000</v>
      </c>
      <c r="E17" s="37">
        <v>2403000</v>
      </c>
      <c r="F17" s="37">
        <v>2900000</v>
      </c>
      <c r="G17" s="37">
        <v>4696000</v>
      </c>
      <c r="H17" s="37">
        <v>2957000</v>
      </c>
      <c r="I17" s="37">
        <v>2883000</v>
      </c>
      <c r="J17" s="37">
        <v>2703000</v>
      </c>
      <c r="K17" s="37">
        <v>4525000</v>
      </c>
      <c r="L17" s="37">
        <v>2693000</v>
      </c>
      <c r="M17" s="37">
        <v>3871000</v>
      </c>
      <c r="N17" s="37">
        <v>3615000</v>
      </c>
      <c r="O17" s="37">
        <v>-3138000</v>
      </c>
      <c r="P17" s="37">
        <v>-145000</v>
      </c>
      <c r="Q17" s="38">
        <v>2376000</v>
      </c>
      <c r="R17" s="38">
        <v>35577000</v>
      </c>
    </row>
    <row r="18" spans="1:18" ht="15" customHeight="1" x14ac:dyDescent="0.35">
      <c r="A18" s="9" t="s">
        <v>78</v>
      </c>
      <c r="B18" s="14" t="s">
        <v>71</v>
      </c>
      <c r="C18" s="9" t="s">
        <v>73</v>
      </c>
      <c r="D18" s="37">
        <v>30000</v>
      </c>
      <c r="E18" s="37">
        <v>1191000</v>
      </c>
      <c r="F18" s="37">
        <v>1744000</v>
      </c>
      <c r="G18" s="37">
        <v>1803000</v>
      </c>
      <c r="H18" s="37">
        <v>4300000</v>
      </c>
      <c r="I18" s="37">
        <v>3350000</v>
      </c>
      <c r="J18" s="37">
        <v>2478000</v>
      </c>
      <c r="K18" s="37">
        <v>1793000</v>
      </c>
      <c r="L18" s="37">
        <v>1784000</v>
      </c>
      <c r="M18" s="37">
        <v>2036000</v>
      </c>
      <c r="N18" s="37">
        <v>1057000</v>
      </c>
      <c r="O18" s="37">
        <v>1826000</v>
      </c>
      <c r="P18" s="37">
        <v>1999000</v>
      </c>
      <c r="Q18" s="38">
        <v>3000</v>
      </c>
      <c r="R18" s="38">
        <v>25394000</v>
      </c>
    </row>
    <row r="19" spans="1:18" ht="15" customHeight="1" x14ac:dyDescent="0.35">
      <c r="A19" s="9" t="s">
        <v>78</v>
      </c>
      <c r="B19" s="14" t="s">
        <v>71</v>
      </c>
      <c r="C19" s="9" t="s">
        <v>74</v>
      </c>
      <c r="D19" s="37">
        <v>48000</v>
      </c>
      <c r="E19" s="37">
        <v>522000</v>
      </c>
      <c r="F19" s="37">
        <v>589000</v>
      </c>
      <c r="G19" s="37">
        <v>2401000</v>
      </c>
      <c r="H19" s="37">
        <v>6471000</v>
      </c>
      <c r="I19" s="37">
        <v>5429000</v>
      </c>
      <c r="J19" s="37">
        <v>7607000</v>
      </c>
      <c r="K19" s="37">
        <v>6702000</v>
      </c>
      <c r="L19" s="37">
        <v>3291000</v>
      </c>
      <c r="M19" s="37">
        <v>5045000</v>
      </c>
      <c r="N19" s="37">
        <v>4538000</v>
      </c>
      <c r="O19" s="37">
        <v>28781000</v>
      </c>
      <c r="P19" s="37">
        <v>11927000</v>
      </c>
      <c r="Q19" s="38">
        <v>2926000</v>
      </c>
      <c r="R19" s="38">
        <v>86277000</v>
      </c>
    </row>
    <row r="20" spans="1:18" ht="15" customHeight="1" x14ac:dyDescent="0.35">
      <c r="A20" s="9" t="s">
        <v>78</v>
      </c>
      <c r="B20" s="14" t="s">
        <v>71</v>
      </c>
      <c r="C20" s="10" t="s">
        <v>75</v>
      </c>
      <c r="D20" s="37">
        <v>3316000</v>
      </c>
      <c r="E20" s="37">
        <v>4116000</v>
      </c>
      <c r="F20" s="37">
        <v>5233000</v>
      </c>
      <c r="G20" s="37">
        <v>8900000</v>
      </c>
      <c r="H20" s="37">
        <v>13728000</v>
      </c>
      <c r="I20" s="37">
        <v>11662000</v>
      </c>
      <c r="J20" s="37">
        <v>12788000</v>
      </c>
      <c r="K20" s="37">
        <v>13020000</v>
      </c>
      <c r="L20" s="37">
        <v>7768000</v>
      </c>
      <c r="M20" s="37">
        <v>10952000</v>
      </c>
      <c r="N20" s="37">
        <v>9210000</v>
      </c>
      <c r="O20" s="37">
        <v>27469000</v>
      </c>
      <c r="P20" s="37">
        <v>13781000</v>
      </c>
      <c r="Q20" s="38">
        <v>5305000</v>
      </c>
      <c r="R20" s="38">
        <v>147248000</v>
      </c>
    </row>
    <row r="21" spans="1:18" ht="15" customHeight="1" x14ac:dyDescent="0.35">
      <c r="A21" s="9" t="s">
        <v>78</v>
      </c>
      <c r="B21" s="14" t="s">
        <v>76</v>
      </c>
      <c r="C21" s="9" t="s">
        <v>72</v>
      </c>
      <c r="D21" s="37">
        <v>4000</v>
      </c>
      <c r="E21" s="37">
        <v>3000</v>
      </c>
      <c r="F21" s="37">
        <v>19000</v>
      </c>
      <c r="G21" s="37"/>
      <c r="H21" s="37"/>
      <c r="I21" s="37"/>
      <c r="J21" s="37">
        <v>4000</v>
      </c>
      <c r="K21" s="37"/>
      <c r="L21" s="37"/>
      <c r="M21" s="37"/>
      <c r="N21" s="37">
        <v>28000</v>
      </c>
      <c r="O21" s="37">
        <v>-17000</v>
      </c>
      <c r="P21" s="37">
        <v>112000</v>
      </c>
      <c r="Q21" s="38"/>
      <c r="R21" s="38">
        <v>153000</v>
      </c>
    </row>
    <row r="22" spans="1:18" ht="15" customHeight="1" x14ac:dyDescent="0.35">
      <c r="A22" s="9" t="s">
        <v>78</v>
      </c>
      <c r="B22" s="14" t="s">
        <v>76</v>
      </c>
      <c r="C22" s="9" t="s">
        <v>73</v>
      </c>
      <c r="D22" s="37"/>
      <c r="E22" s="37"/>
      <c r="F22" s="37"/>
      <c r="G22" s="37"/>
      <c r="H22" s="37"/>
      <c r="I22" s="37"/>
      <c r="J22" s="37"/>
      <c r="K22" s="37"/>
      <c r="L22" s="37"/>
      <c r="M22" s="37"/>
      <c r="N22" s="37">
        <v>3000</v>
      </c>
      <c r="O22" s="37">
        <v>39000</v>
      </c>
      <c r="P22" s="37">
        <v>24000</v>
      </c>
      <c r="Q22" s="38"/>
      <c r="R22" s="38">
        <v>66000</v>
      </c>
    </row>
    <row r="23" spans="1:18" ht="15" customHeight="1" x14ac:dyDescent="0.35">
      <c r="A23" s="9" t="s">
        <v>78</v>
      </c>
      <c r="B23" s="14" t="s">
        <v>76</v>
      </c>
      <c r="C23" s="9" t="s">
        <v>74</v>
      </c>
      <c r="D23" s="37"/>
      <c r="E23" s="37"/>
      <c r="F23" s="37"/>
      <c r="G23" s="37"/>
      <c r="H23" s="37"/>
      <c r="I23" s="37"/>
      <c r="J23" s="37"/>
      <c r="K23" s="37"/>
      <c r="L23" s="37"/>
      <c r="M23" s="37"/>
      <c r="N23" s="37"/>
      <c r="O23" s="37">
        <v>2000</v>
      </c>
      <c r="P23" s="37"/>
      <c r="Q23" s="38"/>
      <c r="R23" s="38">
        <v>2000</v>
      </c>
    </row>
    <row r="24" spans="1:18" ht="15" customHeight="1" x14ac:dyDescent="0.35">
      <c r="A24" s="9" t="s">
        <v>78</v>
      </c>
      <c r="B24" s="14" t="s">
        <v>76</v>
      </c>
      <c r="C24" s="10" t="s">
        <v>75</v>
      </c>
      <c r="D24" s="37">
        <v>4000</v>
      </c>
      <c r="E24" s="37">
        <v>3000</v>
      </c>
      <c r="F24" s="37">
        <v>19000</v>
      </c>
      <c r="G24" s="37"/>
      <c r="H24" s="37"/>
      <c r="I24" s="37"/>
      <c r="J24" s="37">
        <v>4000</v>
      </c>
      <c r="K24" s="37"/>
      <c r="L24" s="37"/>
      <c r="M24" s="37"/>
      <c r="N24" s="37">
        <v>31000</v>
      </c>
      <c r="O24" s="37">
        <v>24000</v>
      </c>
      <c r="P24" s="37">
        <v>136000</v>
      </c>
      <c r="Q24" s="38"/>
      <c r="R24" s="38">
        <v>221000</v>
      </c>
    </row>
    <row r="25" spans="1:18" ht="15" customHeight="1" x14ac:dyDescent="0.35">
      <c r="A25" s="9" t="s">
        <v>78</v>
      </c>
      <c r="B25" s="10" t="s">
        <v>77</v>
      </c>
      <c r="C25" s="10" t="s">
        <v>75</v>
      </c>
      <c r="D25" s="37">
        <v>3320000</v>
      </c>
      <c r="E25" s="37">
        <v>4118000</v>
      </c>
      <c r="F25" s="37">
        <v>5252000</v>
      </c>
      <c r="G25" s="37">
        <v>8900000</v>
      </c>
      <c r="H25" s="37">
        <v>13728000</v>
      </c>
      <c r="I25" s="37">
        <v>11662000</v>
      </c>
      <c r="J25" s="37">
        <v>12792000</v>
      </c>
      <c r="K25" s="37">
        <v>13020000</v>
      </c>
      <c r="L25" s="37">
        <v>7768000</v>
      </c>
      <c r="M25" s="37">
        <v>10952000</v>
      </c>
      <c r="N25" s="37">
        <v>9241000</v>
      </c>
      <c r="O25" s="37">
        <v>27493000</v>
      </c>
      <c r="P25" s="37">
        <v>13917000</v>
      </c>
      <c r="Q25" s="38">
        <v>5305000</v>
      </c>
      <c r="R25" s="38">
        <v>147468000</v>
      </c>
    </row>
    <row r="26" spans="1:18" ht="15" customHeight="1" x14ac:dyDescent="0.35">
      <c r="A26" s="10" t="s">
        <v>75</v>
      </c>
      <c r="B26" s="10" t="s">
        <v>75</v>
      </c>
      <c r="C26" s="10" t="s">
        <v>75</v>
      </c>
      <c r="D26" s="37">
        <v>10181000</v>
      </c>
      <c r="E26" s="37">
        <v>15571000</v>
      </c>
      <c r="F26" s="37">
        <v>29947000</v>
      </c>
      <c r="G26" s="37">
        <v>35432000</v>
      </c>
      <c r="H26" s="37">
        <v>46058000</v>
      </c>
      <c r="I26" s="37">
        <v>47308000</v>
      </c>
      <c r="J26" s="37">
        <v>34849000</v>
      </c>
      <c r="K26" s="37">
        <v>32097000</v>
      </c>
      <c r="L26" s="37">
        <v>24371000</v>
      </c>
      <c r="M26" s="37">
        <v>25846000</v>
      </c>
      <c r="N26" s="37">
        <v>27688000</v>
      </c>
      <c r="O26" s="37">
        <v>48058000</v>
      </c>
      <c r="P26" s="37">
        <v>21303000</v>
      </c>
      <c r="Q26" s="38">
        <v>6975000</v>
      </c>
      <c r="R26" s="38">
        <v>405684000</v>
      </c>
    </row>
    <row r="27" spans="1:18" x14ac:dyDescent="0.35">
      <c r="A27" s="9"/>
      <c r="B27" s="9"/>
      <c r="C27" s="9"/>
      <c r="D27" s="37"/>
      <c r="E27" s="37"/>
      <c r="F27" s="37"/>
      <c r="G27" s="37"/>
      <c r="H27" s="37"/>
      <c r="I27" s="37"/>
      <c r="J27" s="37"/>
      <c r="K27" s="39"/>
      <c r="L27" s="37"/>
      <c r="M27" s="37"/>
      <c r="N27" s="37"/>
      <c r="O27" s="37"/>
      <c r="P27" s="37"/>
      <c r="Q27" s="38"/>
      <c r="R27" s="25"/>
    </row>
    <row r="28" spans="1:18" x14ac:dyDescent="0.35">
      <c r="D28" s="37"/>
      <c r="E28" s="37"/>
      <c r="F28" s="37"/>
      <c r="G28" s="37"/>
      <c r="H28" s="37"/>
      <c r="I28" s="37"/>
      <c r="J28" s="37"/>
      <c r="K28" s="37"/>
      <c r="L28" s="37"/>
      <c r="M28" s="37"/>
      <c r="N28" s="37"/>
      <c r="O28" s="37"/>
      <c r="P28" s="37"/>
      <c r="Q28" s="37"/>
      <c r="R28" s="37"/>
    </row>
  </sheetData>
  <sheetProtection formatCells="0" formatColumns="0"/>
  <phoneticPr fontId="16" type="noConversion"/>
  <hyperlinks>
    <hyperlink ref="A3" location="Notes!A1" display="Some cells refer to notes which can be found on the notes worksheet." xr:uid="{2E5526EF-EC1C-489F-A2EA-EFA68702B119}"/>
  </hyperlinks>
  <pageMargins left="0.7" right="0.7" top="0.75" bottom="0.75" header="0.3" footer="0.3"/>
  <pageSetup paperSize="9" orientation="portrait" horizontalDpi="300" verticalDpi="3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AF8CA-886D-4AD9-9907-2AA7B59CA5C6}">
  <dimension ref="A1:R73"/>
  <sheetViews>
    <sheetView topLeftCell="J12" zoomScale="70" zoomScaleNormal="70" workbookViewId="0">
      <selection activeCell="P33" sqref="P33"/>
    </sheetView>
  </sheetViews>
  <sheetFormatPr defaultColWidth="7.69140625" defaultRowHeight="14" x14ac:dyDescent="0.3"/>
  <cols>
    <col min="1" max="1" width="20.69140625" style="41" customWidth="1"/>
    <col min="2" max="2" width="10.3046875" style="41" bestFit="1" customWidth="1"/>
    <col min="3" max="3" width="13.4609375" style="41" customWidth="1"/>
    <col min="4" max="4" width="17.84375" style="41" customWidth="1"/>
    <col min="5" max="5" width="16.4609375" style="41" customWidth="1"/>
    <col min="6" max="6" width="19.69140625" style="41" customWidth="1"/>
    <col min="7" max="7" width="16.23046875" style="41" customWidth="1"/>
    <col min="8" max="8" width="17" style="41" customWidth="1"/>
    <col min="9" max="12" width="16.4609375" style="41" customWidth="1"/>
    <col min="13" max="13" width="16.84375" style="41" customWidth="1"/>
    <col min="14" max="14" width="17.69140625" style="41" customWidth="1"/>
    <col min="15" max="17" width="19.84375" style="41" customWidth="1"/>
    <col min="18" max="18" width="14" style="41" customWidth="1"/>
    <col min="19" max="16384" width="7.69140625" style="41"/>
  </cols>
  <sheetData>
    <row r="1" spans="1:18" ht="18" x14ac:dyDescent="0.4">
      <c r="A1" s="40" t="s">
        <v>79</v>
      </c>
    </row>
    <row r="2" spans="1:18" ht="15.5" x14ac:dyDescent="0.35">
      <c r="A2" s="42" t="s">
        <v>20</v>
      </c>
    </row>
    <row r="3" spans="1:18" ht="15.5" x14ac:dyDescent="0.35">
      <c r="A3" s="43" t="s">
        <v>53</v>
      </c>
    </row>
    <row r="4" spans="1:18" ht="15.5" x14ac:dyDescent="0.35">
      <c r="A4" s="42" t="s">
        <v>11</v>
      </c>
    </row>
    <row r="6" spans="1:18" ht="15.5" x14ac:dyDescent="0.3">
      <c r="D6" s="36"/>
      <c r="E6" s="36"/>
      <c r="F6" s="36"/>
      <c r="G6" s="36"/>
      <c r="H6" s="36"/>
      <c r="I6" s="36"/>
      <c r="J6" s="36"/>
      <c r="K6" s="36"/>
      <c r="L6" s="36"/>
    </row>
    <row r="7" spans="1:18" ht="103.5" customHeight="1" x14ac:dyDescent="0.3">
      <c r="A7" s="44" t="s">
        <v>54</v>
      </c>
      <c r="B7" s="44" t="s">
        <v>55</v>
      </c>
      <c r="C7" s="44" t="s">
        <v>56</v>
      </c>
      <c r="D7" s="5" t="s">
        <v>80</v>
      </c>
      <c r="E7" s="5" t="s">
        <v>81</v>
      </c>
      <c r="F7" s="5" t="s">
        <v>82</v>
      </c>
      <c r="G7" s="5" t="s">
        <v>83</v>
      </c>
      <c r="H7" s="5" t="s">
        <v>84</v>
      </c>
      <c r="I7" s="5" t="s">
        <v>85</v>
      </c>
      <c r="J7" s="5" t="s">
        <v>86</v>
      </c>
      <c r="K7" s="5" t="s">
        <v>87</v>
      </c>
      <c r="L7" s="5" t="s">
        <v>88</v>
      </c>
      <c r="M7" s="52" t="s">
        <v>89</v>
      </c>
      <c r="N7" s="52" t="s">
        <v>90</v>
      </c>
      <c r="O7" s="53" t="s">
        <v>91</v>
      </c>
      <c r="P7" s="53" t="s">
        <v>92</v>
      </c>
      <c r="Q7" s="53" t="s">
        <v>93</v>
      </c>
      <c r="R7" s="5" t="s">
        <v>94</v>
      </c>
    </row>
    <row r="8" spans="1:18" ht="15.5" x14ac:dyDescent="0.3">
      <c r="A8" s="45" t="s">
        <v>70</v>
      </c>
      <c r="B8" s="46" t="s">
        <v>71</v>
      </c>
      <c r="C8" s="45" t="s">
        <v>72</v>
      </c>
      <c r="D8" s="37">
        <v>710000</v>
      </c>
      <c r="E8" s="37">
        <v>1125000</v>
      </c>
      <c r="F8" s="37">
        <v>1570000</v>
      </c>
      <c r="G8" s="37">
        <v>1755000</v>
      </c>
      <c r="H8" s="37">
        <v>824000</v>
      </c>
      <c r="I8" s="37">
        <v>1928000</v>
      </c>
      <c r="J8" s="37">
        <v>1057000</v>
      </c>
      <c r="K8" s="37">
        <v>912000</v>
      </c>
      <c r="L8" s="37">
        <v>870000</v>
      </c>
      <c r="M8" s="37">
        <v>615000</v>
      </c>
      <c r="N8" s="37">
        <v>3605000</v>
      </c>
      <c r="O8" s="37">
        <v>2346000</v>
      </c>
      <c r="P8" s="37">
        <v>595000</v>
      </c>
      <c r="Q8" s="37">
        <v>472000</v>
      </c>
      <c r="R8" s="37">
        <v>18387000</v>
      </c>
    </row>
    <row r="9" spans="1:18" ht="15.5" x14ac:dyDescent="0.3">
      <c r="A9" s="45" t="s">
        <v>70</v>
      </c>
      <c r="B9" s="46" t="s">
        <v>71</v>
      </c>
      <c r="C9" s="45" t="s">
        <v>73</v>
      </c>
      <c r="D9" s="37">
        <v>22000</v>
      </c>
      <c r="E9" s="37">
        <v>91000</v>
      </c>
      <c r="F9" s="37">
        <v>448000</v>
      </c>
      <c r="G9" s="37">
        <v>598000</v>
      </c>
      <c r="H9" s="37">
        <v>512000</v>
      </c>
      <c r="I9" s="37">
        <v>488000</v>
      </c>
      <c r="J9" s="37">
        <v>988000</v>
      </c>
      <c r="K9" s="37">
        <v>318000</v>
      </c>
      <c r="L9" s="37">
        <v>382000</v>
      </c>
      <c r="M9" s="37">
        <v>326000</v>
      </c>
      <c r="N9" s="37">
        <v>587000</v>
      </c>
      <c r="O9" s="37">
        <v>480000</v>
      </c>
      <c r="P9" s="37">
        <v>90000</v>
      </c>
      <c r="Q9" s="47">
        <v>-10000</v>
      </c>
      <c r="R9" s="37">
        <v>5320000</v>
      </c>
    </row>
    <row r="10" spans="1:18" ht="15.5" x14ac:dyDescent="0.3">
      <c r="A10" s="45" t="s">
        <v>70</v>
      </c>
      <c r="B10" s="46" t="s">
        <v>71</v>
      </c>
      <c r="C10" s="45" t="s">
        <v>74</v>
      </c>
      <c r="D10" s="37"/>
      <c r="E10" s="37" t="s">
        <v>95</v>
      </c>
      <c r="F10" s="37">
        <v>3000</v>
      </c>
      <c r="G10" s="37">
        <v>10000</v>
      </c>
      <c r="H10" s="37">
        <v>12000</v>
      </c>
      <c r="I10" s="37">
        <v>9000</v>
      </c>
      <c r="J10" s="37">
        <v>11000</v>
      </c>
      <c r="K10" s="37">
        <v>12000</v>
      </c>
      <c r="L10" s="37">
        <v>5000</v>
      </c>
      <c r="M10" s="37">
        <v>13000</v>
      </c>
      <c r="N10" s="37">
        <v>3000</v>
      </c>
      <c r="O10" s="37">
        <v>31000</v>
      </c>
      <c r="P10" s="37">
        <v>13000</v>
      </c>
      <c r="Q10" s="37">
        <v>6000</v>
      </c>
      <c r="R10" s="37">
        <v>128000</v>
      </c>
    </row>
    <row r="11" spans="1:18" ht="15.5" x14ac:dyDescent="0.3">
      <c r="A11" s="45" t="s">
        <v>70</v>
      </c>
      <c r="B11" s="46" t="s">
        <v>71</v>
      </c>
      <c r="C11" s="48" t="s">
        <v>75</v>
      </c>
      <c r="D11" s="37">
        <v>732000</v>
      </c>
      <c r="E11" s="37">
        <v>1217000</v>
      </c>
      <c r="F11" s="37">
        <v>2022000</v>
      </c>
      <c r="G11" s="37">
        <v>2363000</v>
      </c>
      <c r="H11" s="37">
        <v>1348000</v>
      </c>
      <c r="I11" s="37">
        <v>2425000</v>
      </c>
      <c r="J11" s="37">
        <v>2056000</v>
      </c>
      <c r="K11" s="37">
        <v>1242000</v>
      </c>
      <c r="L11" s="37">
        <v>1257000</v>
      </c>
      <c r="M11" s="37">
        <v>954000</v>
      </c>
      <c r="N11" s="37">
        <v>4196000</v>
      </c>
      <c r="O11" s="37">
        <v>2857000</v>
      </c>
      <c r="P11" s="37">
        <v>698000</v>
      </c>
      <c r="Q11" s="37">
        <v>468000</v>
      </c>
      <c r="R11" s="37">
        <v>23834000</v>
      </c>
    </row>
    <row r="12" spans="1:18" ht="15.5" x14ac:dyDescent="0.3">
      <c r="A12" s="45" t="s">
        <v>70</v>
      </c>
      <c r="B12" s="46" t="s">
        <v>76</v>
      </c>
      <c r="C12" s="45" t="s">
        <v>72</v>
      </c>
      <c r="D12" s="37"/>
      <c r="E12" s="37">
        <v>1000</v>
      </c>
      <c r="F12" s="37">
        <v>1000</v>
      </c>
      <c r="G12" s="37">
        <v>6000</v>
      </c>
      <c r="H12" s="37">
        <v>1000</v>
      </c>
      <c r="I12" s="37">
        <v>1000</v>
      </c>
      <c r="J12" s="37">
        <v>8000</v>
      </c>
      <c r="K12" s="37" t="s">
        <v>95</v>
      </c>
      <c r="L12" s="37">
        <v>-1000</v>
      </c>
      <c r="M12" s="37"/>
      <c r="N12" s="37">
        <v>12000</v>
      </c>
      <c r="O12" s="37">
        <v>1000</v>
      </c>
      <c r="P12" s="37">
        <v>-2000</v>
      </c>
      <c r="Q12" s="37">
        <v>8000</v>
      </c>
      <c r="R12" s="47">
        <v>37000</v>
      </c>
    </row>
    <row r="13" spans="1:18" ht="15.5" x14ac:dyDescent="0.3">
      <c r="A13" s="45" t="s">
        <v>70</v>
      </c>
      <c r="B13" s="46" t="s">
        <v>76</v>
      </c>
      <c r="C13" s="45" t="s">
        <v>73</v>
      </c>
      <c r="D13" s="37"/>
      <c r="E13" s="37"/>
      <c r="F13" s="37"/>
      <c r="G13" s="37"/>
      <c r="H13" s="37"/>
      <c r="I13" s="37"/>
      <c r="J13" s="37"/>
      <c r="K13" s="37"/>
      <c r="L13" s="37">
        <v>2000</v>
      </c>
      <c r="M13" s="37"/>
      <c r="N13" s="37"/>
      <c r="O13" s="37"/>
      <c r="P13" s="37">
        <v>103000</v>
      </c>
      <c r="Q13" s="37">
        <v>10000</v>
      </c>
      <c r="R13" s="37" t="s">
        <v>96</v>
      </c>
    </row>
    <row r="14" spans="1:18" ht="15.5" x14ac:dyDescent="0.3">
      <c r="A14" s="45" t="s">
        <v>70</v>
      </c>
      <c r="B14" s="46" t="s">
        <v>76</v>
      </c>
      <c r="C14" s="45" t="s">
        <v>74</v>
      </c>
      <c r="D14" s="37"/>
      <c r="E14" s="37"/>
      <c r="F14" s="37"/>
      <c r="G14" s="37"/>
      <c r="H14" s="37"/>
      <c r="I14" s="37"/>
      <c r="J14" s="37"/>
      <c r="K14" s="37"/>
      <c r="L14" s="37"/>
      <c r="M14" s="37"/>
      <c r="N14" s="37"/>
      <c r="O14" s="37"/>
      <c r="P14" s="37"/>
      <c r="Q14" s="37"/>
      <c r="R14" s="37"/>
    </row>
    <row r="15" spans="1:18" ht="15.5" x14ac:dyDescent="0.3">
      <c r="A15" s="45" t="s">
        <v>70</v>
      </c>
      <c r="B15" s="46" t="s">
        <v>76</v>
      </c>
      <c r="C15" s="48" t="s">
        <v>75</v>
      </c>
      <c r="D15" s="37"/>
      <c r="E15" s="37">
        <v>1000</v>
      </c>
      <c r="F15" s="37">
        <v>1000</v>
      </c>
      <c r="G15" s="37">
        <v>6000</v>
      </c>
      <c r="H15" s="37">
        <v>1000</v>
      </c>
      <c r="I15" s="37">
        <v>1000</v>
      </c>
      <c r="J15" s="37">
        <v>8000</v>
      </c>
      <c r="K15" s="37" t="s">
        <v>95</v>
      </c>
      <c r="L15" s="37">
        <v>2000</v>
      </c>
      <c r="M15" s="37"/>
      <c r="N15" s="37">
        <v>12000</v>
      </c>
      <c r="O15" s="37">
        <v>1000</v>
      </c>
      <c r="P15" s="37">
        <v>101000</v>
      </c>
      <c r="Q15" s="37">
        <v>19000</v>
      </c>
      <c r="R15" s="47">
        <v>153000</v>
      </c>
    </row>
    <row r="16" spans="1:18" ht="15.5" x14ac:dyDescent="0.3">
      <c r="A16" s="45" t="s">
        <v>70</v>
      </c>
      <c r="B16" s="48" t="s">
        <v>77</v>
      </c>
      <c r="C16" s="48" t="s">
        <v>75</v>
      </c>
      <c r="D16" s="37">
        <v>732000</v>
      </c>
      <c r="E16" s="37">
        <v>1218000</v>
      </c>
      <c r="F16" s="37">
        <v>2023000</v>
      </c>
      <c r="G16" s="37">
        <v>2369000</v>
      </c>
      <c r="H16" s="37">
        <v>1348000</v>
      </c>
      <c r="I16" s="37">
        <v>2425000</v>
      </c>
      <c r="J16" s="37">
        <v>2064000</v>
      </c>
      <c r="K16" s="37">
        <v>1242000</v>
      </c>
      <c r="L16" s="37">
        <v>1258000</v>
      </c>
      <c r="M16" s="37">
        <v>954000</v>
      </c>
      <c r="N16" s="37">
        <v>4208000</v>
      </c>
      <c r="O16" s="37">
        <v>2858000</v>
      </c>
      <c r="P16" s="37">
        <v>799000</v>
      </c>
      <c r="Q16" s="37">
        <v>487000</v>
      </c>
      <c r="R16" s="37">
        <v>23987000</v>
      </c>
    </row>
    <row r="17" spans="1:18" ht="15.5" x14ac:dyDescent="0.3">
      <c r="A17" s="45" t="s">
        <v>78</v>
      </c>
      <c r="B17" s="46" t="s">
        <v>71</v>
      </c>
      <c r="C17" s="45" t="s">
        <v>72</v>
      </c>
      <c r="D17" s="37">
        <v>1135000</v>
      </c>
      <c r="E17" s="37">
        <v>399000</v>
      </c>
      <c r="F17" s="37">
        <v>2088000</v>
      </c>
      <c r="G17" s="37">
        <v>1362000</v>
      </c>
      <c r="H17" s="37">
        <v>651000</v>
      </c>
      <c r="I17" s="37">
        <v>1628000</v>
      </c>
      <c r="J17" s="37">
        <v>590000</v>
      </c>
      <c r="K17" s="37">
        <v>996000</v>
      </c>
      <c r="L17" s="37">
        <v>854000</v>
      </c>
      <c r="M17" s="37">
        <v>653000</v>
      </c>
      <c r="N17" s="37">
        <v>4225000</v>
      </c>
      <c r="O17" s="37">
        <v>2261000</v>
      </c>
      <c r="P17" s="37">
        <v>214000</v>
      </c>
      <c r="Q17" s="37">
        <v>-570000</v>
      </c>
      <c r="R17" s="37">
        <v>16486000</v>
      </c>
    </row>
    <row r="18" spans="1:18" ht="15.5" x14ac:dyDescent="0.3">
      <c r="A18" s="45" t="s">
        <v>78</v>
      </c>
      <c r="B18" s="46" t="s">
        <v>71</v>
      </c>
      <c r="C18" s="45" t="s">
        <v>73</v>
      </c>
      <c r="D18" s="37">
        <v>3000</v>
      </c>
      <c r="E18" s="37">
        <v>142000</v>
      </c>
      <c r="F18" s="37">
        <v>178000</v>
      </c>
      <c r="G18" s="37">
        <v>484000</v>
      </c>
      <c r="H18" s="37">
        <v>267000</v>
      </c>
      <c r="I18" s="37"/>
      <c r="J18" s="37">
        <v>418000</v>
      </c>
      <c r="K18" s="37">
        <v>350000</v>
      </c>
      <c r="L18" s="37">
        <v>233000</v>
      </c>
      <c r="M18" s="37">
        <v>190000</v>
      </c>
      <c r="N18" s="37">
        <v>1017000</v>
      </c>
      <c r="O18" s="37">
        <v>453000</v>
      </c>
      <c r="P18" s="37">
        <v>271000</v>
      </c>
      <c r="Q18" s="37">
        <v>-70000</v>
      </c>
      <c r="R18" s="37">
        <v>3937000</v>
      </c>
    </row>
    <row r="19" spans="1:18" ht="15.5" x14ac:dyDescent="0.3">
      <c r="A19" s="45" t="s">
        <v>78</v>
      </c>
      <c r="B19" s="46" t="s">
        <v>71</v>
      </c>
      <c r="C19" s="45" t="s">
        <v>74</v>
      </c>
      <c r="D19" s="37">
        <v>1000</v>
      </c>
      <c r="E19" s="37">
        <v>8000</v>
      </c>
      <c r="F19" s="37">
        <v>20000</v>
      </c>
      <c r="G19" s="37">
        <v>39000</v>
      </c>
      <c r="H19" s="37">
        <v>223000</v>
      </c>
      <c r="I19" s="37">
        <v>127000</v>
      </c>
      <c r="J19" s="37">
        <v>274000</v>
      </c>
      <c r="K19" s="37">
        <v>205000</v>
      </c>
      <c r="L19" s="37">
        <v>188000</v>
      </c>
      <c r="M19" s="37">
        <v>284000</v>
      </c>
      <c r="N19" s="37">
        <v>236000</v>
      </c>
      <c r="O19" s="37">
        <v>1212000</v>
      </c>
      <c r="P19" s="37">
        <v>256000</v>
      </c>
      <c r="Q19" s="37">
        <v>158000</v>
      </c>
      <c r="R19" s="37">
        <v>3230000</v>
      </c>
    </row>
    <row r="20" spans="1:18" ht="15.5" x14ac:dyDescent="0.3">
      <c r="A20" s="45" t="s">
        <v>78</v>
      </c>
      <c r="B20" s="46" t="s">
        <v>71</v>
      </c>
      <c r="C20" s="48" t="s">
        <v>75</v>
      </c>
      <c r="D20" s="37">
        <v>1139000</v>
      </c>
      <c r="E20" s="37">
        <v>549000</v>
      </c>
      <c r="F20" s="37">
        <v>2286000</v>
      </c>
      <c r="G20" s="37">
        <v>1885000</v>
      </c>
      <c r="H20" s="37">
        <v>1141000</v>
      </c>
      <c r="I20" s="37">
        <v>1755000</v>
      </c>
      <c r="J20" s="37">
        <v>1282000</v>
      </c>
      <c r="K20" s="37">
        <v>1551000</v>
      </c>
      <c r="L20" s="37">
        <v>1275000</v>
      </c>
      <c r="M20" s="37">
        <v>1127000</v>
      </c>
      <c r="N20" s="37">
        <v>5478000</v>
      </c>
      <c r="O20" s="37">
        <v>3926000</v>
      </c>
      <c r="P20" s="37">
        <v>740000</v>
      </c>
      <c r="Q20" s="37">
        <v>-482000</v>
      </c>
      <c r="R20" s="37">
        <v>23653000</v>
      </c>
    </row>
    <row r="21" spans="1:18" ht="15.5" x14ac:dyDescent="0.3">
      <c r="A21" s="45" t="s">
        <v>78</v>
      </c>
      <c r="B21" s="46" t="s">
        <v>76</v>
      </c>
      <c r="C21" s="45" t="s">
        <v>72</v>
      </c>
      <c r="D21" s="37">
        <v>1000</v>
      </c>
      <c r="E21" s="37">
        <v>1000</v>
      </c>
      <c r="F21" s="37">
        <v>8000</v>
      </c>
      <c r="G21" s="37"/>
      <c r="H21" s="37"/>
      <c r="I21" s="37"/>
      <c r="J21" s="37" t="s">
        <v>95</v>
      </c>
      <c r="K21" s="37"/>
      <c r="L21" s="37" t="s">
        <v>95</v>
      </c>
      <c r="M21" s="37"/>
      <c r="N21" s="37">
        <v>101000</v>
      </c>
      <c r="O21" s="37">
        <v>17000</v>
      </c>
      <c r="P21" s="37">
        <v>18000</v>
      </c>
      <c r="Q21" s="37"/>
      <c r="R21" s="37">
        <v>146000</v>
      </c>
    </row>
    <row r="22" spans="1:18" ht="15.5" x14ac:dyDescent="0.3">
      <c r="A22" s="45" t="s">
        <v>78</v>
      </c>
      <c r="B22" s="46" t="s">
        <v>76</v>
      </c>
      <c r="C22" s="45" t="s">
        <v>73</v>
      </c>
      <c r="D22" s="37"/>
      <c r="E22" s="37"/>
      <c r="F22" s="37"/>
      <c r="G22" s="37"/>
      <c r="H22" s="37"/>
      <c r="I22" s="37"/>
      <c r="J22" s="37"/>
      <c r="K22" s="37"/>
      <c r="L22" s="37"/>
      <c r="M22" s="37"/>
      <c r="N22" s="37">
        <v>1000</v>
      </c>
      <c r="O22" s="37">
        <v>33000</v>
      </c>
      <c r="P22" s="37">
        <v>1000</v>
      </c>
      <c r="Q22" s="37"/>
      <c r="R22" s="37">
        <v>35000</v>
      </c>
    </row>
    <row r="23" spans="1:18" ht="15.5" x14ac:dyDescent="0.3">
      <c r="A23" s="45" t="s">
        <v>78</v>
      </c>
      <c r="B23" s="46" t="s">
        <v>76</v>
      </c>
      <c r="C23" s="45" t="s">
        <v>74</v>
      </c>
      <c r="D23" s="37"/>
      <c r="E23" s="37"/>
      <c r="F23" s="37"/>
      <c r="G23" s="37"/>
      <c r="H23" s="37"/>
      <c r="I23" s="37"/>
      <c r="J23" s="37"/>
      <c r="K23" s="37"/>
      <c r="L23" s="37"/>
      <c r="M23" s="37"/>
      <c r="N23" s="37"/>
      <c r="O23" s="37">
        <v>11000</v>
      </c>
      <c r="P23" s="37"/>
      <c r="Q23" s="37"/>
      <c r="R23" s="37">
        <v>11000</v>
      </c>
    </row>
    <row r="24" spans="1:18" ht="15.5" x14ac:dyDescent="0.3">
      <c r="A24" s="45" t="s">
        <v>78</v>
      </c>
      <c r="B24" s="46" t="s">
        <v>76</v>
      </c>
      <c r="C24" s="48" t="s">
        <v>75</v>
      </c>
      <c r="D24" s="37">
        <v>1000</v>
      </c>
      <c r="E24" s="37">
        <v>1000</v>
      </c>
      <c r="F24" s="37">
        <v>8000</v>
      </c>
      <c r="G24" s="37"/>
      <c r="H24" s="37"/>
      <c r="I24" s="37"/>
      <c r="J24" s="37" t="s">
        <v>95</v>
      </c>
      <c r="K24" s="37"/>
      <c r="L24" s="37" t="s">
        <v>95</v>
      </c>
      <c r="M24" s="37"/>
      <c r="N24" s="37">
        <v>102000</v>
      </c>
      <c r="O24" s="37">
        <v>61000</v>
      </c>
      <c r="P24" s="37">
        <v>18000</v>
      </c>
      <c r="Q24" s="37"/>
      <c r="R24" s="37">
        <v>192000</v>
      </c>
    </row>
    <row r="25" spans="1:18" ht="15.5" x14ac:dyDescent="0.3">
      <c r="A25" s="45" t="s">
        <v>78</v>
      </c>
      <c r="B25" s="48" t="s">
        <v>77</v>
      </c>
      <c r="C25" s="48" t="s">
        <v>75</v>
      </c>
      <c r="D25" s="37">
        <v>1140000</v>
      </c>
      <c r="E25" s="37">
        <v>550000</v>
      </c>
      <c r="F25" s="37">
        <v>2295000</v>
      </c>
      <c r="G25" s="37">
        <v>1885000</v>
      </c>
      <c r="H25" s="37">
        <v>1141000</v>
      </c>
      <c r="I25" s="37">
        <v>1755000</v>
      </c>
      <c r="J25" s="37">
        <v>1282000</v>
      </c>
      <c r="K25" s="37">
        <v>1551000</v>
      </c>
      <c r="L25" s="37">
        <v>1275000</v>
      </c>
      <c r="M25" s="37">
        <v>1127000</v>
      </c>
      <c r="N25" s="37">
        <v>5581000</v>
      </c>
      <c r="O25" s="37">
        <v>3987000</v>
      </c>
      <c r="P25" s="37">
        <v>759000</v>
      </c>
      <c r="Q25" s="37">
        <v>-482000</v>
      </c>
      <c r="R25" s="37">
        <v>23844000</v>
      </c>
    </row>
    <row r="26" spans="1:18" ht="15.5" x14ac:dyDescent="0.3">
      <c r="A26" s="48" t="s">
        <v>75</v>
      </c>
      <c r="B26" s="48" t="s">
        <v>75</v>
      </c>
      <c r="C26" s="48" t="s">
        <v>75</v>
      </c>
      <c r="D26" s="37">
        <v>1871000</v>
      </c>
      <c r="E26" s="37">
        <v>1768000</v>
      </c>
      <c r="F26" s="37">
        <v>4317000</v>
      </c>
      <c r="G26" s="37">
        <v>4254000</v>
      </c>
      <c r="H26" s="37">
        <v>2490000</v>
      </c>
      <c r="I26" s="37">
        <v>4180000</v>
      </c>
      <c r="J26" s="37">
        <v>3346000</v>
      </c>
      <c r="K26" s="37">
        <v>2793000</v>
      </c>
      <c r="L26" s="37">
        <v>2534000</v>
      </c>
      <c r="M26" s="37">
        <v>2081000</v>
      </c>
      <c r="N26" s="37">
        <v>9788000</v>
      </c>
      <c r="O26" s="37">
        <v>6846000</v>
      </c>
      <c r="P26" s="37">
        <v>1557000</v>
      </c>
      <c r="Q26" s="37">
        <v>5000</v>
      </c>
      <c r="R26" s="37">
        <v>47831000</v>
      </c>
    </row>
    <row r="27" spans="1:18" ht="15.5" x14ac:dyDescent="0.3">
      <c r="A27" s="48"/>
      <c r="B27" s="48"/>
      <c r="C27" s="48"/>
      <c r="D27" s="37"/>
      <c r="E27" s="37"/>
      <c r="F27" s="37"/>
      <c r="G27" s="37"/>
      <c r="H27" s="37"/>
      <c r="I27" s="37"/>
      <c r="J27" s="37"/>
      <c r="K27" s="37"/>
      <c r="L27" s="37"/>
      <c r="M27" s="37"/>
      <c r="N27" s="37"/>
      <c r="O27" s="37"/>
      <c r="P27" s="37"/>
      <c r="Q27" s="37"/>
      <c r="R27" s="49"/>
    </row>
    <row r="28" spans="1:18" x14ac:dyDescent="0.3">
      <c r="D28" s="49"/>
      <c r="E28" s="49"/>
      <c r="F28" s="49"/>
      <c r="G28" s="49"/>
      <c r="H28" s="49"/>
      <c r="I28" s="49"/>
      <c r="J28" s="49"/>
      <c r="K28" s="49"/>
      <c r="L28" s="49"/>
      <c r="M28" s="49"/>
      <c r="N28" s="49"/>
      <c r="O28" s="49"/>
      <c r="P28" s="49"/>
      <c r="Q28" s="49"/>
      <c r="R28" s="49"/>
    </row>
    <row r="30" spans="1:18" ht="16" customHeight="1" x14ac:dyDescent="0.3"/>
    <row r="73" spans="4:4" x14ac:dyDescent="0.3">
      <c r="D73" s="49"/>
    </row>
  </sheetData>
  <hyperlinks>
    <hyperlink ref="A3" location="Notes!A1" display="Some cells refer to notes which can be found on the notes worksheet." xr:uid="{875A8C62-17AF-4CC6-ABB4-45FACA4FD4CE}"/>
  </hyperlinks>
  <pageMargins left="0.7" right="0.7" top="0.75" bottom="0.75" header="0.3" footer="0.3"/>
  <pageSetup paperSize="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5F66A-D310-4270-A2A6-EADBA8E3A5CE}">
  <dimension ref="A1:P16"/>
  <sheetViews>
    <sheetView topLeftCell="G5" zoomScale="70" zoomScaleNormal="70" workbookViewId="0">
      <selection activeCell="J23" sqref="J23"/>
    </sheetView>
  </sheetViews>
  <sheetFormatPr defaultColWidth="7.69140625" defaultRowHeight="14" x14ac:dyDescent="0.3"/>
  <cols>
    <col min="1" max="1" width="10.53515625" style="41" customWidth="1"/>
    <col min="2" max="4" width="17.69140625" style="41" bestFit="1" customWidth="1"/>
    <col min="5" max="5" width="16.4609375" style="41" bestFit="1" customWidth="1"/>
    <col min="6" max="12" width="17.69140625" style="41" bestFit="1" customWidth="1"/>
    <col min="13" max="13" width="16.07421875" style="41" bestFit="1" customWidth="1"/>
    <col min="14" max="14" width="18.53515625" style="41" customWidth="1"/>
    <col min="15" max="15" width="17.53515625" style="41" customWidth="1"/>
    <col min="16" max="16" width="18.53515625" style="41" customWidth="1"/>
    <col min="17" max="16384" width="7.69140625" style="41"/>
  </cols>
  <sheetData>
    <row r="1" spans="1:16" ht="18" x14ac:dyDescent="0.4">
      <c r="A1" s="40" t="s">
        <v>97</v>
      </c>
    </row>
    <row r="2" spans="1:16" x14ac:dyDescent="0.3">
      <c r="A2" s="41" t="s">
        <v>20</v>
      </c>
    </row>
    <row r="3" spans="1:16" ht="15.5" x14ac:dyDescent="0.35">
      <c r="A3" s="43" t="s">
        <v>53</v>
      </c>
    </row>
    <row r="4" spans="1:16" x14ac:dyDescent="0.3">
      <c r="A4" s="41" t="s">
        <v>98</v>
      </c>
    </row>
    <row r="7" spans="1:16" ht="124" x14ac:dyDescent="0.3">
      <c r="A7" s="51" t="s">
        <v>55</v>
      </c>
      <c r="B7" s="51" t="s">
        <v>56</v>
      </c>
      <c r="C7" s="52" t="s">
        <v>99</v>
      </c>
      <c r="D7" s="52" t="s">
        <v>100</v>
      </c>
      <c r="E7" s="52" t="s">
        <v>101</v>
      </c>
      <c r="F7" s="52" t="s">
        <v>102</v>
      </c>
      <c r="G7" s="52" t="s">
        <v>103</v>
      </c>
      <c r="H7" s="52" t="s">
        <v>104</v>
      </c>
      <c r="I7" s="52" t="s">
        <v>105</v>
      </c>
      <c r="J7" s="52" t="s">
        <v>106</v>
      </c>
      <c r="K7" s="52" t="s">
        <v>107</v>
      </c>
      <c r="L7" s="52" t="s">
        <v>108</v>
      </c>
      <c r="M7" s="52" t="s">
        <v>109</v>
      </c>
      <c r="N7" s="53" t="s">
        <v>110</v>
      </c>
      <c r="O7" s="53" t="s">
        <v>111</v>
      </c>
      <c r="P7" s="53" t="s">
        <v>112</v>
      </c>
    </row>
    <row r="8" spans="1:16" ht="15.5" x14ac:dyDescent="0.3">
      <c r="A8" s="46" t="s">
        <v>71</v>
      </c>
      <c r="B8" s="45" t="s">
        <v>72</v>
      </c>
      <c r="C8" s="37">
        <v>183400</v>
      </c>
      <c r="D8" s="37">
        <v>236900</v>
      </c>
      <c r="E8" s="37">
        <v>274900</v>
      </c>
      <c r="F8" s="37">
        <v>328500</v>
      </c>
      <c r="G8" s="37">
        <v>359000</v>
      </c>
      <c r="H8" s="37">
        <v>388700</v>
      </c>
      <c r="I8" s="37">
        <v>371200</v>
      </c>
      <c r="J8" s="37">
        <v>358400</v>
      </c>
      <c r="K8" s="37">
        <v>368400</v>
      </c>
      <c r="L8" s="37">
        <v>397700</v>
      </c>
      <c r="M8" s="37">
        <v>486500</v>
      </c>
      <c r="N8" s="37">
        <v>496300</v>
      </c>
      <c r="O8" s="50">
        <v>500100</v>
      </c>
      <c r="P8" s="50">
        <v>493700</v>
      </c>
    </row>
    <row r="9" spans="1:16" ht="15.5" x14ac:dyDescent="0.3">
      <c r="A9" s="46" t="s">
        <v>71</v>
      </c>
      <c r="B9" s="45" t="s">
        <v>73</v>
      </c>
      <c r="C9" s="37">
        <v>200</v>
      </c>
      <c r="D9" s="37">
        <v>700</v>
      </c>
      <c r="E9" s="37">
        <v>1800</v>
      </c>
      <c r="F9" s="37">
        <v>3000</v>
      </c>
      <c r="G9" s="37">
        <v>4100</v>
      </c>
      <c r="H9" s="37">
        <v>5000</v>
      </c>
      <c r="I9" s="37">
        <v>5500</v>
      </c>
      <c r="J9" s="37">
        <v>5500</v>
      </c>
      <c r="K9" s="37">
        <v>5600</v>
      </c>
      <c r="L9" s="37">
        <v>6100</v>
      </c>
      <c r="M9" s="37">
        <v>6800</v>
      </c>
      <c r="N9" s="37">
        <v>7000</v>
      </c>
      <c r="O9" s="50">
        <v>7200</v>
      </c>
      <c r="P9" s="50">
        <v>7000</v>
      </c>
    </row>
    <row r="10" spans="1:16" ht="15.5" x14ac:dyDescent="0.3">
      <c r="A10" s="46" t="s">
        <v>71</v>
      </c>
      <c r="B10" s="45" t="s">
        <v>74</v>
      </c>
      <c r="C10" s="37" t="s">
        <v>95</v>
      </c>
      <c r="D10" s="37">
        <v>100</v>
      </c>
      <c r="E10" s="37">
        <v>200</v>
      </c>
      <c r="F10" s="37">
        <v>600</v>
      </c>
      <c r="G10" s="37">
        <v>1300</v>
      </c>
      <c r="H10" s="37">
        <v>1900</v>
      </c>
      <c r="I10" s="37">
        <v>2800</v>
      </c>
      <c r="J10" s="37">
        <v>3500</v>
      </c>
      <c r="K10" s="37">
        <v>4000</v>
      </c>
      <c r="L10" s="37">
        <v>5100</v>
      </c>
      <c r="M10" s="37">
        <v>6000</v>
      </c>
      <c r="N10" s="37">
        <v>9900</v>
      </c>
      <c r="O10" s="50">
        <v>11400</v>
      </c>
      <c r="P10" s="50">
        <v>12000</v>
      </c>
    </row>
    <row r="11" spans="1:16" ht="15.5" x14ac:dyDescent="0.3">
      <c r="A11" s="46" t="s">
        <v>71</v>
      </c>
      <c r="B11" s="48" t="s">
        <v>75</v>
      </c>
      <c r="C11" s="37">
        <v>183600</v>
      </c>
      <c r="D11" s="37">
        <v>237700</v>
      </c>
      <c r="E11" s="37">
        <v>276900</v>
      </c>
      <c r="F11" s="37">
        <v>332100</v>
      </c>
      <c r="G11" s="37">
        <v>364400</v>
      </c>
      <c r="H11" s="37">
        <v>395600</v>
      </c>
      <c r="I11" s="37">
        <v>379500</v>
      </c>
      <c r="J11" s="37">
        <v>367400</v>
      </c>
      <c r="K11" s="37">
        <v>378000</v>
      </c>
      <c r="L11" s="37">
        <v>408900</v>
      </c>
      <c r="M11" s="37">
        <v>499300</v>
      </c>
      <c r="N11" s="37">
        <v>513200</v>
      </c>
      <c r="O11" s="50">
        <v>518700</v>
      </c>
      <c r="P11" s="50">
        <v>512600</v>
      </c>
    </row>
    <row r="12" spans="1:16" ht="15.5" x14ac:dyDescent="0.3">
      <c r="A12" s="46" t="s">
        <v>76</v>
      </c>
      <c r="B12" s="45" t="s">
        <v>72</v>
      </c>
      <c r="C12" s="37" t="s">
        <v>95</v>
      </c>
      <c r="D12" s="37" t="s">
        <v>95</v>
      </c>
      <c r="E12" s="37">
        <v>100</v>
      </c>
      <c r="F12" s="37">
        <v>13500</v>
      </c>
      <c r="G12" s="37">
        <v>15600</v>
      </c>
      <c r="H12" s="37" t="s">
        <v>95</v>
      </c>
      <c r="I12" s="37">
        <v>100</v>
      </c>
      <c r="J12" s="37" t="s">
        <v>95</v>
      </c>
      <c r="K12" s="37" t="s">
        <v>95</v>
      </c>
      <c r="L12" s="37" t="s">
        <v>95</v>
      </c>
      <c r="M12" s="37">
        <v>100</v>
      </c>
      <c r="N12" s="37">
        <v>100</v>
      </c>
      <c r="O12" s="41">
        <v>400</v>
      </c>
      <c r="P12" s="41">
        <v>300</v>
      </c>
    </row>
    <row r="13" spans="1:16" ht="15.5" x14ac:dyDescent="0.3">
      <c r="A13" s="46" t="s">
        <v>76</v>
      </c>
      <c r="B13" s="45" t="s">
        <v>73</v>
      </c>
      <c r="C13" s="37"/>
      <c r="D13" s="37"/>
      <c r="E13" s="37"/>
      <c r="F13" s="37" t="s">
        <v>95</v>
      </c>
      <c r="G13" s="37"/>
      <c r="H13" s="37"/>
      <c r="I13" s="37"/>
      <c r="J13" s="37"/>
      <c r="K13" s="37" t="s">
        <v>95</v>
      </c>
      <c r="L13" s="37" t="s">
        <v>95</v>
      </c>
      <c r="M13" s="37" t="s">
        <v>95</v>
      </c>
      <c r="N13" s="37" t="s">
        <v>95</v>
      </c>
      <c r="O13" s="37" t="s">
        <v>95</v>
      </c>
      <c r="P13" s="37" t="s">
        <v>95</v>
      </c>
    </row>
    <row r="14" spans="1:16" ht="15.5" x14ac:dyDescent="0.3">
      <c r="A14" s="46" t="s">
        <v>76</v>
      </c>
      <c r="B14" s="45" t="s">
        <v>74</v>
      </c>
      <c r="C14" s="37"/>
      <c r="D14" s="37"/>
      <c r="E14" s="37"/>
      <c r="F14" s="37"/>
      <c r="G14" s="37"/>
      <c r="H14" s="37"/>
      <c r="I14" s="37"/>
      <c r="J14" s="37"/>
      <c r="K14" s="37"/>
      <c r="L14" s="37"/>
      <c r="M14" s="37" t="s">
        <v>95</v>
      </c>
      <c r="N14" s="37" t="s">
        <v>95</v>
      </c>
      <c r="O14" s="37" t="s">
        <v>95</v>
      </c>
    </row>
    <row r="15" spans="1:16" ht="15.5" x14ac:dyDescent="0.3">
      <c r="A15" s="46" t="s">
        <v>76</v>
      </c>
      <c r="B15" s="48" t="s">
        <v>75</v>
      </c>
      <c r="C15" s="37" t="s">
        <v>95</v>
      </c>
      <c r="D15" s="37" t="s">
        <v>95</v>
      </c>
      <c r="E15" s="37">
        <v>100</v>
      </c>
      <c r="F15" s="37">
        <v>13500</v>
      </c>
      <c r="G15" s="37">
        <v>15600</v>
      </c>
      <c r="H15" s="37" t="s">
        <v>95</v>
      </c>
      <c r="I15" s="37">
        <v>100</v>
      </c>
      <c r="J15" s="37" t="s">
        <v>95</v>
      </c>
      <c r="K15" s="37" t="s">
        <v>95</v>
      </c>
      <c r="L15" s="37" t="s">
        <v>95</v>
      </c>
      <c r="M15" s="37">
        <v>100</v>
      </c>
      <c r="N15" s="37">
        <v>100</v>
      </c>
      <c r="O15" s="41">
        <v>500</v>
      </c>
      <c r="P15" s="41">
        <v>300</v>
      </c>
    </row>
    <row r="16" spans="1:16" ht="15.5" x14ac:dyDescent="0.3">
      <c r="A16" s="48" t="s">
        <v>75</v>
      </c>
      <c r="B16" s="48" t="s">
        <v>75</v>
      </c>
      <c r="C16" s="37">
        <v>183600</v>
      </c>
      <c r="D16" s="37">
        <v>237700</v>
      </c>
      <c r="E16" s="37">
        <v>277000</v>
      </c>
      <c r="F16" s="37">
        <v>345600</v>
      </c>
      <c r="G16" s="37">
        <v>380000</v>
      </c>
      <c r="H16" s="37">
        <v>395600</v>
      </c>
      <c r="I16" s="37">
        <v>379600</v>
      </c>
      <c r="J16" s="37">
        <v>367400</v>
      </c>
      <c r="K16" s="37">
        <v>378000</v>
      </c>
      <c r="L16" s="37">
        <v>408900</v>
      </c>
      <c r="M16" s="37">
        <v>499400</v>
      </c>
      <c r="N16" s="37">
        <v>513300</v>
      </c>
      <c r="O16" s="50">
        <v>519200</v>
      </c>
      <c r="P16" s="50">
        <v>512900</v>
      </c>
    </row>
  </sheetData>
  <hyperlinks>
    <hyperlink ref="A3" location="Notes!A1" display="Some cells refer to notes which can be found on the notes worksheet." xr:uid="{74C430A5-F908-46B7-98E6-835D5C5FA7DD}"/>
  </hyperlinks>
  <pageMargins left="0.7" right="0.7" top="0.75" bottom="0.75" header="0.3" footer="0.3"/>
  <pageSetup paperSize="9"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re Document" ma:contentTypeID="0x0101004691A8DE0991884F8E90AD6474FC73730100E81ADE869258064C8B1530F561C08AFD" ma:contentTypeVersion="20" ma:contentTypeDescription="Create a new document." ma:contentTypeScope="" ma:versionID="7982cdbd90ce069118f51e11e5a891b6">
  <xsd:schema xmlns:xsd="http://www.w3.org/2001/XMLSchema" xmlns:xs="http://www.w3.org/2001/XMLSchema" xmlns:p="http://schemas.microsoft.com/office/2006/metadata/properties" xmlns:ns1="http://schemas.microsoft.com/sharepoint/v3" xmlns:ns2="0f9fa326-da26-4ea8-b6a9-645e8136fe1d" xmlns:ns3="6e7e8d6b-e173-4bf4-a5dd-fab02e7db119" xmlns:ns4="aaacb922-5235-4a66-b188-303b9b46fbd7" xmlns:ns5="ab79951e-9bf6-4549-a86d-2e187b358982" targetNamespace="http://schemas.microsoft.com/office/2006/metadata/properties" ma:root="true" ma:fieldsID="74bef5d8cac29b502e5edeaff2b76336" ns1:_="" ns2:_="" ns3:_="" ns4:_="" ns5:_="">
    <xsd:import namespace="http://schemas.microsoft.com/sharepoint/v3"/>
    <xsd:import namespace="0f9fa326-da26-4ea8-b6a9-645e8136fe1d"/>
    <xsd:import namespace="6e7e8d6b-e173-4bf4-a5dd-fab02e7db119"/>
    <xsd:import namespace="aaacb922-5235-4a66-b188-303b9b46fbd7"/>
    <xsd:import namespace="ab79951e-9bf6-4549-a86d-2e187b358982"/>
    <xsd:element name="properties">
      <xsd:complexType>
        <xsd:sequence>
          <xsd:element name="documentManagement">
            <xsd:complexType>
              <xsd:all>
                <xsd:element ref="ns2:c6f593ada1854b629148449de059396b" minOccurs="0"/>
                <xsd:element ref="ns3:TaxCatchAll" minOccurs="0"/>
                <xsd:element ref="ns3:TaxCatchAllLabel" minOccurs="0"/>
                <xsd:element ref="ns2:m817f42addf14c9a838da36e78800043" minOccurs="0"/>
                <xsd:element ref="ns2:h573c97cf80c4aa6b446c5363dc3ac94" minOccurs="0"/>
                <xsd:element ref="ns4:LegacyData" minOccurs="0"/>
                <xsd:element ref="ns3:_dlc_DocId" minOccurs="0"/>
                <xsd:element ref="ns3:_dlc_DocIdPersistId" minOccurs="0"/>
                <xsd:element ref="ns3:_dlc_DocIdUrl" minOccurs="0"/>
                <xsd:element ref="ns3:SharedWithUsers" minOccurs="0"/>
                <xsd:element ref="ns3:SharedWithDetails" minOccurs="0"/>
                <xsd:element ref="ns5:MediaServiceMetadata" minOccurs="0"/>
                <xsd:element ref="ns5:MediaServiceFastMetadata"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OCR" minOccurs="0"/>
                <xsd:element ref="ns5:MediaServiceObjectDetectorVersions" minOccurs="0"/>
                <xsd:element ref="ns5:MediaServiceLocation"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4" nillable="true" ma:displayName="Unified Compliance Policy Properties" ma:hidden="true" ma:internalName="_ip_UnifiedCompliancePolicyProperties">
      <xsd:simpleType>
        <xsd:restriction base="dms:Note"/>
      </xsd:simpleType>
    </xsd:element>
    <xsd:element name="_ip_UnifiedCompliancePolicyUIAction" ma:index="3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9fa326-da26-4ea8-b6a9-645e8136fe1d" elementFormDefault="qualified">
    <xsd:import namespace="http://schemas.microsoft.com/office/2006/documentManagement/types"/>
    <xsd:import namespace="http://schemas.microsoft.com/office/infopath/2007/PartnerControls"/>
    <xsd:element name="c6f593ada1854b629148449de059396b" ma:index="8" nillable="true" ma:taxonomy="true" ma:internalName="c6f593ada1854b629148449de059396b" ma:taxonomyFieldName="KIM_GovernmentBody" ma:displayName="Government Body" ma:default="3;#BEIS|b386cac2-c28c-4db4-8fca-43733d0e74ef" ma:fieldId="{c6f593ad-a185-4b62-9148-449de059396b}" ma:sspId="9b0aeba9-2bce-41c2-8545-5d12d676a674" ma:termSetId="46784332-da01-4f4a-94fa-2a245cb438b3" ma:anchorId="00000000-0000-0000-0000-000000000000" ma:open="false" ma:isKeyword="false">
      <xsd:complexType>
        <xsd:sequence>
          <xsd:element ref="pc:Terms" minOccurs="0" maxOccurs="1"/>
        </xsd:sequence>
      </xsd:complexType>
    </xsd:element>
    <xsd:element name="m817f42addf14c9a838da36e78800043" ma:index="12" nillable="true" ma:taxonomy="true" ma:internalName="m817f42addf14c9a838da36e78800043" ma:taxonomyFieldName="KIM_Function" ma:displayName="Function" ma:default="1;#Energy and Climate|67dfd3db-8e6c-4d42-96c1-aed1098cd89b" ma:fieldId="{6817f42a-ddf1-4c9a-838d-a36e78800043}" ma:sspId="9b0aeba9-2bce-41c2-8545-5d12d676a674" ma:termSetId="8a8c3714-5ee2-45f9-8c60-591b9d070299" ma:anchorId="00000000-0000-0000-0000-000000000000" ma:open="false" ma:isKeyword="false">
      <xsd:complexType>
        <xsd:sequence>
          <xsd:element ref="pc:Terms" minOccurs="0" maxOccurs="1"/>
        </xsd:sequence>
      </xsd:complexType>
    </xsd:element>
    <xsd:element name="h573c97cf80c4aa6b446c5363dc3ac94" ma:index="14" nillable="true" ma:taxonomy="true" ma:internalName="h573c97cf80c4aa6b446c5363dc3ac94" ma:taxonomyFieldName="KIM_Activity" ma:displayName="Activity" ma:default="2;#Energy Security (of supply)|9fd967c9-e1e3-431a-8209-234951cadb71" ma:fieldId="{1573c97c-f80c-4aa6-b446-c5363dc3ac94}" ma:sspId="9b0aeba9-2bce-41c2-8545-5d12d676a674" ma:termSetId="5c6dcaef-f335-486f-b10e-5a74f10247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e7e8d6b-e173-4bf4-a5dd-fab02e7db119"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af1a5836-5f33-4be2-a4b5-460a9d3c7c1b}" ma:internalName="TaxCatchAll" ma:showField="CatchAllData" ma:web="6e7e8d6b-e173-4bf4-a5dd-fab02e7db11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f1a5836-5f33-4be2-a4b5-460a9d3c7c1b}" ma:internalName="TaxCatchAllLabel" ma:readOnly="true" ma:showField="CatchAllDataLabel" ma:web="6e7e8d6b-e173-4bf4-a5dd-fab02e7db119">
      <xsd:complexType>
        <xsd:complexContent>
          <xsd:extension base="dms:MultiChoiceLookup">
            <xsd:sequence>
              <xsd:element name="Value" type="dms:Lookup" maxOccurs="unbounded" minOccurs="0" nillable="true"/>
            </xsd:sequence>
          </xsd:extension>
        </xsd:complexContent>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PersistId" ma:index="18" nillable="true" ma:displayName="Persist ID" ma:description="Keep ID on add." ma:hidden="true" ma:internalName="_dlc_DocIdPersistId" ma:readOnly="true">
      <xsd:simpleType>
        <xsd:restriction base="dms:Boolean"/>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6"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79951e-9bf6-4549-a86d-2e187b358982"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Location" ma:index="32" nillable="true" ma:displayName="Location" ma:description="" ma:indexed="true" ma:internalName="MediaServiceLocation"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egacyData xmlns="aaacb922-5235-4a66-b188-303b9b46fbd7" xsi:nil="true"/>
    <TaxCatchAll xmlns="6e7e8d6b-e173-4bf4-a5dd-fab02e7db119">
      <Value>3</Value>
      <Value>8</Value>
      <Value>7</Value>
    </TaxCatchAll>
    <_dlc_DocId xmlns="6e7e8d6b-e173-4bf4-a5dd-fab02e7db119">VQ5X3JFV3Z45-1312928585-189536</_dlc_DocId>
    <_dlc_DocIdUrl xmlns="6e7e8d6b-e173-4bf4-a5dd-fab02e7db119">
      <Url>https://beisgov.sharepoint.com/sites/EnergyAffordability-EXT-OS/_layouts/15/DocIdRedir.aspx?ID=VQ5X3JFV3Z45-1312928585-189536</Url>
      <Description>VQ5X3JFV3Z45-1312928585-189536</Description>
    </_dlc_DocIdUrl>
    <_dlc_DocIdPersistId xmlns="6e7e8d6b-e173-4bf4-a5dd-fab02e7db119">false</_dlc_DocIdPersistId>
    <SharedWithUsers xmlns="6e7e8d6b-e173-4bf4-a5dd-fab02e7db119">
      <UserInfo>
        <DisplayName>SharingLinks.d8ce499c-cc44-4f8e-b39b-e7d1ac3681b0.OrganizationEdit.46e49f5c-5fef-4f7d-a2b0-6e07d5e50e42</DisplayName>
        <AccountId>16</AccountId>
        <AccountType/>
      </UserInfo>
      <UserInfo>
        <DisplayName>Morris, Emi (Energy Security)</DisplayName>
        <AccountId>56</AccountId>
        <AccountType/>
      </UserInfo>
      <UserInfo>
        <DisplayName>Williams, Charlotte (Energy Security)</DisplayName>
        <AccountId>40</AccountId>
        <AccountType/>
      </UserInfo>
      <UserInfo>
        <DisplayName>White, Sam (Energy Security)</DisplayName>
        <AccountId>269</AccountId>
        <AccountType/>
      </UserInfo>
      <UserInfo>
        <DisplayName>SharingLinks.8db12d5c-82bc-414b-93bf-9645724c3599.Flexible.c3dcbae4-3aad-46e0-bef9-f65626a8f71e</DisplayName>
        <AccountId>677</AccountId>
        <AccountType/>
      </UserInfo>
      <UserInfo>
        <DisplayName>Rasmussen, Dachi (NZBI - Portfolio &amp; Affordability)</DisplayName>
        <AccountId>99</AccountId>
        <AccountType/>
      </UserInfo>
      <UserInfo>
        <DisplayName>Pickering, Matthew (Energy Security)</DisplayName>
        <AccountId>72</AccountId>
        <AccountType/>
      </UserInfo>
      <UserInfo>
        <DisplayName>SharingLinks.1fb2f711-d60e-43a7-8eab-ae1d4c1356c5.Flexible.36e9e565-5d15-4316-b2fd-0b570316c63e</DisplayName>
        <AccountId>785</AccountId>
        <AccountType/>
      </UserInfo>
      <UserInfo>
        <DisplayName>SharingLinks.f565c71b-4bbc-4d20-9dd7-c5145991c4d2.Flexible.8129451b-057e-4dc8-aaf3-09220e43054c</DisplayName>
        <AccountId>789</AccountId>
        <AccountType/>
      </UserInfo>
      <UserInfo>
        <DisplayName>SharingLinks.975c83eb-a603-4b43-a7fd-e7a83e9ece99.Flexible.c44c1d86-ac96-4f4a-9b7e-4b701d4aeac8</DisplayName>
        <AccountId>786</AccountId>
        <AccountType/>
      </UserInfo>
      <UserInfo>
        <DisplayName>Morris, Talya</DisplayName>
        <AccountId>736</AccountId>
        <AccountType/>
      </UserInfo>
      <UserInfo>
        <DisplayName>SharingLinks.1fb2f711-d60e-43a7-8eab-ae1d4c1356c5.OrganizationEdit.7e58b6bd-6031-449f-9f07-3c619351157e</DisplayName>
        <AccountId>787</AccountId>
        <AccountType/>
      </UserInfo>
      <UserInfo>
        <DisplayName>SharingLinks.322ad8a3-5565-41ad-8b7c-fbc78dd4331e.Flexible.9b4f679e-9d08-427a-a6d9-898980934609</DisplayName>
        <AccountId>670</AccountId>
        <AccountType/>
      </UserInfo>
      <UserInfo>
        <DisplayName>Udabor, Treasure (Energy Security)</DisplayName>
        <AccountId>191</AccountId>
        <AccountType/>
      </UserInfo>
      <UserInfo>
        <DisplayName>James2, Owen (Energy Security)</DisplayName>
        <AccountId>5249</AccountId>
        <AccountType/>
      </UserInfo>
      <UserInfo>
        <DisplayName>Marinelli, Salvatore (Energy Security)</DisplayName>
        <AccountId>9083</AccountId>
        <AccountType/>
      </UserInfo>
      <UserInfo>
        <DisplayName>Frost2, Emma (Energy Security)</DisplayName>
        <AccountId>7462</AccountId>
        <AccountType/>
      </UserInfo>
      <UserInfo>
        <DisplayName>Mehta, Ravi (Energy Security)</DisplayName>
        <AccountId>8337</AccountId>
        <AccountType/>
      </UserInfo>
    </SharedWithUsers>
    <lcf76f155ced4ddcb4097134ff3c332f xmlns="ab79951e-9bf6-4549-a86d-2e187b358982">
      <Terms xmlns="http://schemas.microsoft.com/office/infopath/2007/PartnerControls"/>
    </lcf76f155ced4ddcb4097134ff3c332f>
    <c6f593ada1854b629148449de059396b xmlns="0f9fa326-da26-4ea8-b6a9-645e8136fe1d">
      <Terms xmlns="http://schemas.microsoft.com/office/infopath/2007/PartnerControls">
        <TermInfo xmlns="http://schemas.microsoft.com/office/infopath/2007/PartnerControls">
          <TermName xmlns="http://schemas.microsoft.com/office/infopath/2007/PartnerControls">BEIS</TermName>
          <TermId xmlns="http://schemas.microsoft.com/office/infopath/2007/PartnerControls">b386cac2-c28c-4db4-8fca-43733d0e74ef</TermId>
        </TermInfo>
      </Terms>
    </c6f593ada1854b629148449de059396b>
    <m817f42addf14c9a838da36e78800043 xmlns="0f9fa326-da26-4ea8-b6a9-645e8136fe1d">
      <Terms xmlns="http://schemas.microsoft.com/office/infopath/2007/PartnerControls">
        <TermInfo xmlns="http://schemas.microsoft.com/office/infopath/2007/PartnerControls">
          <TermName xmlns="http://schemas.microsoft.com/office/infopath/2007/PartnerControls">Business Support and Growth</TermName>
          <TermId xmlns="http://schemas.microsoft.com/office/infopath/2007/PartnerControls">35a4073c-23c1-4707-9ffe-0c0e4f1a52c6</TermId>
        </TermInfo>
      </Terms>
    </m817f42addf14c9a838da36e78800043>
    <h573c97cf80c4aa6b446c5363dc3ac94 xmlns="0f9fa326-da26-4ea8-b6a9-645e8136fe1d">
      <Terms xmlns="http://schemas.microsoft.com/office/infopath/2007/PartnerControls">
        <TermInfo xmlns="http://schemas.microsoft.com/office/infopath/2007/PartnerControls">
          <TermName xmlns="http://schemas.microsoft.com/office/infopath/2007/PartnerControls">Business Investment</TermName>
          <TermId xmlns="http://schemas.microsoft.com/office/infopath/2007/PartnerControls">55c31344-3ef5-4dc4-aba4-37bb4c452544</TermId>
        </TermInfo>
      </Terms>
    </h573c97cf80c4aa6b446c5363dc3ac94>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CF504C6-B13B-4919-A000-38AB651ED9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f9fa326-da26-4ea8-b6a9-645e8136fe1d"/>
    <ds:schemaRef ds:uri="6e7e8d6b-e173-4bf4-a5dd-fab02e7db119"/>
    <ds:schemaRef ds:uri="aaacb922-5235-4a66-b188-303b9b46fbd7"/>
    <ds:schemaRef ds:uri="ab79951e-9bf6-4549-a86d-2e187b3589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0F9B6C-65DA-45F7-8258-00EC53C47611}">
  <ds:schemaRefs>
    <ds:schemaRef ds:uri="http://schemas.microsoft.com/sharepoint/v3"/>
    <ds:schemaRef ds:uri="http://purl.org/dc/elements/1.1/"/>
    <ds:schemaRef ds:uri="aaacb922-5235-4a66-b188-303b9b46fbd7"/>
    <ds:schemaRef ds:uri="http://schemas.microsoft.com/office/2006/metadata/properties"/>
    <ds:schemaRef ds:uri="http://schemas.microsoft.com/office/2006/documentManagement/types"/>
    <ds:schemaRef ds:uri="0f9fa326-da26-4ea8-b6a9-645e8136fe1d"/>
    <ds:schemaRef ds:uri="http://purl.org/dc/dcmitype/"/>
    <ds:schemaRef ds:uri="http://schemas.microsoft.com/office/infopath/2007/PartnerControls"/>
    <ds:schemaRef ds:uri="http://schemas.openxmlformats.org/package/2006/metadata/core-properties"/>
    <ds:schemaRef ds:uri="ab79951e-9bf6-4549-a86d-2e187b358982"/>
    <ds:schemaRef ds:uri="6e7e8d6b-e173-4bf4-a5dd-fab02e7db119"/>
    <ds:schemaRef ds:uri="http://www.w3.org/XML/1998/namespace"/>
    <ds:schemaRef ds:uri="http://purl.org/dc/terms/"/>
  </ds:schemaRefs>
</ds:datastoreItem>
</file>

<file path=customXml/itemProps3.xml><?xml version="1.0" encoding="utf-8"?>
<ds:datastoreItem xmlns:ds="http://schemas.openxmlformats.org/officeDocument/2006/customXml" ds:itemID="{3AEC2EBD-5820-4B2E-B568-A8AB52EAF834}">
  <ds:schemaRefs>
    <ds:schemaRef ds:uri="http://schemas.microsoft.com/sharepoint/v3/contenttype/forms"/>
  </ds:schemaRefs>
</ds:datastoreItem>
</file>

<file path=customXml/itemProps4.xml><?xml version="1.0" encoding="utf-8"?>
<ds:datastoreItem xmlns:ds="http://schemas.openxmlformats.org/officeDocument/2006/customXml" ds:itemID="{42882AD2-8D92-488C-8BDA-E0C4AB1824C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Contents</vt:lpstr>
      <vt:lpstr>Notes</vt:lpstr>
      <vt:lpstr>Table 1</vt:lpstr>
      <vt:lpstr>Table 2</vt:lpstr>
      <vt:lpstr>Table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cookea</dc:creator>
  <cp:keywords/>
  <dc:description/>
  <cp:lastModifiedBy>Mehta, Ravi (Energy Security)</cp:lastModifiedBy>
  <cp:revision/>
  <dcterms:created xsi:type="dcterms:W3CDTF">2022-09-22T14:42:25Z</dcterms:created>
  <dcterms:modified xsi:type="dcterms:W3CDTF">2025-05-20T14:28:20Z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0x0101004691A8DE0991884F8E90AD6474FC73730100E81ADE869258064C8B1530F561C08AFD</vt:lpwstr>
  </property>
  <property fmtid="{D5CDD505-2E9C-101B-9397-08002B2CF9AE}" pid="3" name="MediaServiceImageTags">
    <vt:lpwstr/>
  </property>
  <property fmtid="{D5CDD505-2E9C-101B-9397-08002B2CF9AE}" pid="4" name="MSIP_Label_ba62f585-b40f-4ab9-bafe-39150f03d124_Enabled">
    <vt:lpwstr>true</vt:lpwstr>
  </property>
  <property fmtid="{D5CDD505-2E9C-101B-9397-08002B2CF9AE}" pid="5" name="MSIP_Label_ba62f585-b40f-4ab9-bafe-39150f03d124_SetDate">
    <vt:lpwstr>2022-09-29T11:20:00Z</vt:lpwstr>
  </property>
  <property fmtid="{D5CDD505-2E9C-101B-9397-08002B2CF9AE}" pid="6" name="MSIP_Label_ba62f585-b40f-4ab9-bafe-39150f03d124_Method">
    <vt:lpwstr>Standard</vt:lpwstr>
  </property>
  <property fmtid="{D5CDD505-2E9C-101B-9397-08002B2CF9AE}" pid="7" name="MSIP_Label_ba62f585-b40f-4ab9-bafe-39150f03d124_Name">
    <vt:lpwstr>OFFICIAL</vt:lpwstr>
  </property>
  <property fmtid="{D5CDD505-2E9C-101B-9397-08002B2CF9AE}" pid="8" name="MSIP_Label_ba62f585-b40f-4ab9-bafe-39150f03d124_SiteId">
    <vt:lpwstr>cbac7005-02c1-43eb-b497-e6492d1b2dd8</vt:lpwstr>
  </property>
  <property fmtid="{D5CDD505-2E9C-101B-9397-08002B2CF9AE}" pid="9" name="MSIP_Label_ba62f585-b40f-4ab9-bafe-39150f03d124_ActionId">
    <vt:lpwstr>1028a1bd-6ef8-488e-b2b4-c7f276d5bc0a</vt:lpwstr>
  </property>
  <property fmtid="{D5CDD505-2E9C-101B-9397-08002B2CF9AE}" pid="10" name="MSIP_Label_ba62f585-b40f-4ab9-bafe-39150f03d124_ContentBits">
    <vt:lpwstr>0</vt:lpwstr>
  </property>
  <property fmtid="{D5CDD505-2E9C-101B-9397-08002B2CF9AE}" pid="11" name="Business Unit">
    <vt:lpwstr>34;#BEIS:Business Sectors:Business Investment:Business Engagement|843e0cd0-e7c7-4f97-8021-3b481ad728b3</vt:lpwstr>
  </property>
  <property fmtid="{D5CDD505-2E9C-101B-9397-08002B2CF9AE}" pid="12" name="_dlc_DocIdItemGuid">
    <vt:lpwstr>1e76decd-62c8-4799-9e8d-96e5be77a5ce</vt:lpwstr>
  </property>
  <property fmtid="{D5CDD505-2E9C-101B-9397-08002B2CF9AE}" pid="13" name="KIM_Activity">
    <vt:lpwstr>8;#Business Investment|55c31344-3ef5-4dc4-aba4-37bb4c452544</vt:lpwstr>
  </property>
  <property fmtid="{D5CDD505-2E9C-101B-9397-08002B2CF9AE}" pid="14" name="xd_ProgID">
    <vt:lpwstr/>
  </property>
  <property fmtid="{D5CDD505-2E9C-101B-9397-08002B2CF9AE}" pid="15" name="m975189f4ba442ecbf67d4147307b177">
    <vt:lpwstr>BEIS:Business Sectors:Business Investment:Business Engagement|843e0cd0-e7c7-4f97-8021-3b481ad728b3</vt:lpwstr>
  </property>
  <property fmtid="{D5CDD505-2E9C-101B-9397-08002B2CF9AE}" pid="16" name="ComplianceAssetId">
    <vt:lpwstr/>
  </property>
  <property fmtid="{D5CDD505-2E9C-101B-9397-08002B2CF9AE}" pid="17" name="TemplateUrl">
    <vt:lpwstr/>
  </property>
  <property fmtid="{D5CDD505-2E9C-101B-9397-08002B2CF9AE}" pid="18" name="Government Body">
    <vt:lpwstr>BEIS</vt:lpwstr>
  </property>
  <property fmtid="{D5CDD505-2E9C-101B-9397-08002B2CF9AE}" pid="19" name="_ExtendedDescription">
    <vt:lpwstr/>
  </property>
  <property fmtid="{D5CDD505-2E9C-101B-9397-08002B2CF9AE}" pid="20" name="TriggerFlowInfo">
    <vt:lpwstr/>
  </property>
  <property fmtid="{D5CDD505-2E9C-101B-9397-08002B2CF9AE}" pid="21" name="Security Classification">
    <vt:lpwstr>OFFICIAL</vt:lpwstr>
  </property>
  <property fmtid="{D5CDD505-2E9C-101B-9397-08002B2CF9AE}" pid="22" name="KIM_GovernmentBody">
    <vt:lpwstr>3;#BEIS|b386cac2-c28c-4db4-8fca-43733d0e74ef</vt:lpwstr>
  </property>
  <property fmtid="{D5CDD505-2E9C-101B-9397-08002B2CF9AE}" pid="23" name="xd_Signature">
    <vt:bool>false</vt:bool>
  </property>
  <property fmtid="{D5CDD505-2E9C-101B-9397-08002B2CF9AE}" pid="24" name="KIM_Function">
    <vt:lpwstr>7;#Business Support and Growth|35a4073c-23c1-4707-9ffe-0c0e4f1a52c6</vt:lpwstr>
  </property>
</Properties>
</file>