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66925"/>
  <mc:AlternateContent xmlns:mc="http://schemas.openxmlformats.org/markup-compatibility/2006">
    <mc:Choice Requires="x15">
      <x15ac:absPath xmlns:x15ac="http://schemas.microsoft.com/office/spreadsheetml/2010/11/ac" url="https://beisgov-my.sharepoint.com/personal/jack_crisfield_ukspaceagency_gov_uk/Documents/Documents/Comms work/Web content/Axiom Feb24/Technology docs/"/>
    </mc:Choice>
  </mc:AlternateContent>
  <xr:revisionPtr revIDLastSave="15" documentId="8_{FB0714C5-B4FB-42D2-886F-830254B3B996}" xr6:coauthVersionLast="47" xr6:coauthVersionMax="47" xr10:uidLastSave="{F6D688A0-F644-4AE8-A845-5FEEED144D05}"/>
  <bookViews>
    <workbookView xWindow="-120" yWindow="-18120" windowWidth="29040" windowHeight="17640" xr2:uid="{8A1DB41E-5DFE-4C4E-A834-DF340AB66551}"/>
  </bookViews>
  <sheets>
    <sheet name="(O) Overheads" sheetId="2" r:id="rId1"/>
  </sheets>
  <externalReferences>
    <externalReference r:id="rId2"/>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 i="2" l="1"/>
  <c r="AS2" i="2"/>
  <c r="CM2" i="2"/>
  <c r="M4" i="2"/>
  <c r="N4" i="2"/>
  <c r="A6" i="2"/>
  <c r="G6" i="2"/>
  <c r="AI13" i="2"/>
  <c r="AP13" i="2"/>
  <c r="AT13" i="2"/>
  <c r="AP14" i="2"/>
  <c r="AR14" i="2"/>
  <c r="AT14" i="2"/>
  <c r="BD14" i="2"/>
  <c r="BE14" i="2"/>
  <c r="BH14" i="2"/>
  <c r="AU13" i="2" s="1"/>
  <c r="CJ14" i="2"/>
  <c r="CC11" i="2" s="1"/>
  <c r="AP15" i="2"/>
  <c r="AR15" i="2"/>
  <c r="AT15" i="2"/>
  <c r="BD15" i="2"/>
  <c r="BE15" i="2"/>
  <c r="BH15" i="2"/>
  <c r="AU14" i="2" s="1"/>
  <c r="AP16" i="2"/>
  <c r="AR16" i="2"/>
  <c r="AT16" i="2"/>
  <c r="BD16" i="2"/>
  <c r="BE16" i="2"/>
  <c r="BH16" i="2"/>
  <c r="AU15" i="2" s="1"/>
  <c r="AP17" i="2"/>
  <c r="AR17" i="2"/>
  <c r="AT17" i="2"/>
  <c r="BD17" i="2"/>
  <c r="BE17" i="2"/>
  <c r="BH17" i="2"/>
  <c r="AU16" i="2" s="1"/>
  <c r="AP18" i="2"/>
  <c r="AR18" i="2"/>
  <c r="AT18" i="2"/>
  <c r="BD18" i="2"/>
  <c r="BE18" i="2"/>
  <c r="BH18" i="2"/>
  <c r="AU17" i="2" s="1"/>
  <c r="AM19" i="2"/>
  <c r="AP19" i="2"/>
  <c r="AQ19" i="2"/>
  <c r="BD19" i="2"/>
  <c r="BE19" i="2"/>
  <c r="BH19" i="2"/>
  <c r="AU18" i="2" s="1"/>
  <c r="CO20" i="2"/>
  <c r="CC20" i="2" s="1"/>
  <c r="AP21" i="2"/>
  <c r="CO21" i="2"/>
  <c r="CC21" i="2" s="1"/>
  <c r="CO22" i="2"/>
  <c r="CC22" i="2" s="1"/>
  <c r="AO23" i="2"/>
  <c r="AQ23" i="2"/>
  <c r="CO23" i="2"/>
  <c r="CC23" i="2" s="1"/>
  <c r="CO24" i="2"/>
  <c r="CC24" i="2" s="1"/>
  <c r="CO25" i="2"/>
  <c r="CC25" i="2" s="1"/>
  <c r="AO26" i="2"/>
  <c r="AQ26" i="2"/>
  <c r="CO26" i="2"/>
  <c r="CC26" i="2" s="1"/>
  <c r="CO27" i="2"/>
  <c r="CC27" i="2" s="1"/>
  <c r="CO28" i="2"/>
  <c r="CC28" i="2" s="1"/>
  <c r="AO29" i="2"/>
  <c r="AQ29" i="2"/>
  <c r="CO29" i="2"/>
  <c r="CC29" i="2" s="1"/>
  <c r="CO30" i="2"/>
  <c r="CC30" i="2" s="1"/>
  <c r="CO31" i="2"/>
  <c r="CC31" i="2" s="1"/>
  <c r="AO32" i="2"/>
  <c r="AQ32" i="2"/>
  <c r="CO32" i="2"/>
  <c r="CC32" i="2" s="1"/>
  <c r="AM33" i="2"/>
  <c r="AW33" i="2"/>
  <c r="CO33" i="2"/>
  <c r="CC33" i="2" s="1"/>
  <c r="CN34" i="2"/>
  <c r="E19" i="2" s="1"/>
  <c r="E20" i="2" s="1"/>
  <c r="E12" i="2" s="1"/>
  <c r="AQ35" i="2"/>
  <c r="AQ37" i="2"/>
  <c r="AS38" i="2"/>
  <c r="AV38" i="2"/>
  <c r="AV39" i="2"/>
  <c r="AQ39" i="2" s="1"/>
  <c r="E17" i="2" s="1"/>
  <c r="E18" i="2" s="1"/>
  <c r="E10" i="2" s="1"/>
  <c r="V10" i="2" s="1"/>
  <c r="W4" i="2" s="1"/>
  <c r="E6" i="2" s="1"/>
  <c r="AW14" i="2" l="1"/>
  <c r="AW15" i="2"/>
  <c r="AW16" i="2"/>
  <c r="AW17" i="2"/>
  <c r="AW18" i="2"/>
  <c r="AW19" i="2"/>
  <c r="AW24" i="2"/>
  <c r="AW27" i="2"/>
  <c r="AW30" i="2"/>
  <c r="AI19" i="2"/>
  <c r="AI18" i="2"/>
  <c r="AI17" i="2"/>
  <c r="AI16" i="2"/>
  <c r="AI15" i="2"/>
  <c r="AI14" i="2"/>
  <c r="AI2" i="2"/>
  <c r="A8" i="2" s="1"/>
  <c r="CC2" i="2"/>
  <c r="A4" i="2"/>
  <c r="CJ2" i="2" l="1"/>
  <c r="A9" i="2"/>
  <c r="A2" i="2" s="1"/>
  <c r="H2" i="2" s="1"/>
</calcChain>
</file>

<file path=xl/sharedStrings.xml><?xml version="1.0" encoding="utf-8"?>
<sst xmlns="http://schemas.openxmlformats.org/spreadsheetml/2006/main" count="84" uniqueCount="63">
  <si>
    <t xml:space="preserve">UKSA partner finance form </t>
  </si>
  <si>
    <t>Overheads (Operating)</t>
  </si>
  <si>
    <t>Status: This worksheet</t>
  </si>
  <si>
    <t>Whole form:</t>
  </si>
  <si>
    <t>This worksheet is optional but may be useful for some organisations to help them calculate a reasonable overhead rate to apply to their labour costs. If you choose not to use this worksheet then you must select another Overhead Rate Option on the Labour Costs Worksheet</t>
  </si>
  <si>
    <t>Indirect (Administration) Overheads</t>
  </si>
  <si>
    <t>Direct Overheads</t>
  </si>
  <si>
    <t>You have opted to use another method to declare your overhead rate.  If you wish to use this calculator please select 'Built in Overhead Calculator' from the Overhead Rate Options section of the Labour Cost sheet.  Otherwise there is no action to be taken on this page.</t>
  </si>
  <si>
    <t>Return to the Overheads Tab</t>
  </si>
  <si>
    <t>Do your project costs include overheads?</t>
  </si>
  <si>
    <t>Yes - calculate overheads</t>
  </si>
  <si>
    <r>
      <t xml:space="preserve">Only Indirect (administration) overheads which are </t>
    </r>
    <r>
      <rPr>
        <b/>
        <sz val="10"/>
        <rFont val="Arial"/>
        <family val="2"/>
      </rPr>
      <t>additional and incurred directly</t>
    </r>
    <r>
      <rPr>
        <sz val="10"/>
        <rFont val="Arial"/>
        <family val="2"/>
      </rPr>
      <t xml:space="preserve"> as a result of delivering the project are eligible</t>
    </r>
  </si>
  <si>
    <t>This part of the form is used by UKSA to understand how much of your Indirect (administration) overheads are eligible and Additional as a result of delivering the project. Please refer to the Projects Costs guidance within the call guidance for help with Indirect (administration) overheads</t>
  </si>
  <si>
    <r>
      <t>Only direct overheads which are</t>
    </r>
    <r>
      <rPr>
        <b/>
        <sz val="10"/>
        <rFont val="Arial"/>
        <family val="2"/>
      </rPr>
      <t xml:space="preserve"> incurred directly </t>
    </r>
    <r>
      <rPr>
        <sz val="10"/>
        <rFont val="Arial"/>
        <family val="2"/>
      </rPr>
      <t>as a result of delivering the project are eligible</t>
    </r>
  </si>
  <si>
    <t>Total Overheads</t>
  </si>
  <si>
    <t>This part of the form is used by  UKSA to understand how much of your direct overheads are eligible as a result of delivering the project. Please refer to the Projects Costs guidance for help with direct overheads</t>
  </si>
  <si>
    <t>Latest audited accounts</t>
  </si>
  <si>
    <t>Admin element</t>
  </si>
  <si>
    <t xml:space="preserve">Additional/ directly attributable % </t>
  </si>
  <si>
    <t>Additional/ Directly attributable Cost (£)</t>
  </si>
  <si>
    <t>Please provide further detail outlining expenditure stated in (D)</t>
  </si>
  <si>
    <t>Additional cost % of total Audited figure</t>
  </si>
  <si>
    <r>
      <t xml:space="preserve">Please provide a detailed breakdown of the Direct Overhead directly attributable to the project together with methodology/basis of apportionment used
</t>
    </r>
    <r>
      <rPr>
        <b/>
        <i/>
        <sz val="10"/>
        <color indexed="8"/>
        <rFont val="Arial"/>
        <family val="2"/>
      </rPr>
      <t xml:space="preserve">[Note: Typical costs to be entered in this area could include Direct staff provision of Laptops (non-capital only), Desks, Office - occupancy/facilities/utilities, IT infrastructure/systems and apportionment of Patents Maintenance, Corporate Insurances]  </t>
    </r>
    <r>
      <rPr>
        <i/>
        <sz val="10"/>
        <color indexed="8"/>
        <rFont val="Arial"/>
        <family val="2"/>
      </rPr>
      <t xml:space="preserve">        </t>
    </r>
  </si>
  <si>
    <t>Total Indirect (Administration) Overheads</t>
  </si>
  <si>
    <t>Click Here to jump to Indirect (Administration) Overheads Form</t>
  </si>
  <si>
    <t>(A)</t>
  </si>
  <si>
    <t>(B)</t>
  </si>
  <si>
    <t>(C)</t>
  </si>
  <si>
    <t>(D)</t>
  </si>
  <si>
    <t>(E)</t>
  </si>
  <si>
    <t>Total Direct Overheads</t>
  </si>
  <si>
    <t>Click Here to jump to Direct Overheads Form</t>
  </si>
  <si>
    <t>Administration support staff Costs - salaries and wages</t>
  </si>
  <si>
    <t>Board and senior management</t>
  </si>
  <si>
    <t>Yes</t>
  </si>
  <si>
    <t>Administrative staff</t>
  </si>
  <si>
    <t>Have your costs been subject to independent audit verification ?</t>
  </si>
  <si>
    <t>Please Select</t>
  </si>
  <si>
    <t>Human resources dept. staff</t>
  </si>
  <si>
    <t>[Note:We may ask you to provide your independent audit verification report as part of our eligibility review]</t>
  </si>
  <si>
    <t>Employed estates staff</t>
  </si>
  <si>
    <t>Finance dept. staff</t>
  </si>
  <si>
    <t>Please note costs for labs/workshops need to be shown in the "other costs" tab</t>
  </si>
  <si>
    <t>Administrative support temporary/agency staff costs</t>
  </si>
  <si>
    <t>(F)</t>
  </si>
  <si>
    <t>(E/A)</t>
  </si>
  <si>
    <t xml:space="preserve">Item </t>
  </si>
  <si>
    <t>Full description of methodology/basis of apportionment used</t>
  </si>
  <si>
    <t>General equipment and services</t>
  </si>
  <si>
    <t>General office IT services</t>
  </si>
  <si>
    <t>X</t>
  </si>
  <si>
    <t>=</t>
  </si>
  <si>
    <t>General costs</t>
  </si>
  <si>
    <t>General postage (exclude any commercial/marketing activity) office supplies, printing &amp; stationery costs</t>
  </si>
  <si>
    <t>Site / accommodation costs (exclude exceptional items)</t>
  </si>
  <si>
    <r>
      <t xml:space="preserve">Security and safety costs
</t>
    </r>
    <r>
      <rPr>
        <u/>
        <sz val="10"/>
        <rFont val="Arial"/>
        <family val="2"/>
      </rPr>
      <t>Admin/support staff office facilities:</t>
    </r>
    <r>
      <rPr>
        <sz val="10"/>
        <rFont val="Arial"/>
        <family val="2"/>
      </rPr>
      <t xml:space="preserve">
   Building maintenance
   Building rental
   Contracted site services
   Site property taxes</t>
    </r>
  </si>
  <si>
    <t>Utilities (exclude utility costs for fee generating services and operations)</t>
  </si>
  <si>
    <t>Admin/support staff related costs for electricity, gas, water, waste disposal, telecoms</t>
  </si>
  <si>
    <t>Total Direct Overhead Costs</t>
  </si>
  <si>
    <t>Total Indirect (Administration) Overhead Costs</t>
  </si>
  <si>
    <t>per annum</t>
  </si>
  <si>
    <t>per month</t>
  </si>
  <si>
    <r>
      <t xml:space="preserve">Cost for length of </t>
    </r>
    <r>
      <rPr>
        <b/>
        <sz val="10"/>
        <color indexed="8"/>
        <rFont val="Arial"/>
        <family val="2"/>
      </rPr>
      <t>your</t>
    </r>
    <r>
      <rPr>
        <sz val="10"/>
        <color indexed="8"/>
        <rFont val="Arial"/>
        <family val="2"/>
      </rPr>
      <t xml:space="preserve"> participation in project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</si>
</sst>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_-&quot;£&quot;* #,##0_-;\-&quot;£&quot;* #,##0_-;_-&quot;£&quot;* &quot;-&quot;??_-;_-@_-"/>
    <numFmt numFmtId="165" formatCode="##\%"/>
    <numFmt numFmtId="166" formatCode="0.0%"/>
    <numFmt numFmtId="167" formatCode="_-* #,##0_-;\-* #,##0_-;_-* &quot;-&quot;??_-;_-@_-"/>
  </numFmts>
  <fonts count="33" x14ac:knownFonts="1">
    <font>
      <sz val="10"/>
      <name val="Arial"/>
    </font>
    <font>
      <sz val="10"/>
      <color theme="0"/>
      <name val="Arial"/>
      <family val="2"/>
    </font>
    <font>
      <sz val="10"/>
      <name val="Arial"/>
      <family val="2"/>
    </font>
    <font>
      <b/>
      <sz val="12"/>
      <name val="Arial"/>
      <family val="2"/>
    </font>
    <font>
      <u/>
      <sz val="10"/>
      <color indexed="12"/>
      <name val="Arial"/>
      <family val="2"/>
    </font>
    <font>
      <u/>
      <sz val="10"/>
      <color theme="0"/>
      <name val="Arial"/>
      <family val="2"/>
    </font>
    <font>
      <sz val="10"/>
      <color rgb="FFFF0000"/>
      <name val="Arial"/>
      <family val="2"/>
    </font>
    <font>
      <u/>
      <sz val="10"/>
      <color rgb="FFFF0000"/>
      <name val="Arial"/>
      <family val="2"/>
    </font>
    <font>
      <sz val="10"/>
      <color indexed="9"/>
      <name val="Arial"/>
      <family val="2"/>
    </font>
    <font>
      <b/>
      <sz val="14"/>
      <color indexed="9"/>
      <name val="Arial"/>
      <family val="2"/>
    </font>
    <font>
      <b/>
      <sz val="10"/>
      <color indexed="9"/>
      <name val="Arial"/>
      <family val="2"/>
    </font>
    <font>
      <b/>
      <sz val="12"/>
      <color indexed="9"/>
      <name val="Arial"/>
      <family val="2"/>
    </font>
    <font>
      <b/>
      <sz val="10"/>
      <name val="Arial"/>
      <family val="2"/>
    </font>
    <font>
      <b/>
      <u/>
      <sz val="10"/>
      <name val="Arial"/>
      <family val="2"/>
    </font>
    <font>
      <b/>
      <u/>
      <sz val="10"/>
      <color theme="1"/>
      <name val="Arial"/>
      <family val="2"/>
    </font>
    <font>
      <sz val="10"/>
      <color theme="1"/>
      <name val="Arial"/>
      <family val="2"/>
    </font>
    <font>
      <b/>
      <sz val="10"/>
      <color theme="1"/>
      <name val="Arial"/>
      <family val="2"/>
    </font>
    <font>
      <b/>
      <sz val="10"/>
      <color theme="0"/>
      <name val="Arial"/>
      <family val="2"/>
    </font>
    <font>
      <sz val="10"/>
      <color indexed="44"/>
      <name val="Arial"/>
      <family val="2"/>
    </font>
    <font>
      <b/>
      <sz val="12"/>
      <color rgb="FFFF0000"/>
      <name val="Verdana"/>
      <family val="2"/>
    </font>
    <font>
      <b/>
      <sz val="10"/>
      <color rgb="FFFF0000"/>
      <name val="Arial"/>
      <family val="2"/>
    </font>
    <font>
      <u/>
      <sz val="17"/>
      <color rgb="FF000000"/>
      <name val="Calibri"/>
      <family val="2"/>
    </font>
    <font>
      <b/>
      <i/>
      <sz val="10"/>
      <color indexed="8"/>
      <name val="Arial"/>
      <family val="2"/>
    </font>
    <font>
      <i/>
      <sz val="10"/>
      <color indexed="8"/>
      <name val="Arial"/>
      <family val="2"/>
    </font>
    <font>
      <b/>
      <u/>
      <sz val="10"/>
      <color indexed="12"/>
      <name val="Arial"/>
      <family val="2"/>
    </font>
    <font>
      <i/>
      <sz val="10"/>
      <name val="Arial"/>
      <family val="2"/>
    </font>
    <font>
      <b/>
      <i/>
      <sz val="10"/>
      <name val="Arial"/>
      <family val="2"/>
    </font>
    <font>
      <b/>
      <sz val="12"/>
      <color indexed="10"/>
      <name val="Verdana"/>
      <family val="2"/>
    </font>
    <font>
      <b/>
      <i/>
      <sz val="10"/>
      <color theme="1"/>
      <name val="Arial"/>
      <family val="2"/>
    </font>
    <font>
      <u/>
      <sz val="10"/>
      <name val="Arial"/>
      <family val="2"/>
    </font>
    <font>
      <sz val="10"/>
      <color rgb="FF7030A0"/>
      <name val="Arial"/>
      <family val="2"/>
    </font>
    <font>
      <b/>
      <sz val="10"/>
      <color indexed="8"/>
      <name val="Arial"/>
      <family val="2"/>
    </font>
    <font>
      <sz val="10"/>
      <color indexed="8"/>
      <name val="Arial"/>
      <family val="2"/>
    </font>
  </fonts>
  <fills count="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792B8B"/>
        <bgColor indexed="64"/>
      </patternFill>
    </fill>
    <fill>
      <patternFill patternType="solid">
        <fgColor theme="0" tint="-0.14999847407452621"/>
        <bgColor indexed="64"/>
      </patternFill>
    </fill>
  </fills>
  <borders count="26">
    <border>
      <left/>
      <right/>
      <top/>
      <bottom/>
      <diagonal/>
    </border>
    <border>
      <left style="thick">
        <color theme="0" tint="-0.499984740745262"/>
      </left>
      <right/>
      <top style="thick">
        <color theme="0" tint="-0.499984740745262"/>
      </top>
      <bottom/>
      <diagonal/>
    </border>
    <border>
      <left/>
      <right/>
      <top style="thick">
        <color theme="0" tint="-0.499984740745262"/>
      </top>
      <bottom/>
      <diagonal/>
    </border>
    <border>
      <left/>
      <right style="thick">
        <color theme="0" tint="-0.499984740745262"/>
      </right>
      <top style="thick">
        <color theme="0" tint="-0.499984740745262"/>
      </top>
      <bottom/>
      <diagonal/>
    </border>
    <border>
      <left style="thick">
        <color theme="0" tint="-0.499984740745262"/>
      </left>
      <right/>
      <top/>
      <bottom/>
      <diagonal/>
    </border>
    <border>
      <left/>
      <right style="thick">
        <color theme="0" tint="-0.499984740745262"/>
      </right>
      <top/>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ck">
        <color theme="0" tint="-0.499984740745262"/>
      </left>
      <right/>
      <top/>
      <bottom style="thick">
        <color theme="0" tint="-0.499984740745262"/>
      </bottom>
      <diagonal/>
    </border>
    <border>
      <left/>
      <right/>
      <top/>
      <bottom style="thick">
        <color theme="0" tint="-0.499984740745262"/>
      </bottom>
      <diagonal/>
    </border>
    <border>
      <left/>
      <right style="thick">
        <color theme="0" tint="-0.499984740745262"/>
      </right>
      <top/>
      <bottom style="thick">
        <color theme="0" tint="-0.499984740745262"/>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bottom/>
      <diagonal/>
    </border>
    <border>
      <left/>
      <right/>
      <top style="thin">
        <color indexed="64"/>
      </top>
      <bottom style="double">
        <color indexed="64"/>
      </bottom>
      <diagonal/>
    </border>
  </borders>
  <cellStyleXfs count="5">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4" fillId="0" borderId="0" applyNumberFormat="0" applyFill="0" applyBorder="0" applyAlignment="0" applyProtection="0">
      <alignment vertical="top"/>
      <protection locked="0"/>
    </xf>
  </cellStyleXfs>
  <cellXfs count="164">
    <xf numFmtId="0" fontId="0" fillId="0" borderId="0" xfId="0"/>
    <xf numFmtId="0" fontId="1" fillId="2" borderId="0" xfId="0" applyFont="1" applyFill="1" applyProtection="1">
      <protection locked="0"/>
    </xf>
    <xf numFmtId="0" fontId="2" fillId="3" borderId="0" xfId="0" applyFont="1" applyFill="1"/>
    <xf numFmtId="0" fontId="3" fillId="0" borderId="0" xfId="0" applyFont="1"/>
    <xf numFmtId="0" fontId="1" fillId="3" borderId="0" xfId="0" applyFont="1" applyFill="1"/>
    <xf numFmtId="0" fontId="5" fillId="2" borderId="0" xfId="4" applyFont="1" applyFill="1" applyAlignment="1" applyProtection="1">
      <alignment horizontal="right"/>
    </xf>
    <xf numFmtId="0" fontId="1" fillId="2" borderId="0" xfId="0" applyFont="1" applyFill="1"/>
    <xf numFmtId="9" fontId="6" fillId="3" borderId="0" xfId="3" applyFont="1" applyFill="1"/>
    <xf numFmtId="0" fontId="6" fillId="3" borderId="0" xfId="0" applyFont="1" applyFill="1"/>
    <xf numFmtId="0" fontId="7" fillId="2" borderId="0" xfId="4" applyFont="1" applyFill="1" applyAlignment="1" applyProtection="1">
      <alignment horizontal="right"/>
    </xf>
    <xf numFmtId="0" fontId="6" fillId="2" borderId="0" xfId="0" applyFont="1" applyFill="1"/>
    <xf numFmtId="0" fontId="8" fillId="4" borderId="1" xfId="0" applyFont="1" applyFill="1" applyBorder="1"/>
    <xf numFmtId="0" fontId="9" fillId="4" borderId="2" xfId="0" applyFont="1" applyFill="1" applyBorder="1" applyAlignment="1">
      <alignment vertical="center" wrapText="1"/>
    </xf>
    <xf numFmtId="0" fontId="8" fillId="4" borderId="2" xfId="0" applyFont="1" applyFill="1" applyBorder="1"/>
    <xf numFmtId="0" fontId="10" fillId="4" borderId="2" xfId="0" applyFont="1" applyFill="1" applyBorder="1" applyAlignment="1">
      <alignment horizontal="right" vertical="center"/>
    </xf>
    <xf numFmtId="0" fontId="11" fillId="4" borderId="2" xfId="0" applyFont="1" applyFill="1" applyBorder="1" applyAlignment="1">
      <alignment vertical="center"/>
    </xf>
    <xf numFmtId="0" fontId="8" fillId="4" borderId="3" xfId="0" applyFont="1" applyFill="1" applyBorder="1"/>
    <xf numFmtId="0" fontId="1" fillId="3" borderId="0" xfId="0" applyFont="1" applyFill="1" applyProtection="1">
      <protection locked="0"/>
    </xf>
    <xf numFmtId="0" fontId="1" fillId="2" borderId="0" xfId="0" applyFont="1" applyFill="1" applyAlignment="1">
      <alignment vertical="top"/>
    </xf>
    <xf numFmtId="9" fontId="6" fillId="3" borderId="0" xfId="3" applyFont="1" applyFill="1" applyProtection="1">
      <protection locked="0"/>
    </xf>
    <xf numFmtId="0" fontId="6" fillId="2" borderId="0" xfId="0" applyFont="1" applyFill="1" applyAlignment="1">
      <alignment vertical="top"/>
    </xf>
    <xf numFmtId="0" fontId="2" fillId="3" borderId="4" xfId="0" applyFont="1" applyFill="1" applyBorder="1"/>
    <xf numFmtId="0" fontId="3" fillId="3" borderId="0" xfId="0" applyFont="1" applyFill="1"/>
    <xf numFmtId="0" fontId="12" fillId="3" borderId="0" xfId="0" applyFont="1" applyFill="1"/>
    <xf numFmtId="0" fontId="8" fillId="3" borderId="0" xfId="0" applyFont="1" applyFill="1"/>
    <xf numFmtId="0" fontId="2" fillId="3" borderId="5" xfId="0" applyFont="1" applyFill="1" applyBorder="1"/>
    <xf numFmtId="0" fontId="13" fillId="2" borderId="0" xfId="0" applyFont="1" applyFill="1" applyAlignment="1">
      <alignment horizontal="left" wrapText="1"/>
    </xf>
    <xf numFmtId="0" fontId="2" fillId="2" borderId="0" xfId="0" applyFont="1" applyFill="1" applyAlignment="1">
      <alignment horizontal="left" wrapText="1"/>
    </xf>
    <xf numFmtId="0" fontId="2" fillId="2" borderId="0" xfId="0" applyFont="1" applyFill="1"/>
    <xf numFmtId="0" fontId="2" fillId="3" borderId="5" xfId="0" applyFont="1" applyFill="1" applyBorder="1" applyProtection="1">
      <protection locked="0"/>
    </xf>
    <xf numFmtId="0" fontId="6" fillId="2" borderId="0" xfId="0" applyFont="1" applyFill="1" applyProtection="1">
      <protection locked="0"/>
    </xf>
    <xf numFmtId="0" fontId="14" fillId="2" borderId="0" xfId="0" applyFont="1" applyFill="1"/>
    <xf numFmtId="0" fontId="15" fillId="2" borderId="0" xfId="0" applyFont="1" applyFill="1"/>
    <xf numFmtId="0" fontId="16" fillId="2" borderId="0" xfId="0" applyFont="1" applyFill="1" applyAlignment="1">
      <alignment horizontal="right" vertical="center"/>
    </xf>
    <xf numFmtId="164" fontId="12" fillId="2" borderId="0" xfId="2" applyNumberFormat="1" applyFont="1" applyFill="1" applyBorder="1" applyAlignment="1">
      <alignment horizontal="right" vertical="center"/>
    </xf>
    <xf numFmtId="1" fontId="17" fillId="2" borderId="0" xfId="2" applyNumberFormat="1" applyFont="1" applyFill="1" applyBorder="1" applyAlignment="1">
      <alignment horizontal="right"/>
    </xf>
    <xf numFmtId="0" fontId="18" fillId="3" borderId="4" xfId="0" applyFont="1" applyFill="1" applyBorder="1"/>
    <xf numFmtId="0" fontId="12" fillId="2" borderId="0" xfId="0" applyFont="1" applyFill="1"/>
    <xf numFmtId="0" fontId="19" fillId="3" borderId="0" xfId="0" applyFont="1" applyFill="1" applyAlignment="1">
      <alignment vertical="center"/>
    </xf>
    <xf numFmtId="0" fontId="1" fillId="3" borderId="4" xfId="0" applyFont="1" applyFill="1" applyBorder="1"/>
    <xf numFmtId="0" fontId="2" fillId="2" borderId="0" xfId="0" applyFont="1" applyFill="1" applyAlignment="1">
      <alignment horizontal="left"/>
    </xf>
    <xf numFmtId="165" fontId="16" fillId="2" borderId="0" xfId="3" applyNumberFormat="1" applyFont="1" applyFill="1" applyBorder="1" applyAlignment="1" applyProtection="1">
      <alignment horizontal="right" vertical="center"/>
      <protection locked="0"/>
    </xf>
    <xf numFmtId="165" fontId="16" fillId="2" borderId="9" xfId="3" applyNumberFormat="1" applyFont="1" applyFill="1" applyBorder="1" applyAlignment="1" applyProtection="1">
      <alignment horizontal="right"/>
      <protection locked="0"/>
    </xf>
    <xf numFmtId="0" fontId="2" fillId="3" borderId="13" xfId="0" applyFont="1" applyFill="1" applyBorder="1"/>
    <xf numFmtId="0" fontId="2" fillId="2" borderId="14" xfId="0" applyFont="1" applyFill="1" applyBorder="1" applyAlignment="1">
      <alignment horizontal="left"/>
    </xf>
    <xf numFmtId="0" fontId="2" fillId="2" borderId="14" xfId="0" applyFont="1" applyFill="1" applyBorder="1" applyAlignment="1">
      <alignment horizontal="right"/>
    </xf>
    <xf numFmtId="0" fontId="2" fillId="2" borderId="14" xfId="0" applyFont="1" applyFill="1" applyBorder="1"/>
    <xf numFmtId="0" fontId="2" fillId="2" borderId="14" xfId="0" applyFont="1" applyFill="1" applyBorder="1" applyProtection="1">
      <protection locked="0"/>
    </xf>
    <xf numFmtId="0" fontId="20" fillId="2" borderId="14" xfId="0" applyFont="1" applyFill="1" applyBorder="1" applyAlignment="1">
      <alignment horizontal="center"/>
    </xf>
    <xf numFmtId="0" fontId="12" fillId="2" borderId="14" xfId="0" applyFont="1" applyFill="1" applyBorder="1"/>
    <xf numFmtId="0" fontId="2" fillId="3" borderId="15" xfId="0" applyFont="1" applyFill="1" applyBorder="1"/>
    <xf numFmtId="0" fontId="21" fillId="2" borderId="0" xfId="0" applyFont="1" applyFill="1"/>
    <xf numFmtId="0" fontId="16" fillId="2" borderId="0" xfId="0" applyFont="1" applyFill="1"/>
    <xf numFmtId="0" fontId="2" fillId="3" borderId="3" xfId="0" applyFont="1" applyFill="1" applyBorder="1"/>
    <xf numFmtId="9" fontId="6" fillId="2" borderId="0" xfId="3" applyFont="1" applyFill="1" applyBorder="1" applyAlignment="1">
      <alignment horizontal="center" wrapText="1"/>
    </xf>
    <xf numFmtId="0" fontId="15" fillId="2" borderId="0" xfId="0" applyFont="1" applyFill="1" applyAlignment="1">
      <alignment horizontal="center" wrapText="1"/>
    </xf>
    <xf numFmtId="0" fontId="12" fillId="3" borderId="0" xfId="0" applyFont="1" applyFill="1" applyAlignment="1">
      <alignment horizontal="right"/>
    </xf>
    <xf numFmtId="0" fontId="15" fillId="2" borderId="0" xfId="0" applyFont="1" applyFill="1" applyAlignment="1">
      <alignment horizontal="center"/>
    </xf>
    <xf numFmtId="0" fontId="20" fillId="2" borderId="0" xfId="0" applyFont="1" applyFill="1" applyAlignment="1">
      <alignment horizontal="center" wrapText="1"/>
    </xf>
    <xf numFmtId="0" fontId="12" fillId="2" borderId="0" xfId="0" applyFont="1" applyFill="1" applyAlignment="1">
      <alignment horizontal="left" wrapText="1"/>
    </xf>
    <xf numFmtId="0" fontId="13" fillId="2" borderId="0" xfId="0" applyFont="1" applyFill="1" applyAlignment="1">
      <alignment horizontal="right" wrapText="1"/>
    </xf>
    <xf numFmtId="0" fontId="17" fillId="3" borderId="0" xfId="0" applyFont="1" applyFill="1"/>
    <xf numFmtId="0" fontId="15" fillId="2" borderId="0" xfId="0" applyFont="1" applyFill="1" applyAlignment="1">
      <alignment horizontal="right"/>
    </xf>
    <xf numFmtId="9" fontId="6" fillId="2" borderId="0" xfId="3" applyFont="1" applyFill="1" applyBorder="1"/>
    <xf numFmtId="0" fontId="12" fillId="2" borderId="0" xfId="0" applyFont="1" applyFill="1" applyAlignment="1">
      <alignment horizontal="right"/>
    </xf>
    <xf numFmtId="0" fontId="2" fillId="2" borderId="4" xfId="0" applyFont="1" applyFill="1" applyBorder="1"/>
    <xf numFmtId="0" fontId="20" fillId="2" borderId="0" xfId="0" applyFont="1" applyFill="1" applyAlignment="1">
      <alignment horizontal="left"/>
    </xf>
    <xf numFmtId="0" fontId="2" fillId="3" borderId="14" xfId="0" applyFont="1" applyFill="1" applyBorder="1"/>
    <xf numFmtId="0" fontId="12" fillId="3" borderId="14" xfId="0" applyFont="1" applyFill="1" applyBorder="1"/>
    <xf numFmtId="0" fontId="2" fillId="2" borderId="0" xfId="0" applyFont="1" applyFill="1" applyAlignment="1">
      <alignment horizontal="left" vertical="top" wrapText="1"/>
    </xf>
    <xf numFmtId="0" fontId="15" fillId="2" borderId="16" xfId="0" applyFont="1" applyFill="1" applyBorder="1" applyAlignment="1">
      <alignment vertical="top" wrapText="1"/>
    </xf>
    <xf numFmtId="164" fontId="15" fillId="2" borderId="17" xfId="2" applyNumberFormat="1" applyFont="1" applyFill="1" applyBorder="1" applyAlignment="1" applyProtection="1">
      <alignment horizontal="center" vertical="center"/>
      <protection locked="0"/>
    </xf>
    <xf numFmtId="9" fontId="2" fillId="2" borderId="17" xfId="3" applyFont="1" applyFill="1" applyBorder="1" applyAlignment="1" applyProtection="1">
      <alignment horizontal="center" vertical="center"/>
      <protection locked="0"/>
    </xf>
    <xf numFmtId="166" fontId="2" fillId="2" borderId="17" xfId="3" applyNumberFormat="1" applyFont="1" applyFill="1" applyBorder="1" applyAlignment="1" applyProtection="1">
      <alignment horizontal="center" vertical="center"/>
      <protection locked="0"/>
    </xf>
    <xf numFmtId="164" fontId="2" fillId="5" borderId="17" xfId="2" applyNumberFormat="1" applyFont="1" applyFill="1" applyBorder="1" applyAlignment="1">
      <alignment horizontal="right" vertical="center"/>
    </xf>
    <xf numFmtId="0" fontId="19" fillId="3" borderId="5" xfId="0" applyFont="1" applyFill="1" applyBorder="1"/>
    <xf numFmtId="0" fontId="2" fillId="2" borderId="17" xfId="0" applyFont="1" applyFill="1" applyBorder="1" applyAlignment="1" applyProtection="1">
      <alignment horizontal="center" vertical="center"/>
      <protection locked="0"/>
    </xf>
    <xf numFmtId="0" fontId="26" fillId="2" borderId="0" xfId="0" applyFont="1" applyFill="1" applyAlignment="1">
      <alignment horizontal="left" wrapText="1"/>
    </xf>
    <xf numFmtId="0" fontId="15" fillId="2" borderId="0" xfId="0" applyFont="1" applyFill="1" applyAlignment="1">
      <alignment vertical="top" wrapText="1"/>
    </xf>
    <xf numFmtId="9" fontId="6" fillId="2" borderId="0" xfId="3" applyFont="1" applyFill="1" applyBorder="1" applyAlignment="1">
      <alignment vertical="center"/>
    </xf>
    <xf numFmtId="0" fontId="0" fillId="2" borderId="0" xfId="0" applyFill="1"/>
    <xf numFmtId="0" fontId="27" fillId="2" borderId="0" xfId="0" applyFont="1" applyFill="1" applyAlignment="1">
      <alignment horizontal="left" vertical="center"/>
    </xf>
    <xf numFmtId="0" fontId="19" fillId="2" borderId="0" xfId="0" applyFont="1" applyFill="1"/>
    <xf numFmtId="0" fontId="25" fillId="2" borderId="0" xfId="0" applyFont="1" applyFill="1"/>
    <xf numFmtId="0" fontId="0" fillId="2" borderId="0" xfId="0" applyFill="1" applyProtection="1">
      <protection locked="0"/>
    </xf>
    <xf numFmtId="164" fontId="1" fillId="3" borderId="0" xfId="0" applyNumberFormat="1" applyFont="1" applyFill="1"/>
    <xf numFmtId="0" fontId="28" fillId="2" borderId="0" xfId="0" applyFont="1" applyFill="1"/>
    <xf numFmtId="164" fontId="15" fillId="2" borderId="20" xfId="2" applyNumberFormat="1" applyFont="1" applyFill="1" applyBorder="1" applyAlignment="1" applyProtection="1">
      <alignment horizontal="center" vertical="center"/>
      <protection locked="0"/>
    </xf>
    <xf numFmtId="0" fontId="20" fillId="2" borderId="0" xfId="0" applyFont="1" applyFill="1" applyAlignment="1">
      <alignment horizontal="center" vertical="center"/>
    </xf>
    <xf numFmtId="0" fontId="15" fillId="2" borderId="0" xfId="0" applyFont="1" applyFill="1" applyAlignment="1">
      <alignment horizontal="right" vertical="top" wrapText="1"/>
    </xf>
    <xf numFmtId="0" fontId="2" fillId="2" borderId="0" xfId="0" applyFont="1" applyFill="1" applyAlignment="1">
      <alignment vertical="top" wrapText="1"/>
    </xf>
    <xf numFmtId="164" fontId="12" fillId="5" borderId="17" xfId="2" applyNumberFormat="1" applyFont="1" applyFill="1" applyBorder="1" applyAlignment="1">
      <alignment horizontal="center" vertical="center"/>
    </xf>
    <xf numFmtId="167" fontId="2" fillId="2" borderId="0" xfId="1" applyNumberFormat="1" applyFont="1" applyFill="1" applyBorder="1" applyAlignment="1">
      <alignment horizontal="center" vertical="center"/>
    </xf>
    <xf numFmtId="164" fontId="12" fillId="5" borderId="17" xfId="2" applyNumberFormat="1" applyFont="1" applyFill="1" applyBorder="1" applyAlignment="1">
      <alignment horizontal="right" vertical="center"/>
    </xf>
    <xf numFmtId="166" fontId="12" fillId="2" borderId="0" xfId="3" applyNumberFormat="1" applyFont="1" applyFill="1" applyBorder="1" applyAlignment="1">
      <alignment horizontal="center"/>
    </xf>
    <xf numFmtId="0" fontId="2" fillId="2" borderId="0" xfId="0" applyFont="1" applyFill="1" applyAlignment="1">
      <alignment horizontal="center" vertical="center"/>
    </xf>
    <xf numFmtId="0" fontId="16" fillId="2" borderId="0" xfId="0" applyFont="1" applyFill="1" applyAlignment="1">
      <alignment horizontal="left" vertical="center"/>
    </xf>
    <xf numFmtId="164" fontId="15" fillId="2" borderId="0" xfId="2" applyNumberFormat="1" applyFont="1" applyFill="1" applyBorder="1" applyAlignment="1">
      <alignment horizontal="center" vertical="center"/>
    </xf>
    <xf numFmtId="167" fontId="15" fillId="2" borderId="0" xfId="1" applyNumberFormat="1" applyFont="1" applyFill="1" applyBorder="1" applyAlignment="1">
      <alignment horizontal="center" vertical="center"/>
    </xf>
    <xf numFmtId="0" fontId="15" fillId="2" borderId="0" xfId="0" applyFont="1" applyFill="1" applyAlignment="1">
      <alignment horizontal="center" vertical="center"/>
    </xf>
    <xf numFmtId="166" fontId="15" fillId="2" borderId="0" xfId="3" applyNumberFormat="1" applyFont="1" applyFill="1" applyBorder="1" applyAlignment="1">
      <alignment horizontal="center" vertical="center"/>
    </xf>
    <xf numFmtId="164" fontId="15" fillId="2" borderId="0" xfId="2" applyNumberFormat="1" applyFont="1" applyFill="1" applyBorder="1" applyAlignment="1">
      <alignment horizontal="right" vertical="center"/>
    </xf>
    <xf numFmtId="9" fontId="6" fillId="2" borderId="0" xfId="3" applyFont="1" applyFill="1" applyBorder="1" applyAlignment="1">
      <alignment horizontal="center" vertical="top" wrapText="1"/>
    </xf>
    <xf numFmtId="164" fontId="2" fillId="2" borderId="17" xfId="2" applyNumberFormat="1" applyFont="1" applyFill="1" applyBorder="1" applyProtection="1">
      <protection locked="0"/>
    </xf>
    <xf numFmtId="0" fontId="20" fillId="2" borderId="0" xfId="0" applyFont="1" applyFill="1" applyAlignment="1">
      <alignment horizontal="center"/>
    </xf>
    <xf numFmtId="0" fontId="12" fillId="2" borderId="0" xfId="0" applyFont="1" applyFill="1" applyAlignment="1">
      <alignment horizontal="left" vertical="top" wrapText="1"/>
    </xf>
    <xf numFmtId="0" fontId="12" fillId="2" borderId="0" xfId="0" applyFont="1" applyFill="1" applyAlignment="1">
      <alignment horizontal="center" vertical="top" wrapText="1"/>
    </xf>
    <xf numFmtId="0" fontId="2" fillId="2" borderId="5" xfId="0" applyFont="1" applyFill="1" applyBorder="1"/>
    <xf numFmtId="0" fontId="15" fillId="2" borderId="0" xfId="0" applyFont="1" applyFill="1" applyAlignment="1">
      <alignment horizontal="left" vertical="top" wrapText="1"/>
    </xf>
    <xf numFmtId="164" fontId="15" fillId="2" borderId="18" xfId="2" applyNumberFormat="1" applyFont="1" applyFill="1" applyBorder="1" applyAlignment="1" applyProtection="1">
      <alignment horizontal="center" vertical="center"/>
      <protection locked="0"/>
    </xf>
    <xf numFmtId="167" fontId="2" fillId="2" borderId="22" xfId="1" applyNumberFormat="1" applyFont="1" applyFill="1" applyBorder="1" applyAlignment="1">
      <alignment horizontal="center" vertical="center"/>
    </xf>
    <xf numFmtId="166" fontId="2" fillId="5" borderId="21" xfId="0" applyNumberFormat="1" applyFont="1" applyFill="1" applyBorder="1" applyAlignment="1">
      <alignment horizontal="center" vertical="center"/>
    </xf>
    <xf numFmtId="166" fontId="2" fillId="2" borderId="22" xfId="3" applyNumberFormat="1" applyFont="1" applyFill="1" applyBorder="1" applyAlignment="1">
      <alignment horizontal="center" vertical="center"/>
    </xf>
    <xf numFmtId="164" fontId="2" fillId="5" borderId="19" xfId="2" applyNumberFormat="1" applyFont="1" applyFill="1" applyBorder="1" applyAlignment="1">
      <alignment horizontal="right" vertical="center"/>
    </xf>
    <xf numFmtId="164" fontId="15" fillId="2" borderId="23" xfId="2" applyNumberFormat="1" applyFont="1" applyFill="1" applyBorder="1" applyAlignment="1">
      <alignment horizontal="center" vertical="center"/>
    </xf>
    <xf numFmtId="0" fontId="1" fillId="2" borderId="0" xfId="0" applyFont="1" applyFill="1" applyAlignment="1">
      <alignment horizontal="center" vertical="center"/>
    </xf>
    <xf numFmtId="164" fontId="1" fillId="2" borderId="0" xfId="2" applyNumberFormat="1" applyFont="1" applyFill="1" applyBorder="1" applyAlignment="1">
      <alignment horizontal="right" vertical="center"/>
    </xf>
    <xf numFmtId="167" fontId="2" fillId="2" borderId="24" xfId="1" applyNumberFormat="1" applyFont="1" applyFill="1" applyBorder="1" applyAlignment="1">
      <alignment horizontal="center" vertical="center"/>
    </xf>
    <xf numFmtId="166" fontId="2" fillId="5" borderId="17" xfId="0" applyNumberFormat="1" applyFont="1" applyFill="1" applyBorder="1" applyAlignment="1">
      <alignment horizontal="center" vertical="center"/>
    </xf>
    <xf numFmtId="166" fontId="2" fillId="2" borderId="0" xfId="3" applyNumberFormat="1" applyFont="1" applyFill="1" applyBorder="1" applyAlignment="1">
      <alignment horizontal="center" vertical="center"/>
    </xf>
    <xf numFmtId="164" fontId="15" fillId="2" borderId="25" xfId="2" applyNumberFormat="1" applyFont="1" applyFill="1" applyBorder="1"/>
    <xf numFmtId="164" fontId="15" fillId="2" borderId="0" xfId="2" applyNumberFormat="1" applyFont="1" applyFill="1" applyBorder="1" applyAlignment="1">
      <alignment horizontal="right"/>
    </xf>
    <xf numFmtId="0" fontId="4" fillId="2" borderId="0" xfId="4" applyFill="1" applyBorder="1" applyAlignment="1" applyProtection="1">
      <alignment vertical="top"/>
    </xf>
    <xf numFmtId="164" fontId="15" fillId="2" borderId="0" xfId="2" applyNumberFormat="1" applyFont="1" applyFill="1" applyBorder="1"/>
    <xf numFmtId="164" fontId="12" fillId="2" borderId="0" xfId="2" applyNumberFormat="1" applyFont="1" applyFill="1" applyBorder="1" applyAlignment="1">
      <alignment horizontal="left" vertical="center"/>
    </xf>
    <xf numFmtId="0" fontId="16" fillId="2" borderId="0" xfId="0" applyFont="1" applyFill="1" applyAlignment="1">
      <alignment horizontal="right"/>
    </xf>
    <xf numFmtId="164" fontId="2" fillId="5" borderId="17" xfId="0" applyNumberFormat="1" applyFont="1" applyFill="1" applyBorder="1"/>
    <xf numFmtId="164" fontId="30" fillId="2" borderId="0" xfId="2" applyNumberFormat="1" applyFont="1" applyFill="1" applyBorder="1" applyAlignment="1">
      <alignment horizontal="right" vertical="center"/>
    </xf>
    <xf numFmtId="0" fontId="15" fillId="2" borderId="0" xfId="0" applyFont="1" applyFill="1" applyAlignment="1">
      <alignment vertical="top"/>
    </xf>
    <xf numFmtId="0" fontId="2" fillId="2" borderId="0" xfId="0" applyFont="1" applyFill="1" applyAlignment="1">
      <alignment vertical="center"/>
    </xf>
    <xf numFmtId="0" fontId="15" fillId="2" borderId="14" xfId="0" applyFont="1" applyFill="1" applyBorder="1"/>
    <xf numFmtId="0" fontId="16" fillId="2" borderId="14" xfId="0" applyFont="1" applyFill="1" applyBorder="1" applyAlignment="1">
      <alignment horizontal="right" vertical="center"/>
    </xf>
    <xf numFmtId="164" fontId="12" fillId="2" borderId="14" xfId="2" applyNumberFormat="1" applyFont="1" applyFill="1" applyBorder="1" applyAlignment="1">
      <alignment horizontal="right" vertical="center"/>
    </xf>
    <xf numFmtId="1" fontId="20" fillId="2" borderId="0" xfId="2" applyNumberFormat="1" applyFont="1" applyFill="1" applyBorder="1" applyAlignment="1">
      <alignment horizontal="right"/>
    </xf>
    <xf numFmtId="0" fontId="13" fillId="2" borderId="2" xfId="0" applyFont="1" applyFill="1" applyBorder="1" applyAlignment="1">
      <alignment horizontal="left" wrapText="1"/>
    </xf>
    <xf numFmtId="0" fontId="15" fillId="2" borderId="0" xfId="0" applyFont="1" applyFill="1" applyAlignment="1">
      <alignment horizontal="left" vertical="top" wrapText="1"/>
    </xf>
    <xf numFmtId="0" fontId="4" fillId="3" borderId="0" xfId="4" applyFill="1" applyBorder="1" applyAlignment="1" applyProtection="1">
      <alignment horizontal="center"/>
      <protection locked="0"/>
    </xf>
    <xf numFmtId="0" fontId="4" fillId="2" borderId="0" xfId="4" applyFill="1" applyBorder="1" applyAlignment="1" applyProtection="1">
      <alignment horizontal="center" wrapText="1"/>
      <protection locked="0"/>
    </xf>
    <xf numFmtId="0" fontId="4" fillId="2" borderId="0" xfId="4" applyFill="1" applyBorder="1" applyAlignment="1" applyProtection="1">
      <alignment horizontal="center" vertical="top" wrapText="1"/>
      <protection locked="0"/>
    </xf>
    <xf numFmtId="0" fontId="12" fillId="0" borderId="6" xfId="0" applyFont="1" applyBorder="1" applyAlignment="1" applyProtection="1">
      <alignment horizontal="center" vertical="top" wrapText="1"/>
      <protection locked="0"/>
    </xf>
    <xf numFmtId="0" fontId="12" fillId="0" borderId="7" xfId="0" applyFont="1" applyBorder="1" applyAlignment="1" applyProtection="1">
      <alignment horizontal="center" vertical="top" wrapText="1"/>
      <protection locked="0"/>
    </xf>
    <xf numFmtId="0" fontId="12" fillId="0" borderId="8" xfId="0" applyFont="1" applyBorder="1" applyAlignment="1" applyProtection="1">
      <alignment horizontal="center" vertical="top" wrapText="1"/>
      <protection locked="0"/>
    </xf>
    <xf numFmtId="0" fontId="2" fillId="2" borderId="0" xfId="0" applyFont="1" applyFill="1" applyAlignment="1">
      <alignment horizontal="left" wrapText="1"/>
    </xf>
    <xf numFmtId="0" fontId="2" fillId="2" borderId="0" xfId="0" applyFont="1" applyFill="1" applyAlignment="1">
      <alignment horizontal="left" vertical="top" wrapText="1"/>
    </xf>
    <xf numFmtId="0" fontId="25" fillId="2" borderId="18" xfId="0" applyFont="1" applyFill="1" applyBorder="1" applyAlignment="1" applyProtection="1">
      <alignment horizontal="center" vertical="center" wrapText="1"/>
      <protection locked="0"/>
    </xf>
    <xf numFmtId="0" fontId="25" fillId="2" borderId="19" xfId="0" applyFont="1" applyFill="1" applyBorder="1" applyAlignment="1" applyProtection="1">
      <alignment horizontal="center" vertical="center" wrapText="1"/>
      <protection locked="0"/>
    </xf>
    <xf numFmtId="164" fontId="12" fillId="5" borderId="10" xfId="2" applyNumberFormat="1" applyFont="1" applyFill="1" applyBorder="1" applyAlignment="1">
      <alignment horizontal="center" vertical="center"/>
    </xf>
    <xf numFmtId="164" fontId="12" fillId="5" borderId="11" xfId="2" applyNumberFormat="1" applyFont="1" applyFill="1" applyBorder="1" applyAlignment="1">
      <alignment horizontal="center" vertical="center"/>
    </xf>
    <xf numFmtId="44" fontId="2" fillId="2" borderId="12" xfId="2" applyFont="1" applyFill="1" applyBorder="1" applyAlignment="1">
      <alignment horizontal="center" wrapText="1"/>
    </xf>
    <xf numFmtId="44" fontId="2" fillId="2" borderId="0" xfId="2" applyFont="1" applyFill="1" applyBorder="1" applyAlignment="1">
      <alignment horizontal="center" wrapText="1"/>
    </xf>
    <xf numFmtId="0" fontId="15" fillId="2" borderId="0" xfId="0" applyFont="1" applyFill="1" applyAlignment="1">
      <alignment horizontal="center" wrapText="1"/>
    </xf>
    <xf numFmtId="164" fontId="12" fillId="5" borderId="10" xfId="2" applyNumberFormat="1" applyFont="1" applyFill="1" applyBorder="1" applyAlignment="1">
      <alignment horizontal="left" wrapText="1"/>
    </xf>
    <xf numFmtId="164" fontId="12" fillId="5" borderId="11" xfId="2" applyNumberFormat="1" applyFont="1" applyFill="1" applyBorder="1" applyAlignment="1">
      <alignment horizontal="left" wrapText="1"/>
    </xf>
    <xf numFmtId="0" fontId="24" fillId="2" borderId="12" xfId="4" applyFont="1" applyFill="1" applyBorder="1" applyAlignment="1" applyProtection="1">
      <alignment horizontal="left" vertical="top" wrapText="1"/>
      <protection locked="0"/>
    </xf>
    <xf numFmtId="0" fontId="24" fillId="2" borderId="0" xfId="4" applyFont="1" applyFill="1" applyBorder="1" applyAlignment="1" applyProtection="1">
      <alignment horizontal="left" vertical="top" wrapText="1"/>
      <protection locked="0"/>
    </xf>
    <xf numFmtId="0" fontId="1" fillId="2" borderId="0" xfId="0" applyFont="1" applyFill="1" applyAlignment="1">
      <alignment horizontal="center"/>
    </xf>
    <xf numFmtId="0" fontId="12" fillId="2" borderId="0" xfId="0" applyFont="1" applyFill="1" applyAlignment="1">
      <alignment horizontal="center" vertical="top"/>
    </xf>
    <xf numFmtId="0" fontId="15" fillId="2" borderId="18" xfId="0" applyFont="1" applyFill="1" applyBorder="1" applyAlignment="1" applyProtection="1">
      <alignment horizontal="left"/>
      <protection locked="0"/>
    </xf>
    <xf numFmtId="0" fontId="15" fillId="2" borderId="19" xfId="0" applyFont="1" applyFill="1" applyBorder="1" applyAlignment="1" applyProtection="1">
      <alignment horizontal="left"/>
      <protection locked="0"/>
    </xf>
    <xf numFmtId="0" fontId="15" fillId="2" borderId="21" xfId="0" applyFont="1" applyFill="1" applyBorder="1" applyAlignment="1" applyProtection="1">
      <alignment horizontal="left"/>
      <protection locked="0"/>
    </xf>
    <xf numFmtId="0" fontId="12" fillId="2" borderId="0" xfId="0" applyFont="1" applyFill="1" applyAlignment="1">
      <alignment horizontal="left" vertical="top" wrapText="1"/>
    </xf>
    <xf numFmtId="0" fontId="16" fillId="2" borderId="0" xfId="0" applyFont="1" applyFill="1" applyAlignment="1">
      <alignment vertical="center" wrapText="1"/>
    </xf>
    <xf numFmtId="0" fontId="4" fillId="2" borderId="14" xfId="4" applyFill="1" applyBorder="1" applyAlignment="1" applyProtection="1">
      <alignment horizontal="right"/>
      <protection locked="0"/>
    </xf>
    <xf numFmtId="0" fontId="4" fillId="2" borderId="14" xfId="4" applyFill="1" applyBorder="1" applyAlignment="1" applyProtection="1">
      <alignment horizontal="center" wrapText="1"/>
      <protection locked="0"/>
    </xf>
  </cellXfs>
  <cellStyles count="5">
    <cellStyle name="Comma" xfId="1" builtinId="3"/>
    <cellStyle name="Currency" xfId="2" builtinId="4"/>
    <cellStyle name="Hyperlink" xfId="4" builtinId="8"/>
    <cellStyle name="Normal" xfId="0" builtinId="0"/>
    <cellStyle name="Per cent" xfId="3" builtinId="5"/>
  </cellStyles>
  <dxfs count="21">
    <dxf>
      <font>
        <color theme="1"/>
      </font>
      <border>
        <left style="thin">
          <color indexed="64"/>
        </left>
        <right style="thin">
          <color indexed="64"/>
        </right>
        <top style="thin">
          <color indexed="64"/>
        </top>
        <bottom style="thin">
          <color indexed="64"/>
        </bottom>
      </border>
    </dxf>
    <dxf>
      <font>
        <color theme="0"/>
      </font>
      <fill>
        <patternFill>
          <bgColor theme="0"/>
        </patternFill>
      </fill>
      <border>
        <left/>
        <right/>
        <bottom/>
      </border>
    </dxf>
    <dxf>
      <font>
        <color theme="0"/>
      </font>
      <fill>
        <patternFill>
          <bgColor theme="0"/>
        </patternFill>
      </fill>
      <border>
        <left/>
        <right/>
        <bottom/>
      </border>
    </dxf>
    <dxf>
      <font>
        <color theme="0"/>
      </font>
      <fill>
        <patternFill>
          <bgColor theme="0"/>
        </patternFill>
      </fill>
      <border>
        <left/>
        <right/>
        <top/>
        <bottom/>
      </border>
    </dxf>
    <dxf>
      <font>
        <b/>
        <i val="0"/>
        <condense val="0"/>
        <extend val="0"/>
        <color indexed="10"/>
      </font>
    </dxf>
    <dxf>
      <font>
        <b/>
        <i val="0"/>
        <condense val="0"/>
        <extend val="0"/>
        <color indexed="11"/>
      </font>
    </dxf>
    <dxf>
      <font>
        <color theme="0"/>
      </font>
      <fill>
        <patternFill patternType="solid">
          <bgColor theme="0"/>
        </patternFill>
      </fill>
      <border>
        <left/>
        <right/>
        <top/>
        <bottom/>
      </border>
    </dxf>
    <dxf>
      <border>
        <bottom/>
      </border>
    </dxf>
    <dxf>
      <font>
        <color theme="0"/>
      </font>
      <fill>
        <patternFill>
          <bgColor theme="0"/>
        </patternFill>
      </fill>
      <border>
        <left/>
        <right/>
        <bottom/>
      </border>
    </dxf>
    <dxf>
      <font>
        <color theme="1"/>
      </font>
      <border>
        <left style="thin">
          <color indexed="64"/>
        </left>
        <right style="thin">
          <color indexed="64"/>
        </right>
        <top style="thin">
          <color indexed="64"/>
        </top>
        <bottom style="thin">
          <color indexed="64"/>
        </bottom>
      </border>
    </dxf>
    <dxf>
      <font>
        <color theme="0"/>
      </font>
      <fill>
        <patternFill>
          <bgColor theme="0"/>
        </patternFill>
      </fill>
      <border>
        <left/>
        <right/>
        <bottom/>
      </border>
    </dxf>
    <dxf>
      <font>
        <color theme="0"/>
      </font>
      <fill>
        <patternFill>
          <bgColor theme="0"/>
        </patternFill>
      </fill>
      <border>
        <left/>
        <right/>
        <bottom/>
      </border>
    </dxf>
    <dxf>
      <font>
        <color theme="0"/>
      </font>
    </dxf>
    <dxf>
      <font>
        <b/>
        <i val="0"/>
        <condense val="0"/>
        <extend val="0"/>
        <color indexed="10"/>
      </font>
    </dxf>
    <dxf>
      <font>
        <b/>
        <i val="0"/>
        <condense val="0"/>
        <extend val="0"/>
        <color indexed="11"/>
      </font>
    </dxf>
    <dxf>
      <font>
        <color theme="0"/>
      </font>
      <fill>
        <patternFill>
          <bgColor theme="0"/>
        </patternFill>
      </fill>
      <border>
        <left/>
        <right/>
        <top/>
        <bottom/>
      </border>
    </dxf>
    <dxf>
      <font>
        <color theme="0"/>
      </font>
      <fill>
        <patternFill>
          <bgColor theme="0"/>
        </patternFill>
      </fill>
      <border>
        <left/>
        <right/>
        <bottom/>
      </border>
    </dxf>
    <dxf>
      <font>
        <b/>
        <i val="0"/>
        <condense val="0"/>
        <extend val="0"/>
        <color indexed="10"/>
      </font>
    </dxf>
    <dxf>
      <font>
        <b/>
        <i val="0"/>
        <condense val="0"/>
        <extend val="0"/>
        <color indexed="11"/>
      </font>
    </dxf>
    <dxf>
      <font>
        <color theme="0"/>
      </font>
      <fill>
        <patternFill>
          <bgColor theme="0"/>
        </patternFill>
      </fill>
      <border>
        <left/>
        <right/>
        <top/>
        <bottom/>
      </border>
    </dxf>
    <dxf>
      <border>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laine.Kirby\Documents\Competitions\SIPF\41440\Copy%20of%20MCT%20Partner%20Finance%20Form%20-%20SIPF%20projects%20V2%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uidance"/>
      <sheetName val="Form status"/>
      <sheetName val="Application details"/>
      <sheetName val="Projected Growth"/>
      <sheetName val="Other Public Funding"/>
      <sheetName val="Other Projects"/>
      <sheetName val="(O) Labour costs"/>
      <sheetName val="(O) Overheads"/>
      <sheetName val="(O) Materials costs"/>
      <sheetName val="(O) Sub contract costs"/>
      <sheetName val="(O) Travel &amp; subsistence costs"/>
      <sheetName val="(O) Capital usage"/>
      <sheetName val="(O) Other costs"/>
      <sheetName val="(C) Capital Equipment"/>
      <sheetName val="(C) Property Capital Costs"/>
      <sheetName val="(C) Capitalised Labour"/>
      <sheetName val="(C) Other Costs"/>
      <sheetName val="Project costs summary"/>
      <sheetName val="Change Log"/>
    </sheetNames>
    <sheetDataSet>
      <sheetData sheetId="0"/>
      <sheetData sheetId="1">
        <row r="38">
          <cell r="F38" t="str">
            <v>Complete</v>
          </cell>
        </row>
      </sheetData>
      <sheetData sheetId="2">
        <row r="35">
          <cell r="D35" t="str">
            <v>Limited Company</v>
          </cell>
        </row>
      </sheetData>
      <sheetData sheetId="3"/>
      <sheetData sheetId="4"/>
      <sheetData sheetId="5"/>
      <sheetData sheetId="6">
        <row r="8">
          <cell r="K8">
            <v>48</v>
          </cell>
        </row>
        <row r="48">
          <cell r="M48">
            <v>2135001</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E348EA-2E7E-4EF6-A149-D19AB32E9761}">
  <sheetPr>
    <tabColor theme="5" tint="0.39997558519241921"/>
  </sheetPr>
  <dimension ref="A1:CQ41"/>
  <sheetViews>
    <sheetView tabSelected="1" workbookViewId="0">
      <selection activeCell="H19" sqref="H19"/>
    </sheetView>
  </sheetViews>
  <sheetFormatPr defaultRowHeight="13" x14ac:dyDescent="0.3"/>
  <cols>
    <col min="1" max="1" width="4.7265625" style="6" customWidth="1"/>
    <col min="2" max="2" width="3.453125" style="2" customWidth="1"/>
    <col min="3" max="3" width="46.7265625" style="2" customWidth="1"/>
    <col min="4" max="4" width="1.26953125" style="2" customWidth="1"/>
    <col min="5" max="5" width="11.1796875" style="2" customWidth="1"/>
    <col min="6" max="6" width="9.81640625" style="2" customWidth="1"/>
    <col min="7" max="7" width="15.7265625" style="2" customWidth="1"/>
    <col min="8" max="8" width="12.453125" style="2" customWidth="1"/>
    <col min="9" max="9" width="16.7265625" style="2" customWidth="1"/>
    <col min="10" max="10" width="8.7265625" style="23" customWidth="1"/>
    <col min="11" max="11" width="42.7265625" style="2" customWidth="1"/>
    <col min="12" max="12" width="11.453125" style="2" customWidth="1"/>
    <col min="13" max="13" width="5.453125" style="2" customWidth="1"/>
    <col min="14" max="14" width="3.453125" style="4" customWidth="1"/>
    <col min="15" max="15" width="16.81640625" style="4" hidden="1" customWidth="1"/>
    <col min="16" max="21" width="3.453125" style="4" hidden="1" customWidth="1"/>
    <col min="22" max="22" width="3.26953125" style="6" hidden="1" customWidth="1"/>
    <col min="23" max="25" width="3.453125" style="6" hidden="1" customWidth="1"/>
    <col min="26" max="27" width="2.26953125" style="6" hidden="1" customWidth="1"/>
    <col min="28" max="28" width="6.453125" style="6" hidden="1" customWidth="1"/>
    <col min="29" max="31" width="11.453125" style="6" hidden="1" customWidth="1"/>
    <col min="32" max="34" width="11.453125" style="2" hidden="1" customWidth="1"/>
    <col min="35" max="35" width="6" style="6" hidden="1" customWidth="1"/>
    <col min="36" max="36" width="3.453125" style="2" customWidth="1"/>
    <col min="37" max="37" width="46.7265625" style="2" customWidth="1"/>
    <col min="38" max="38" width="1.26953125" style="2" customWidth="1"/>
    <col min="39" max="39" width="11.1796875" style="2" customWidth="1"/>
    <col min="40" max="40" width="9.81640625" style="2" customWidth="1"/>
    <col min="41" max="41" width="15.7265625" style="2" customWidth="1"/>
    <col min="42" max="42" width="12.453125" style="2" customWidth="1"/>
    <col min="43" max="43" width="16.7265625" style="2" customWidth="1"/>
    <col min="44" max="44" width="8.7265625" style="23" customWidth="1"/>
    <col min="45" max="45" width="42.7265625" style="2" customWidth="1"/>
    <col min="46" max="46" width="11.453125" style="2" customWidth="1"/>
    <col min="47" max="47" width="5.453125" style="2" customWidth="1"/>
    <col min="48" max="48" width="3.453125" style="4" hidden="1" customWidth="1"/>
    <col min="49" max="49" width="16.81640625" style="7" hidden="1" customWidth="1"/>
    <col min="50" max="55" width="3.453125" style="8" hidden="1" customWidth="1"/>
    <col min="56" max="56" width="3.26953125" style="10" hidden="1" customWidth="1"/>
    <col min="57" max="59" width="3.453125" style="10" hidden="1" customWidth="1"/>
    <col min="60" max="61" width="2.26953125" style="10" hidden="1" customWidth="1"/>
    <col min="62" max="76" width="5.7265625" style="10" hidden="1" customWidth="1"/>
    <col min="77" max="77" width="6.453125" style="10" hidden="1" customWidth="1"/>
    <col min="78" max="80" width="11.453125" style="10" hidden="1" customWidth="1"/>
    <col min="81" max="81" width="6" style="6" customWidth="1"/>
    <col min="82" max="82" width="3.453125" style="2" customWidth="1"/>
    <col min="83" max="83" width="46.7265625" style="2" customWidth="1"/>
    <col min="84" max="84" width="1.26953125" style="2" customWidth="1"/>
    <col min="85" max="85" width="11.1796875" style="2" customWidth="1"/>
    <col min="86" max="86" width="9.81640625" style="2" customWidth="1"/>
    <col min="87" max="87" width="15.7265625" style="2" customWidth="1"/>
    <col min="88" max="88" width="12.453125" style="2" customWidth="1"/>
    <col min="89" max="89" width="16.7265625" style="2" customWidth="1"/>
    <col min="90" max="90" width="8.7265625" style="23" customWidth="1"/>
    <col min="91" max="91" width="42.7265625" style="2" customWidth="1"/>
    <col min="92" max="92" width="11.453125" style="2" customWidth="1"/>
    <col min="93" max="93" width="5.453125" style="2" customWidth="1"/>
    <col min="94" max="94" width="3.453125" style="4" customWidth="1"/>
    <col min="95" max="95" width="16.81640625" style="4" customWidth="1"/>
  </cols>
  <sheetData>
    <row r="1" spans="1:95" ht="15.5" x14ac:dyDescent="0.35">
      <c r="A1" s="1"/>
      <c r="C1" s="3" t="s">
        <v>0</v>
      </c>
      <c r="J1" s="136"/>
      <c r="K1" s="136"/>
      <c r="L1" s="136"/>
      <c r="M1" s="136"/>
      <c r="V1" s="5"/>
      <c r="AK1" s="3" t="s">
        <v>0</v>
      </c>
      <c r="AR1" s="136"/>
      <c r="AS1" s="136"/>
      <c r="AT1" s="136"/>
      <c r="AU1" s="136"/>
      <c r="BD1" s="9"/>
      <c r="CE1" s="3" t="s">
        <v>0</v>
      </c>
      <c r="CL1" s="136"/>
      <c r="CM1" s="136"/>
      <c r="CN1" s="136"/>
      <c r="CO1" s="136"/>
    </row>
    <row r="2" spans="1:95" ht="18" x14ac:dyDescent="0.25">
      <c r="A2" s="6">
        <f>IF(SUM(A4:A14)=4,1,0)</f>
        <v>0</v>
      </c>
      <c r="B2" s="11"/>
      <c r="C2" s="12" t="s">
        <v>1</v>
      </c>
      <c r="D2" s="13"/>
      <c r="E2" s="13"/>
      <c r="F2" s="13"/>
      <c r="G2" s="14" t="s">
        <v>2</v>
      </c>
      <c r="H2" s="15" t="str">
        <f>IF(A2=1,"Complete","Incomplete")</f>
        <v>Incomplete</v>
      </c>
      <c r="I2" s="13"/>
      <c r="J2" s="14" t="s">
        <v>3</v>
      </c>
      <c r="K2" s="15" t="str">
        <f>'[1]Form status'!F38</f>
        <v>Complete</v>
      </c>
      <c r="L2" s="13"/>
      <c r="M2" s="16"/>
      <c r="O2" s="17"/>
      <c r="X2" s="18" t="s">
        <v>4</v>
      </c>
      <c r="Y2" s="18"/>
      <c r="Z2" s="18"/>
      <c r="AA2" s="18"/>
      <c r="AB2" s="18"/>
      <c r="AC2" s="18"/>
      <c r="AI2" s="6">
        <f>IF(SUM(AI3:AI41)=7,1,0)</f>
        <v>1</v>
      </c>
      <c r="AJ2" s="11"/>
      <c r="AK2" s="12" t="s">
        <v>5</v>
      </c>
      <c r="AL2" s="13"/>
      <c r="AM2" s="13"/>
      <c r="AN2" s="13"/>
      <c r="AO2" s="14"/>
      <c r="AP2" s="15"/>
      <c r="AQ2" s="13"/>
      <c r="AR2" s="14" t="s">
        <v>3</v>
      </c>
      <c r="AS2" s="15" t="str">
        <f>'[1]Form status'!F38</f>
        <v>Complete</v>
      </c>
      <c r="AT2" s="13"/>
      <c r="AU2" s="16"/>
      <c r="AW2" s="19"/>
      <c r="BF2" s="20" t="s">
        <v>4</v>
      </c>
      <c r="BG2" s="20"/>
      <c r="BH2" s="20"/>
      <c r="BI2" s="20"/>
      <c r="BJ2" s="20"/>
      <c r="BK2" s="20"/>
      <c r="BL2" s="20"/>
      <c r="BM2" s="20"/>
      <c r="BN2" s="20"/>
      <c r="BO2" s="20"/>
      <c r="BP2" s="20"/>
      <c r="BQ2" s="20"/>
      <c r="BR2" s="20"/>
      <c r="BS2" s="20"/>
      <c r="BT2" s="20"/>
      <c r="BU2" s="20"/>
      <c r="BV2" s="20"/>
      <c r="BW2" s="20"/>
      <c r="BX2" s="20"/>
      <c r="BY2" s="20"/>
      <c r="BZ2" s="20"/>
      <c r="CC2" s="6">
        <f>IF(N4=5,IF(SUM(CC3:CC33)=15,1,0),1)</f>
        <v>0</v>
      </c>
      <c r="CD2" s="11"/>
      <c r="CE2" s="12" t="s">
        <v>6</v>
      </c>
      <c r="CF2" s="13"/>
      <c r="CG2" s="13"/>
      <c r="CH2" s="13"/>
      <c r="CI2" s="14" t="s">
        <v>2</v>
      </c>
      <c r="CJ2" s="15" t="str">
        <f>IF(CC2=1,"Complete","Incomplete")</f>
        <v>Incomplete</v>
      </c>
      <c r="CK2" s="13"/>
      <c r="CL2" s="14" t="s">
        <v>3</v>
      </c>
      <c r="CM2" s="15" t="str">
        <f>'[1]Form status'!F38</f>
        <v>Complete</v>
      </c>
      <c r="CN2" s="13"/>
      <c r="CO2" s="16"/>
      <c r="CQ2" s="17"/>
    </row>
    <row r="3" spans="1:95" ht="15.5" x14ac:dyDescent="0.35">
      <c r="B3" s="21"/>
      <c r="C3" s="22"/>
      <c r="L3" s="24"/>
      <c r="M3" s="25"/>
      <c r="X3" s="6" t="s">
        <v>7</v>
      </c>
      <c r="Y3" s="18"/>
      <c r="Z3" s="18"/>
      <c r="AA3" s="18"/>
      <c r="AB3" s="18"/>
      <c r="AC3" s="18"/>
      <c r="AJ3" s="21"/>
      <c r="AK3" s="26"/>
      <c r="AL3" s="27"/>
      <c r="AM3" s="27"/>
      <c r="AN3" s="27"/>
      <c r="AO3" s="27"/>
      <c r="AP3" s="27"/>
      <c r="AQ3" s="27"/>
      <c r="AR3" s="27"/>
      <c r="AS3" s="28"/>
      <c r="AT3" s="137" t="s">
        <v>8</v>
      </c>
      <c r="AU3" s="29"/>
      <c r="BU3" s="30"/>
      <c r="CD3" s="21"/>
      <c r="CE3" s="31"/>
      <c r="CF3" s="32"/>
      <c r="CG3" s="33"/>
      <c r="CH3" s="33"/>
      <c r="CI3" s="33"/>
      <c r="CJ3" s="32"/>
      <c r="CK3" s="34"/>
      <c r="CL3" s="32"/>
      <c r="CM3" s="32"/>
      <c r="CN3" s="138" t="s">
        <v>8</v>
      </c>
      <c r="CO3" s="29"/>
      <c r="CP3" s="35"/>
      <c r="CQ3" s="6"/>
    </row>
    <row r="4" spans="1:95" ht="15.5" x14ac:dyDescent="0.3">
      <c r="A4" s="6">
        <f>IF(H4="please select",0,IF(N4&lt;4,1,IF(E6=0,0,1)))</f>
        <v>0</v>
      </c>
      <c r="B4" s="36"/>
      <c r="C4" s="37" t="s">
        <v>9</v>
      </c>
      <c r="H4" s="139" t="s">
        <v>10</v>
      </c>
      <c r="I4" s="140"/>
      <c r="J4" s="140"/>
      <c r="K4" s="140"/>
      <c r="L4" s="141"/>
      <c r="M4" s="38" t="str">
        <f>IF(H4="Please Select","**","")</f>
        <v/>
      </c>
      <c r="N4" s="39">
        <f>IF(H4="No",1,IF(H4="Yes - use 20% of labour costs",2,IF(H4="Yes - calculate overheads",5,0)))</f>
        <v>5</v>
      </c>
      <c r="W4" s="6">
        <f>IFERROR(V10,4)</f>
        <v>0</v>
      </c>
      <c r="AJ4" s="21"/>
      <c r="AK4" s="142" t="s">
        <v>11</v>
      </c>
      <c r="AL4" s="142"/>
      <c r="AM4" s="142"/>
      <c r="AN4" s="142"/>
      <c r="AO4" s="142"/>
      <c r="AP4" s="142"/>
      <c r="AQ4" s="142"/>
      <c r="AR4" s="142"/>
      <c r="AS4" s="142"/>
      <c r="AT4" s="137"/>
      <c r="AU4" s="25"/>
      <c r="CD4" s="21"/>
      <c r="CE4" s="31"/>
      <c r="CF4" s="32"/>
      <c r="CG4" s="33"/>
      <c r="CH4" s="33"/>
      <c r="CI4" s="33"/>
      <c r="CJ4" s="32"/>
      <c r="CK4" s="34"/>
      <c r="CL4" s="32"/>
      <c r="CM4" s="32"/>
      <c r="CN4" s="138"/>
      <c r="CO4" s="25"/>
      <c r="CP4" s="35"/>
      <c r="CQ4" s="6"/>
    </row>
    <row r="5" spans="1:95" x14ac:dyDescent="0.3">
      <c r="B5" s="21"/>
      <c r="M5" s="25"/>
      <c r="AJ5" s="21"/>
      <c r="AK5" s="143" t="s">
        <v>12</v>
      </c>
      <c r="AL5" s="143"/>
      <c r="AM5" s="143"/>
      <c r="AN5" s="143"/>
      <c r="AO5" s="143"/>
      <c r="AP5" s="143"/>
      <c r="AQ5" s="143"/>
      <c r="AR5" s="143"/>
      <c r="AS5" s="143"/>
      <c r="AT5" s="137"/>
      <c r="AU5" s="25"/>
      <c r="CD5" s="21"/>
      <c r="CE5" s="40" t="s">
        <v>13</v>
      </c>
      <c r="CF5" s="32"/>
      <c r="CG5" s="33"/>
      <c r="CH5" s="33"/>
      <c r="CI5" s="33"/>
      <c r="CJ5" s="32"/>
      <c r="CK5" s="34"/>
      <c r="CL5" s="32"/>
      <c r="CM5" s="32"/>
      <c r="CN5" s="138"/>
      <c r="CO5" s="25"/>
      <c r="CP5" s="35"/>
      <c r="CQ5" s="6"/>
    </row>
    <row r="6" spans="1:95" ht="13.5" x14ac:dyDescent="0.3">
      <c r="A6" s="6">
        <f>IF(N4=4,IF(C6&gt;0,1,0),1)</f>
        <v>1</v>
      </c>
      <c r="B6" s="21"/>
      <c r="C6" s="41" t="s">
        <v>14</v>
      </c>
      <c r="D6" s="42"/>
      <c r="E6" s="146">
        <f>IF('[1]Application details'!D35="Public Sector Organisation (*)",0,IF(W4=4,0,V10))</f>
        <v>0</v>
      </c>
      <c r="F6" s="147"/>
      <c r="G6" s="148" t="str">
        <f>IF(N4=5,"Click the Hyperlinks and complete the forms to obtain your overhead (£)","")</f>
        <v>Click the Hyperlinks and complete the forms to obtain your overhead (£)</v>
      </c>
      <c r="H6" s="149"/>
      <c r="I6" s="149"/>
      <c r="J6" s="149"/>
      <c r="M6" s="25"/>
      <c r="AJ6" s="21"/>
      <c r="AK6" s="143"/>
      <c r="AL6" s="143"/>
      <c r="AM6" s="143"/>
      <c r="AN6" s="143"/>
      <c r="AO6" s="143"/>
      <c r="AP6" s="143"/>
      <c r="AQ6" s="143"/>
      <c r="AR6" s="143"/>
      <c r="AS6" s="143"/>
      <c r="AT6" s="137"/>
      <c r="AU6" s="25"/>
      <c r="CD6" s="21"/>
      <c r="CE6" s="142" t="s">
        <v>15</v>
      </c>
      <c r="CF6" s="142"/>
      <c r="CG6" s="142"/>
      <c r="CH6" s="142"/>
      <c r="CI6" s="142"/>
      <c r="CJ6" s="142"/>
      <c r="CK6" s="142"/>
      <c r="CL6" s="142"/>
      <c r="CM6" s="32"/>
      <c r="CN6" s="138"/>
      <c r="CO6" s="25"/>
      <c r="CP6" s="35"/>
      <c r="CQ6" s="6"/>
    </row>
    <row r="7" spans="1:95" ht="22" x14ac:dyDescent="0.5">
      <c r="B7" s="43"/>
      <c r="C7" s="44"/>
      <c r="D7" s="45"/>
      <c r="E7" s="45"/>
      <c r="F7" s="46"/>
      <c r="G7" s="47"/>
      <c r="H7" s="46"/>
      <c r="I7" s="48"/>
      <c r="J7" s="49"/>
      <c r="K7" s="46"/>
      <c r="L7" s="46"/>
      <c r="M7" s="50"/>
      <c r="AJ7" s="21"/>
      <c r="AK7" s="51"/>
      <c r="AL7" s="32"/>
      <c r="AM7" s="150" t="s">
        <v>16</v>
      </c>
      <c r="AN7" s="150" t="s">
        <v>17</v>
      </c>
      <c r="AO7" s="150" t="s">
        <v>18</v>
      </c>
      <c r="AP7" s="150" t="s">
        <v>19</v>
      </c>
      <c r="AR7" s="150" t="s">
        <v>20</v>
      </c>
      <c r="AS7" s="150"/>
      <c r="AU7" s="25"/>
      <c r="CD7" s="21"/>
      <c r="CE7" s="52"/>
      <c r="CF7" s="32"/>
      <c r="CG7" s="33"/>
      <c r="CH7" s="33"/>
      <c r="CI7" s="33"/>
      <c r="CJ7" s="32"/>
      <c r="CK7" s="34"/>
      <c r="CL7" s="32"/>
      <c r="CM7" s="32"/>
      <c r="CN7" s="28"/>
      <c r="CO7" s="25"/>
      <c r="CP7" s="35"/>
      <c r="CQ7" s="6"/>
    </row>
    <row r="8" spans="1:95" ht="40" x14ac:dyDescent="0.5">
      <c r="A8" s="6">
        <f>AI2</f>
        <v>1</v>
      </c>
      <c r="B8" s="21"/>
      <c r="C8" s="134"/>
      <c r="D8" s="134"/>
      <c r="E8" s="134"/>
      <c r="F8" s="134"/>
      <c r="G8" s="134"/>
      <c r="H8" s="134"/>
      <c r="I8" s="134"/>
      <c r="J8" s="134"/>
      <c r="K8" s="28"/>
      <c r="L8" s="28"/>
      <c r="M8" s="53"/>
      <c r="AJ8" s="21"/>
      <c r="AK8" s="51"/>
      <c r="AL8" s="32"/>
      <c r="AM8" s="150"/>
      <c r="AN8" s="150"/>
      <c r="AO8" s="150"/>
      <c r="AP8" s="150"/>
      <c r="AR8" s="150"/>
      <c r="AS8" s="150"/>
      <c r="AU8" s="25"/>
      <c r="AW8" s="54" t="s">
        <v>21</v>
      </c>
      <c r="CD8" s="21"/>
      <c r="CE8" s="135" t="s">
        <v>22</v>
      </c>
      <c r="CF8" s="135"/>
      <c r="CG8" s="135"/>
      <c r="CH8" s="135"/>
      <c r="CI8" s="135"/>
      <c r="CJ8" s="135"/>
      <c r="CK8" s="135"/>
      <c r="CL8" s="135"/>
      <c r="CM8" s="135"/>
      <c r="CN8" s="135"/>
      <c r="CO8" s="25"/>
      <c r="CP8" s="35"/>
      <c r="CQ8" s="6"/>
    </row>
    <row r="9" spans="1:95" ht="22" x14ac:dyDescent="0.5">
      <c r="A9" s="6">
        <f>CC2</f>
        <v>0</v>
      </c>
      <c r="B9" s="21"/>
      <c r="C9" s="26"/>
      <c r="D9" s="26"/>
      <c r="E9" s="26"/>
      <c r="F9" s="26"/>
      <c r="G9" s="26"/>
      <c r="H9" s="26"/>
      <c r="I9" s="26"/>
      <c r="J9" s="26"/>
      <c r="K9" s="28"/>
      <c r="L9" s="28"/>
      <c r="M9" s="25"/>
      <c r="AJ9" s="21"/>
      <c r="AK9" s="51"/>
      <c r="AL9" s="32"/>
      <c r="AM9" s="150"/>
      <c r="AN9" s="150"/>
      <c r="AO9" s="150"/>
      <c r="AP9" s="150"/>
      <c r="AR9" s="55"/>
      <c r="AU9" s="25"/>
      <c r="AW9" s="54"/>
      <c r="CD9" s="21"/>
      <c r="CE9" s="135"/>
      <c r="CF9" s="135"/>
      <c r="CG9" s="135"/>
      <c r="CH9" s="135"/>
      <c r="CI9" s="135"/>
      <c r="CJ9" s="135"/>
      <c r="CK9" s="135"/>
      <c r="CL9" s="135"/>
      <c r="CM9" s="135"/>
      <c r="CN9" s="135"/>
      <c r="CO9" s="25"/>
      <c r="CP9" s="35"/>
      <c r="CQ9" s="6"/>
    </row>
    <row r="10" spans="1:95" x14ac:dyDescent="0.3">
      <c r="B10" s="21"/>
      <c r="D10" s="56" t="s">
        <v>23</v>
      </c>
      <c r="E10" s="151">
        <f>IF(E18=0,0,AQ39)</f>
        <v>0</v>
      </c>
      <c r="F10" s="152"/>
      <c r="G10" s="153" t="s">
        <v>24</v>
      </c>
      <c r="H10" s="154"/>
      <c r="I10" s="154"/>
      <c r="J10" s="154"/>
      <c r="K10" s="154"/>
      <c r="M10" s="25"/>
      <c r="V10" s="155">
        <f>IF(N4=2,'[1](O) Labour costs'!M48*0.2,IF(N4=5,(E10+E12),0))</f>
        <v>0</v>
      </c>
      <c r="W10" s="155"/>
      <c r="AJ10" s="21"/>
      <c r="AK10" s="57"/>
      <c r="AL10" s="32"/>
      <c r="AM10" s="58" t="s">
        <v>25</v>
      </c>
      <c r="AN10" s="58" t="s">
        <v>26</v>
      </c>
      <c r="AO10" s="58" t="s">
        <v>27</v>
      </c>
      <c r="AP10" s="58" t="s">
        <v>28</v>
      </c>
      <c r="AR10" s="58" t="s">
        <v>29</v>
      </c>
      <c r="AU10" s="25"/>
      <c r="AW10" s="54"/>
      <c r="CD10" s="21"/>
      <c r="CE10" s="135"/>
      <c r="CF10" s="135"/>
      <c r="CG10" s="135"/>
      <c r="CH10" s="135"/>
      <c r="CI10" s="135"/>
      <c r="CJ10" s="135"/>
      <c r="CK10" s="135"/>
      <c r="CL10" s="135"/>
      <c r="CM10" s="135"/>
      <c r="CN10" s="135"/>
      <c r="CO10" s="25"/>
      <c r="CP10" s="35"/>
      <c r="CQ10" s="6"/>
    </row>
    <row r="11" spans="1:95" x14ac:dyDescent="0.3">
      <c r="B11" s="21"/>
      <c r="C11" s="26"/>
      <c r="D11" s="26"/>
      <c r="E11" s="59"/>
      <c r="F11" s="59"/>
      <c r="G11" s="60"/>
      <c r="H11" s="60"/>
      <c r="I11" s="60"/>
      <c r="J11" s="61"/>
      <c r="K11" s="23"/>
      <c r="M11" s="25"/>
      <c r="AJ11" s="21"/>
      <c r="AK11" s="32"/>
      <c r="AL11" s="32"/>
      <c r="AM11" s="32"/>
      <c r="AN11" s="32"/>
      <c r="AO11" s="32"/>
      <c r="AP11" s="62"/>
      <c r="AR11" s="32"/>
      <c r="AU11" s="25"/>
      <c r="AW11" s="63"/>
      <c r="CC11" s="6">
        <f>IF(CJ14="**",0,1)</f>
        <v>0</v>
      </c>
      <c r="CD11" s="21"/>
      <c r="CE11" s="135"/>
      <c r="CF11" s="135"/>
      <c r="CG11" s="135"/>
      <c r="CH11" s="135"/>
      <c r="CI11" s="135"/>
      <c r="CJ11" s="135"/>
      <c r="CK11" s="135"/>
      <c r="CL11" s="135"/>
      <c r="CM11" s="135"/>
      <c r="CN11" s="135"/>
      <c r="CO11" s="25"/>
      <c r="CP11" s="35"/>
      <c r="CQ11" s="6"/>
    </row>
    <row r="12" spans="1:95" x14ac:dyDescent="0.3">
      <c r="B12" s="21"/>
      <c r="C12" s="26"/>
      <c r="D12" s="64" t="s">
        <v>30</v>
      </c>
      <c r="E12" s="151">
        <f>IF(E20=0,0,CN34)</f>
        <v>0</v>
      </c>
      <c r="F12" s="152"/>
      <c r="G12" s="154" t="s">
        <v>31</v>
      </c>
      <c r="H12" s="154"/>
      <c r="I12" s="154"/>
      <c r="J12" s="61"/>
      <c r="K12" s="23"/>
      <c r="M12" s="25"/>
      <c r="AJ12" s="65"/>
      <c r="AK12" s="156" t="s">
        <v>32</v>
      </c>
      <c r="AL12" s="156"/>
      <c r="AM12" s="156"/>
      <c r="AN12" s="156"/>
      <c r="AO12" s="66"/>
      <c r="AP12" s="62"/>
      <c r="AR12" s="32"/>
      <c r="AT12" s="28"/>
      <c r="AU12" s="25"/>
      <c r="AW12" s="63"/>
      <c r="CD12" s="21"/>
      <c r="CE12" s="135"/>
      <c r="CF12" s="135"/>
      <c r="CG12" s="135"/>
      <c r="CH12" s="135"/>
      <c r="CI12" s="135"/>
      <c r="CJ12" s="135"/>
      <c r="CK12" s="135"/>
      <c r="CL12" s="135"/>
      <c r="CM12" s="135"/>
      <c r="CN12" s="135"/>
      <c r="CO12" s="25"/>
      <c r="CP12" s="35"/>
      <c r="CQ12" s="6"/>
    </row>
    <row r="13" spans="1:95" ht="15" x14ac:dyDescent="0.3">
      <c r="B13" s="43"/>
      <c r="C13" s="67"/>
      <c r="D13" s="67"/>
      <c r="E13" s="67"/>
      <c r="F13" s="67"/>
      <c r="G13" s="67"/>
      <c r="H13" s="67"/>
      <c r="I13" s="67"/>
      <c r="J13" s="68"/>
      <c r="K13" s="67"/>
      <c r="L13" s="67"/>
      <c r="M13" s="50"/>
      <c r="AI13" s="6">
        <f>IF(AO12="",1,0)</f>
        <v>1</v>
      </c>
      <c r="AJ13" s="21"/>
      <c r="AK13" s="69" t="s">
        <v>33</v>
      </c>
      <c r="AL13" s="70"/>
      <c r="AM13" s="71">
        <v>0</v>
      </c>
      <c r="AN13" s="72">
        <v>0</v>
      </c>
      <c r="AO13" s="73">
        <v>0</v>
      </c>
      <c r="AP13" s="74">
        <f t="shared" ref="AP13:AP18" si="0">IF(BK13="No",0,AM13*AN13*AO13)</f>
        <v>0</v>
      </c>
      <c r="AR13" s="144"/>
      <c r="AS13" s="145"/>
      <c r="AT13" s="6">
        <f t="shared" ref="AT13:AT18" si="1">IF(BK13="no",IF(AO13&gt;0,1,0),0)</f>
        <v>0</v>
      </c>
      <c r="AU13" s="75" t="str">
        <f t="shared" ref="AU13:AU18" si="2">IF(BH14=1,"","**")</f>
        <v/>
      </c>
      <c r="AW13" s="63"/>
      <c r="BK13" s="76" t="s">
        <v>34</v>
      </c>
      <c r="CD13" s="21"/>
      <c r="CE13" s="77"/>
      <c r="CF13" s="59"/>
      <c r="CG13" s="59"/>
      <c r="CH13" s="59"/>
      <c r="CI13" s="59"/>
      <c r="CJ13" s="59"/>
      <c r="CK13" s="59"/>
      <c r="CL13" s="59"/>
      <c r="CM13" s="59"/>
      <c r="CN13" s="28"/>
      <c r="CO13" s="25"/>
      <c r="CP13" s="35"/>
      <c r="CQ13" s="6"/>
    </row>
    <row r="14" spans="1:95" ht="15" x14ac:dyDescent="0.3">
      <c r="AI14" s="6">
        <f t="shared" ref="AI14:AI19" si="3">IF(SUM(BE14:BH14)=2,1,0)</f>
        <v>1</v>
      </c>
      <c r="AJ14" s="21"/>
      <c r="AK14" s="69" t="s">
        <v>35</v>
      </c>
      <c r="AL14" s="78"/>
      <c r="AM14" s="71">
        <v>0</v>
      </c>
      <c r="AN14" s="72">
        <v>0</v>
      </c>
      <c r="AO14" s="73">
        <v>0</v>
      </c>
      <c r="AP14" s="74">
        <f t="shared" si="0"/>
        <v>0</v>
      </c>
      <c r="AR14" s="144" t="str">
        <f>IF(AM14=0,"",IF(AP14=0,"N/A",""))</f>
        <v/>
      </c>
      <c r="AS14" s="145"/>
      <c r="AT14" s="6">
        <f t="shared" si="1"/>
        <v>0</v>
      </c>
      <c r="AU14" s="75" t="str">
        <f t="shared" si="2"/>
        <v/>
      </c>
      <c r="AW14" s="79" t="e">
        <f t="shared" ref="AW14:AW19" si="4">AP13/$AM$33</f>
        <v>#DIV/0!</v>
      </c>
      <c r="BD14" s="10">
        <f t="shared" ref="BD14:BD19" si="5">IF(AM12&gt;0,1,0)</f>
        <v>0</v>
      </c>
      <c r="BE14" s="10">
        <f>IF($V13=0,1,IF(#REF!="Please Select",0,1))</f>
        <v>1</v>
      </c>
      <c r="BH14" s="10">
        <f t="shared" ref="BH14:BH19" si="6">IF($V13=0,1,IF(LEN(AR12)=0,0,1))</f>
        <v>1</v>
      </c>
      <c r="BK14" s="76" t="s">
        <v>34</v>
      </c>
      <c r="CD14" s="21"/>
      <c r="CE14" s="28" t="s">
        <v>36</v>
      </c>
      <c r="CF14" s="80"/>
      <c r="CG14" s="80"/>
      <c r="CH14" s="81"/>
      <c r="CI14" s="76" t="s">
        <v>37</v>
      </c>
      <c r="CJ14" s="82" t="str">
        <f>IF(CI14="Please Select","**","")</f>
        <v>**</v>
      </c>
      <c r="CK14" s="34"/>
      <c r="CL14" s="32"/>
      <c r="CM14" s="32"/>
      <c r="CN14" s="28"/>
      <c r="CO14" s="25"/>
      <c r="CP14" s="35"/>
      <c r="CQ14" s="6"/>
    </row>
    <row r="15" spans="1:95" ht="15" x14ac:dyDescent="0.3">
      <c r="AI15" s="6">
        <f t="shared" si="3"/>
        <v>1</v>
      </c>
      <c r="AJ15" s="21"/>
      <c r="AK15" s="69" t="s">
        <v>38</v>
      </c>
      <c r="AL15" s="78"/>
      <c r="AM15" s="71">
        <v>0</v>
      </c>
      <c r="AN15" s="72">
        <v>0</v>
      </c>
      <c r="AO15" s="73">
        <v>0</v>
      </c>
      <c r="AP15" s="74">
        <f t="shared" si="0"/>
        <v>0</v>
      </c>
      <c r="AR15" s="144" t="str">
        <f>IF(AM15=0,"",IF(AP15=0,"N/A",""))</f>
        <v/>
      </c>
      <c r="AS15" s="145"/>
      <c r="AT15" s="6">
        <f t="shared" si="1"/>
        <v>0</v>
      </c>
      <c r="AU15" s="75" t="str">
        <f t="shared" si="2"/>
        <v/>
      </c>
      <c r="AW15" s="79" t="e">
        <f t="shared" si="4"/>
        <v>#DIV/0!</v>
      </c>
      <c r="BD15" s="10">
        <f t="shared" si="5"/>
        <v>0</v>
      </c>
      <c r="BE15" s="10">
        <f>IF($V14=0,1,IF(BK13="Please Select",0,1))</f>
        <v>1</v>
      </c>
      <c r="BH15" s="10">
        <f t="shared" si="6"/>
        <v>1</v>
      </c>
      <c r="BK15" s="76" t="s">
        <v>34</v>
      </c>
      <c r="CD15" s="21"/>
      <c r="CE15" s="83" t="s">
        <v>39</v>
      </c>
      <c r="CF15" s="80"/>
      <c r="CG15" s="80"/>
      <c r="CH15" s="81"/>
      <c r="CI15" s="84"/>
      <c r="CJ15" s="80"/>
      <c r="CK15" s="34"/>
      <c r="CL15" s="32"/>
      <c r="CM15" s="32"/>
      <c r="CN15" s="28"/>
      <c r="CO15" s="25"/>
      <c r="CP15" s="35"/>
      <c r="CQ15" s="6"/>
    </row>
    <row r="16" spans="1:95" ht="15" x14ac:dyDescent="0.3">
      <c r="AI16" s="6">
        <f t="shared" si="3"/>
        <v>1</v>
      </c>
      <c r="AJ16" s="21"/>
      <c r="AK16" s="69" t="s">
        <v>40</v>
      </c>
      <c r="AL16" s="78"/>
      <c r="AM16" s="71">
        <v>0</v>
      </c>
      <c r="AN16" s="72">
        <v>0</v>
      </c>
      <c r="AO16" s="73">
        <v>0</v>
      </c>
      <c r="AP16" s="74">
        <f t="shared" si="0"/>
        <v>0</v>
      </c>
      <c r="AR16" s="144" t="str">
        <f>IF(AM16=0,"",IF(AP16=0,"N/A",""))</f>
        <v/>
      </c>
      <c r="AS16" s="145"/>
      <c r="AT16" s="6">
        <f t="shared" si="1"/>
        <v>0</v>
      </c>
      <c r="AU16" s="75" t="str">
        <f t="shared" si="2"/>
        <v/>
      </c>
      <c r="AW16" s="79" t="e">
        <f t="shared" si="4"/>
        <v>#DIV/0!</v>
      </c>
      <c r="BD16" s="10">
        <f t="shared" si="5"/>
        <v>0</v>
      </c>
      <c r="BE16" s="10">
        <f>IF($V15=0,1,IF(BK14="Please Select",0,1))</f>
        <v>1</v>
      </c>
      <c r="BH16" s="10">
        <f t="shared" si="6"/>
        <v>1</v>
      </c>
      <c r="BK16" s="76" t="s">
        <v>34</v>
      </c>
      <c r="CD16" s="21"/>
      <c r="CE16" s="32"/>
      <c r="CF16" s="32"/>
      <c r="CG16" s="33"/>
      <c r="CH16" s="33"/>
      <c r="CI16" s="33"/>
      <c r="CJ16" s="32"/>
      <c r="CK16" s="34"/>
      <c r="CL16" s="32"/>
      <c r="CM16" s="32"/>
      <c r="CO16" s="25"/>
      <c r="CP16" s="35"/>
      <c r="CQ16" s="6"/>
    </row>
    <row r="17" spans="5:95" ht="15" x14ac:dyDescent="0.3">
      <c r="E17" s="85" t="e">
        <f>ROUND(AQ39,0)</f>
        <v>#DIV/0!</v>
      </c>
      <c r="AI17" s="6">
        <f t="shared" si="3"/>
        <v>1</v>
      </c>
      <c r="AJ17" s="21"/>
      <c r="AK17" s="69" t="s">
        <v>41</v>
      </c>
      <c r="AL17" s="78"/>
      <c r="AM17" s="71">
        <v>0</v>
      </c>
      <c r="AN17" s="72">
        <v>0</v>
      </c>
      <c r="AO17" s="73">
        <v>0</v>
      </c>
      <c r="AP17" s="74">
        <f t="shared" si="0"/>
        <v>0</v>
      </c>
      <c r="AR17" s="144" t="str">
        <f>IF(AM17=0,"",IF(AP17=0,"N/A",""))</f>
        <v/>
      </c>
      <c r="AS17" s="145"/>
      <c r="AT17" s="6">
        <f t="shared" si="1"/>
        <v>0</v>
      </c>
      <c r="AU17" s="75" t="str">
        <f t="shared" si="2"/>
        <v/>
      </c>
      <c r="AW17" s="79" t="e">
        <f t="shared" si="4"/>
        <v>#DIV/0!</v>
      </c>
      <c r="BD17" s="10">
        <f t="shared" si="5"/>
        <v>0</v>
      </c>
      <c r="BE17" s="10">
        <f>IF($V16=0,1,IF(BK15="Please Select",0,1))</f>
        <v>1</v>
      </c>
      <c r="BH17" s="10">
        <f t="shared" si="6"/>
        <v>1</v>
      </c>
      <c r="BK17" s="76" t="s">
        <v>34</v>
      </c>
      <c r="CD17" s="21"/>
      <c r="CE17" s="86" t="s">
        <v>42</v>
      </c>
      <c r="CF17" s="32"/>
      <c r="CG17" s="33"/>
      <c r="CH17" s="33"/>
      <c r="CI17" s="33"/>
      <c r="CJ17" s="32"/>
      <c r="CK17" s="34"/>
      <c r="CL17" s="32"/>
      <c r="CM17" s="32"/>
      <c r="CO17" s="25"/>
      <c r="CP17" s="35"/>
      <c r="CQ17" s="6"/>
    </row>
    <row r="18" spans="5:95" ht="15" x14ac:dyDescent="0.3">
      <c r="E18" s="4">
        <f>IFERROR(E17,0)</f>
        <v>0</v>
      </c>
      <c r="AI18" s="6">
        <f t="shared" si="3"/>
        <v>1</v>
      </c>
      <c r="AJ18" s="21"/>
      <c r="AK18" s="69" t="s">
        <v>43</v>
      </c>
      <c r="AL18" s="78"/>
      <c r="AM18" s="87">
        <v>0</v>
      </c>
      <c r="AN18" s="72">
        <v>0</v>
      </c>
      <c r="AO18" s="73">
        <v>0</v>
      </c>
      <c r="AP18" s="74">
        <f t="shared" si="0"/>
        <v>0</v>
      </c>
      <c r="AQ18" s="88" t="s">
        <v>44</v>
      </c>
      <c r="AR18" s="144" t="str">
        <f>IF(AM18=0,"",IF(AP18=0,"N/A",""))</f>
        <v/>
      </c>
      <c r="AS18" s="145"/>
      <c r="AT18" s="6">
        <f t="shared" si="1"/>
        <v>0</v>
      </c>
      <c r="AU18" s="75" t="str">
        <f t="shared" si="2"/>
        <v/>
      </c>
      <c r="AW18" s="79" t="e">
        <f t="shared" si="4"/>
        <v>#DIV/0!</v>
      </c>
      <c r="BD18" s="10">
        <f t="shared" si="5"/>
        <v>0</v>
      </c>
      <c r="BE18" s="10">
        <f>IF($V17=0,1,IF(BK16="Please Select",0,1))</f>
        <v>1</v>
      </c>
      <c r="BH18" s="10">
        <f t="shared" si="6"/>
        <v>1</v>
      </c>
      <c r="BK18" s="76" t="s">
        <v>34</v>
      </c>
      <c r="CD18" s="21"/>
      <c r="CE18" s="32"/>
      <c r="CF18" s="32"/>
      <c r="CG18" s="33"/>
      <c r="CH18" s="33"/>
      <c r="CI18" s="33"/>
      <c r="CJ18" s="32"/>
      <c r="CK18" s="34"/>
      <c r="CL18" s="32"/>
      <c r="CM18" s="32"/>
      <c r="CO18" s="25"/>
      <c r="CP18" s="35"/>
      <c r="CQ18" s="6"/>
    </row>
    <row r="19" spans="5:95" x14ac:dyDescent="0.3">
      <c r="E19" s="85">
        <f>ROUND(CN34,0)</f>
        <v>0</v>
      </c>
      <c r="AI19" s="6">
        <f t="shared" si="3"/>
        <v>1</v>
      </c>
      <c r="AJ19" s="21"/>
      <c r="AK19" s="89"/>
      <c r="AL19" s="90"/>
      <c r="AM19" s="91">
        <f>SUM(AM13:AM18)</f>
        <v>0</v>
      </c>
      <c r="AN19" s="92"/>
      <c r="AP19" s="93">
        <f>SUM(AP13:AP18)</f>
        <v>0</v>
      </c>
      <c r="AQ19" s="94" t="e">
        <f>AP19/AM19</f>
        <v>#DIV/0!</v>
      </c>
      <c r="AR19" s="28" t="s">
        <v>45</v>
      </c>
      <c r="AT19" s="28"/>
      <c r="AU19" s="25"/>
      <c r="AW19" s="79" t="e">
        <f t="shared" si="4"/>
        <v>#DIV/0!</v>
      </c>
      <c r="BD19" s="10">
        <f t="shared" si="5"/>
        <v>0</v>
      </c>
      <c r="BE19" s="10">
        <f>IF($V18=0,1,IF(BK17="Please Select",0,1))</f>
        <v>1</v>
      </c>
      <c r="BH19" s="10">
        <f t="shared" si="6"/>
        <v>1</v>
      </c>
      <c r="BK19" s="95"/>
      <c r="CD19" s="21"/>
      <c r="CE19" s="52" t="s">
        <v>46</v>
      </c>
      <c r="CF19" s="32"/>
      <c r="CG19" s="96" t="s">
        <v>47</v>
      </c>
      <c r="CH19" s="33"/>
      <c r="CI19" s="33"/>
      <c r="CJ19" s="32"/>
      <c r="CK19" s="34"/>
      <c r="CL19" s="32"/>
      <c r="CM19" s="32"/>
      <c r="CN19" s="28"/>
      <c r="CO19" s="25"/>
      <c r="CP19" s="35"/>
      <c r="CQ19" s="6"/>
    </row>
    <row r="20" spans="5:95" ht="15" x14ac:dyDescent="0.3">
      <c r="E20" s="4">
        <f>IFERROR(E19,0)</f>
        <v>0</v>
      </c>
      <c r="AJ20" s="21"/>
      <c r="AK20" s="89"/>
      <c r="AL20" s="78"/>
      <c r="AM20" s="97"/>
      <c r="AN20" s="98"/>
      <c r="AO20" s="99"/>
      <c r="AP20" s="100"/>
      <c r="AQ20" s="101"/>
      <c r="AR20" s="32"/>
      <c r="AS20" s="32"/>
      <c r="AT20" s="28"/>
      <c r="AU20" s="25"/>
      <c r="AW20" s="102"/>
      <c r="CC20" s="6">
        <f t="shared" ref="CC20:CC33" si="7">IF(CO20="**",0,1)</f>
        <v>1</v>
      </c>
      <c r="CD20" s="21"/>
      <c r="CE20" s="157"/>
      <c r="CF20" s="158"/>
      <c r="CG20" s="157"/>
      <c r="CH20" s="159"/>
      <c r="CI20" s="159"/>
      <c r="CJ20" s="159"/>
      <c r="CK20" s="159"/>
      <c r="CL20" s="159"/>
      <c r="CM20" s="158"/>
      <c r="CN20" s="103">
        <v>0</v>
      </c>
      <c r="CO20" s="75" t="str">
        <f t="shared" ref="CO20:CO33" si="8">IF(LEN(CE20)&gt;0,IF(LEN(CG20)=0,"**",IF(CN20=0,"**","")),"")</f>
        <v/>
      </c>
      <c r="CP20" s="35"/>
      <c r="CQ20" s="6"/>
    </row>
    <row r="21" spans="5:95" ht="15" x14ac:dyDescent="0.3">
      <c r="AJ21" s="21"/>
      <c r="AK21" s="89"/>
      <c r="AL21" s="78"/>
      <c r="AM21" s="97"/>
      <c r="AN21" s="98"/>
      <c r="AO21" s="99"/>
      <c r="AP21" s="104" t="str">
        <f>IF(SUM(AT13:AT18)=0,"","Warning: If you select 'No' in response to Additional time/cost exceeding BAU (C) the associated Additional/Directly attributable % (D) must equal 0")</f>
        <v/>
      </c>
      <c r="AQ21" s="101"/>
      <c r="AR21" s="32"/>
      <c r="AS21" s="32"/>
      <c r="AT21" s="28"/>
      <c r="AU21" s="25"/>
      <c r="AW21" s="63"/>
      <c r="CC21" s="6">
        <f t="shared" si="7"/>
        <v>1</v>
      </c>
      <c r="CD21" s="21"/>
      <c r="CE21" s="157"/>
      <c r="CF21" s="158"/>
      <c r="CG21" s="157"/>
      <c r="CH21" s="159"/>
      <c r="CI21" s="159"/>
      <c r="CJ21" s="159"/>
      <c r="CK21" s="159"/>
      <c r="CL21" s="159"/>
      <c r="CM21" s="158"/>
      <c r="CN21" s="103">
        <v>0</v>
      </c>
      <c r="CO21" s="75" t="str">
        <f t="shared" si="8"/>
        <v/>
      </c>
      <c r="CP21" s="35"/>
      <c r="CQ21" s="6"/>
    </row>
    <row r="22" spans="5:95" ht="15" x14ac:dyDescent="0.3">
      <c r="AJ22" s="65"/>
      <c r="AK22" s="105" t="s">
        <v>48</v>
      </c>
      <c r="AL22" s="106"/>
      <c r="AM22" s="97"/>
      <c r="AN22" s="98"/>
      <c r="AO22" s="88" t="s">
        <v>44</v>
      </c>
      <c r="AP22" s="28"/>
      <c r="AQ22" s="101"/>
      <c r="AR22" s="32"/>
      <c r="AS22" s="99"/>
      <c r="AT22" s="28"/>
      <c r="AU22" s="107"/>
      <c r="AV22" s="6"/>
      <c r="AW22" s="63"/>
      <c r="CC22" s="6">
        <f t="shared" si="7"/>
        <v>1</v>
      </c>
      <c r="CD22" s="21"/>
      <c r="CE22" s="157"/>
      <c r="CF22" s="158"/>
      <c r="CG22" s="157"/>
      <c r="CH22" s="159"/>
      <c r="CI22" s="159"/>
      <c r="CJ22" s="159"/>
      <c r="CK22" s="159"/>
      <c r="CL22" s="159"/>
      <c r="CM22" s="158"/>
      <c r="CN22" s="103">
        <v>0</v>
      </c>
      <c r="CO22" s="75" t="str">
        <f t="shared" si="8"/>
        <v/>
      </c>
      <c r="CP22" s="35"/>
      <c r="CQ22" s="6"/>
    </row>
    <row r="23" spans="5:95" ht="15" x14ac:dyDescent="0.3">
      <c r="AJ23" s="21"/>
      <c r="AK23" s="108" t="s">
        <v>49</v>
      </c>
      <c r="AL23" s="78"/>
      <c r="AM23" s="109">
        <v>0</v>
      </c>
      <c r="AN23" s="110" t="s">
        <v>50</v>
      </c>
      <c r="AO23" s="111" t="e">
        <f>$AQ$19</f>
        <v>#DIV/0!</v>
      </c>
      <c r="AP23" s="112" t="s">
        <v>51</v>
      </c>
      <c r="AQ23" s="113" t="e">
        <f>$AQ$19*AM23</f>
        <v>#DIV/0!</v>
      </c>
      <c r="AR23" s="32"/>
      <c r="AS23" s="99"/>
      <c r="AT23" s="28"/>
      <c r="AU23" s="25"/>
      <c r="AW23" s="63"/>
      <c r="AX23" s="10"/>
      <c r="AY23" s="10"/>
      <c r="AZ23" s="10"/>
      <c r="BA23" s="10"/>
      <c r="BB23" s="10"/>
      <c r="BC23" s="10"/>
      <c r="CC23" s="6">
        <f t="shared" si="7"/>
        <v>1</v>
      </c>
      <c r="CD23" s="21"/>
      <c r="CE23" s="157"/>
      <c r="CF23" s="158"/>
      <c r="CG23" s="157"/>
      <c r="CH23" s="159"/>
      <c r="CI23" s="159"/>
      <c r="CJ23" s="159"/>
      <c r="CK23" s="159"/>
      <c r="CL23" s="159"/>
      <c r="CM23" s="158"/>
      <c r="CN23" s="103">
        <v>0</v>
      </c>
      <c r="CO23" s="75" t="str">
        <f t="shared" si="8"/>
        <v/>
      </c>
      <c r="CP23" s="35"/>
      <c r="CQ23" s="6"/>
    </row>
    <row r="24" spans="5:95" ht="15" x14ac:dyDescent="0.3">
      <c r="AJ24" s="21"/>
      <c r="AK24" s="108"/>
      <c r="AL24" s="78"/>
      <c r="AM24" s="114"/>
      <c r="AN24" s="98"/>
      <c r="AO24" s="115"/>
      <c r="AP24" s="100"/>
      <c r="AQ24" s="116"/>
      <c r="AR24" s="32"/>
      <c r="AS24" s="99"/>
      <c r="AT24" s="28"/>
      <c r="AU24" s="25"/>
      <c r="AW24" s="79" t="e">
        <f>AQ23/$AM$33</f>
        <v>#DIV/0!</v>
      </c>
      <c r="CC24" s="6">
        <f t="shared" si="7"/>
        <v>1</v>
      </c>
      <c r="CD24" s="21"/>
      <c r="CE24" s="157"/>
      <c r="CF24" s="158"/>
      <c r="CG24" s="157"/>
      <c r="CH24" s="159"/>
      <c r="CI24" s="159"/>
      <c r="CJ24" s="159"/>
      <c r="CK24" s="159"/>
      <c r="CL24" s="159"/>
      <c r="CM24" s="158"/>
      <c r="CN24" s="103">
        <v>0</v>
      </c>
      <c r="CO24" s="75" t="str">
        <f t="shared" si="8"/>
        <v/>
      </c>
      <c r="CP24" s="35"/>
      <c r="CQ24" s="6"/>
    </row>
    <row r="25" spans="5:95" ht="15" x14ac:dyDescent="0.3">
      <c r="AJ25" s="65"/>
      <c r="AK25" s="105" t="s">
        <v>52</v>
      </c>
      <c r="AL25" s="106"/>
      <c r="AM25" s="97"/>
      <c r="AN25" s="98"/>
      <c r="AO25" s="115"/>
      <c r="AP25" s="100"/>
      <c r="AQ25" s="116"/>
      <c r="AR25" s="32"/>
      <c r="AS25" s="99"/>
      <c r="AT25" s="28"/>
      <c r="AU25" s="107"/>
      <c r="AV25" s="6"/>
      <c r="AW25" s="79"/>
      <c r="CC25" s="6">
        <f t="shared" si="7"/>
        <v>1</v>
      </c>
      <c r="CD25" s="21"/>
      <c r="CE25" s="157"/>
      <c r="CF25" s="158"/>
      <c r="CG25" s="157"/>
      <c r="CH25" s="159"/>
      <c r="CI25" s="159"/>
      <c r="CJ25" s="159"/>
      <c r="CK25" s="159"/>
      <c r="CL25" s="159"/>
      <c r="CM25" s="158"/>
      <c r="CN25" s="103">
        <v>0</v>
      </c>
      <c r="CO25" s="75" t="str">
        <f t="shared" si="8"/>
        <v/>
      </c>
      <c r="CP25" s="35"/>
      <c r="CQ25" s="6"/>
    </row>
    <row r="26" spans="5:95" ht="25" x14ac:dyDescent="0.3">
      <c r="AJ26" s="21"/>
      <c r="AK26" s="69" t="s">
        <v>53</v>
      </c>
      <c r="AL26" s="78"/>
      <c r="AM26" s="71">
        <v>0</v>
      </c>
      <c r="AN26" s="117" t="s">
        <v>50</v>
      </c>
      <c r="AO26" s="118" t="e">
        <f>$AQ$19</f>
        <v>#DIV/0!</v>
      </c>
      <c r="AP26" s="119" t="s">
        <v>51</v>
      </c>
      <c r="AQ26" s="74" t="e">
        <f>$AQ$19*AM26</f>
        <v>#DIV/0!</v>
      </c>
      <c r="AR26" s="32"/>
      <c r="AS26" s="99"/>
      <c r="AT26" s="28"/>
      <c r="AU26" s="25"/>
      <c r="AW26" s="63"/>
      <c r="AX26" s="10"/>
      <c r="AY26" s="10"/>
      <c r="AZ26" s="10"/>
      <c r="BA26" s="10"/>
      <c r="BB26" s="10"/>
      <c r="BC26" s="10"/>
      <c r="CC26" s="6">
        <f t="shared" si="7"/>
        <v>1</v>
      </c>
      <c r="CD26" s="21"/>
      <c r="CE26" s="157"/>
      <c r="CF26" s="158"/>
      <c r="CG26" s="157"/>
      <c r="CH26" s="159"/>
      <c r="CI26" s="159"/>
      <c r="CJ26" s="159"/>
      <c r="CK26" s="159"/>
      <c r="CL26" s="159"/>
      <c r="CM26" s="158"/>
      <c r="CN26" s="103">
        <v>0</v>
      </c>
      <c r="CO26" s="75" t="str">
        <f t="shared" si="8"/>
        <v/>
      </c>
      <c r="CP26" s="35"/>
      <c r="CQ26" s="6"/>
    </row>
    <row r="27" spans="5:95" ht="15" x14ac:dyDescent="0.3">
      <c r="AJ27" s="21"/>
      <c r="AK27" s="89"/>
      <c r="AL27" s="78"/>
      <c r="AM27" s="97"/>
      <c r="AN27" s="92"/>
      <c r="AO27" s="115"/>
      <c r="AP27" s="100"/>
      <c r="AQ27" s="116"/>
      <c r="AR27" s="32"/>
      <c r="AS27" s="99"/>
      <c r="AT27" s="28"/>
      <c r="AU27" s="25"/>
      <c r="AW27" s="79" t="e">
        <f>AQ26/$AM$33</f>
        <v>#DIV/0!</v>
      </c>
      <c r="CC27" s="6">
        <f t="shared" si="7"/>
        <v>1</v>
      </c>
      <c r="CD27" s="21"/>
      <c r="CE27" s="157"/>
      <c r="CF27" s="158"/>
      <c r="CG27" s="157"/>
      <c r="CH27" s="159"/>
      <c r="CI27" s="159"/>
      <c r="CJ27" s="159"/>
      <c r="CK27" s="159"/>
      <c r="CL27" s="159"/>
      <c r="CM27" s="158"/>
      <c r="CN27" s="103">
        <v>0</v>
      </c>
      <c r="CO27" s="75" t="str">
        <f t="shared" si="8"/>
        <v/>
      </c>
      <c r="CP27" s="35"/>
      <c r="CQ27" s="6"/>
    </row>
    <row r="28" spans="5:95" ht="15" x14ac:dyDescent="0.3">
      <c r="AJ28" s="65"/>
      <c r="AK28" s="160" t="s">
        <v>54</v>
      </c>
      <c r="AL28" s="160"/>
      <c r="AM28" s="160"/>
      <c r="AN28" s="92"/>
      <c r="AO28" s="115"/>
      <c r="AP28" s="100"/>
      <c r="AQ28" s="116"/>
      <c r="AR28" s="32"/>
      <c r="AS28" s="99"/>
      <c r="AT28" s="28"/>
      <c r="AU28" s="107"/>
      <c r="AV28" s="6"/>
      <c r="AW28" s="63"/>
      <c r="CC28" s="6">
        <f t="shared" si="7"/>
        <v>1</v>
      </c>
      <c r="CD28" s="21"/>
      <c r="CE28" s="157"/>
      <c r="CF28" s="158"/>
      <c r="CG28" s="157"/>
      <c r="CH28" s="159"/>
      <c r="CI28" s="159"/>
      <c r="CJ28" s="159"/>
      <c r="CK28" s="159"/>
      <c r="CL28" s="159"/>
      <c r="CM28" s="158"/>
      <c r="CN28" s="103">
        <v>0</v>
      </c>
      <c r="CO28" s="75" t="str">
        <f t="shared" si="8"/>
        <v/>
      </c>
      <c r="CP28" s="35"/>
      <c r="CQ28" s="6"/>
    </row>
    <row r="29" spans="5:95" ht="75" x14ac:dyDescent="0.3">
      <c r="AJ29" s="21"/>
      <c r="AK29" s="69" t="s">
        <v>55</v>
      </c>
      <c r="AL29" s="78"/>
      <c r="AM29" s="71">
        <v>0</v>
      </c>
      <c r="AN29" s="117" t="s">
        <v>50</v>
      </c>
      <c r="AO29" s="118" t="e">
        <f>$AQ$19</f>
        <v>#DIV/0!</v>
      </c>
      <c r="AP29" s="119" t="s">
        <v>51</v>
      </c>
      <c r="AQ29" s="74" t="e">
        <f>$AQ$19*AM29</f>
        <v>#DIV/0!</v>
      </c>
      <c r="AR29" s="32"/>
      <c r="AS29" s="99"/>
      <c r="AT29" s="28"/>
      <c r="AU29" s="25"/>
      <c r="AW29" s="63"/>
      <c r="AX29" s="10"/>
      <c r="AY29" s="10"/>
      <c r="AZ29" s="10"/>
      <c r="BA29" s="10"/>
      <c r="BB29" s="10"/>
      <c r="BC29" s="10"/>
      <c r="CC29" s="6">
        <f t="shared" si="7"/>
        <v>1</v>
      </c>
      <c r="CD29" s="21"/>
      <c r="CE29" s="157"/>
      <c r="CF29" s="158"/>
      <c r="CG29" s="157"/>
      <c r="CH29" s="159"/>
      <c r="CI29" s="159"/>
      <c r="CJ29" s="159"/>
      <c r="CK29" s="159"/>
      <c r="CL29" s="159"/>
      <c r="CM29" s="158"/>
      <c r="CN29" s="103">
        <v>0</v>
      </c>
      <c r="CO29" s="75" t="str">
        <f t="shared" si="8"/>
        <v/>
      </c>
      <c r="CP29" s="35"/>
      <c r="CQ29" s="6"/>
    </row>
    <row r="30" spans="5:95" ht="15" x14ac:dyDescent="0.3">
      <c r="AJ30" s="21"/>
      <c r="AK30" s="108"/>
      <c r="AL30" s="78"/>
      <c r="AM30" s="97"/>
      <c r="AN30" s="98"/>
      <c r="AO30" s="115"/>
      <c r="AP30" s="100"/>
      <c r="AQ30" s="116"/>
      <c r="AR30" s="32"/>
      <c r="AS30" s="99"/>
      <c r="AT30" s="28"/>
      <c r="AU30" s="25"/>
      <c r="AW30" s="79" t="e">
        <f>AQ29/$AM$33</f>
        <v>#DIV/0!</v>
      </c>
      <c r="CC30" s="6">
        <f t="shared" si="7"/>
        <v>1</v>
      </c>
      <c r="CD30" s="21"/>
      <c r="CE30" s="157"/>
      <c r="CF30" s="158"/>
      <c r="CG30" s="157"/>
      <c r="CH30" s="159"/>
      <c r="CI30" s="159"/>
      <c r="CJ30" s="159"/>
      <c r="CK30" s="159"/>
      <c r="CL30" s="159"/>
      <c r="CM30" s="158"/>
      <c r="CN30" s="103">
        <v>0</v>
      </c>
      <c r="CO30" s="75" t="str">
        <f t="shared" si="8"/>
        <v/>
      </c>
      <c r="CP30" s="35"/>
      <c r="CQ30" s="6"/>
    </row>
    <row r="31" spans="5:95" ht="15" x14ac:dyDescent="0.3">
      <c r="AJ31" s="65"/>
      <c r="AK31" s="160" t="s">
        <v>56</v>
      </c>
      <c r="AL31" s="160"/>
      <c r="AM31" s="160"/>
      <c r="AN31" s="160"/>
      <c r="AO31" s="115"/>
      <c r="AP31" s="100"/>
      <c r="AQ31" s="116"/>
      <c r="AR31" s="32"/>
      <c r="AS31" s="99"/>
      <c r="AT31" s="28"/>
      <c r="AU31" s="107"/>
      <c r="AV31" s="6"/>
      <c r="AW31" s="63"/>
      <c r="CC31" s="6">
        <f t="shared" si="7"/>
        <v>1</v>
      </c>
      <c r="CD31" s="21"/>
      <c r="CE31" s="157"/>
      <c r="CF31" s="158"/>
      <c r="CG31" s="157"/>
      <c r="CH31" s="159"/>
      <c r="CI31" s="159"/>
      <c r="CJ31" s="159"/>
      <c r="CK31" s="159"/>
      <c r="CL31" s="159"/>
      <c r="CM31" s="158"/>
      <c r="CN31" s="103">
        <v>0</v>
      </c>
      <c r="CO31" s="75" t="str">
        <f t="shared" si="8"/>
        <v/>
      </c>
      <c r="CP31" s="35"/>
      <c r="CQ31" s="6"/>
    </row>
    <row r="32" spans="5:95" ht="25" x14ac:dyDescent="0.3">
      <c r="AJ32" s="21"/>
      <c r="AK32" s="69" t="s">
        <v>57</v>
      </c>
      <c r="AL32" s="78"/>
      <c r="AM32" s="71">
        <v>0</v>
      </c>
      <c r="AN32" s="117" t="s">
        <v>50</v>
      </c>
      <c r="AO32" s="118" t="e">
        <f>$AQ$19</f>
        <v>#DIV/0!</v>
      </c>
      <c r="AP32" s="119" t="s">
        <v>51</v>
      </c>
      <c r="AQ32" s="74" t="e">
        <f>$AQ$19*AM32</f>
        <v>#DIV/0!</v>
      </c>
      <c r="AR32" s="32"/>
      <c r="AS32" s="99"/>
      <c r="AT32" s="28"/>
      <c r="AU32" s="25"/>
      <c r="AW32" s="63"/>
      <c r="AX32" s="10"/>
      <c r="AY32" s="10"/>
      <c r="AZ32" s="10"/>
      <c r="BA32" s="10"/>
      <c r="BB32" s="10"/>
      <c r="BC32" s="10"/>
      <c r="CC32" s="6">
        <f t="shared" si="7"/>
        <v>1</v>
      </c>
      <c r="CD32" s="21"/>
      <c r="CE32" s="157"/>
      <c r="CF32" s="158"/>
      <c r="CG32" s="157"/>
      <c r="CH32" s="159"/>
      <c r="CI32" s="159"/>
      <c r="CJ32" s="159"/>
      <c r="CK32" s="159"/>
      <c r="CL32" s="159"/>
      <c r="CM32" s="158"/>
      <c r="CN32" s="103">
        <v>0</v>
      </c>
      <c r="CO32" s="75" t="str">
        <f t="shared" si="8"/>
        <v/>
      </c>
    </row>
    <row r="33" spans="36:95" ht="15" x14ac:dyDescent="0.3">
      <c r="AJ33" s="21"/>
      <c r="AK33" s="32"/>
      <c r="AL33" s="32"/>
      <c r="AM33" s="120">
        <f>SUM(AM19:AM32)</f>
        <v>0</v>
      </c>
      <c r="AN33" s="32"/>
      <c r="AO33" s="32"/>
      <c r="AP33" s="32"/>
      <c r="AQ33" s="121"/>
      <c r="AR33" s="32"/>
      <c r="AS33" s="32"/>
      <c r="AT33" s="28"/>
      <c r="AU33" s="25"/>
      <c r="AW33" s="79" t="e">
        <f>AQ32/$AM$33</f>
        <v>#DIV/0!</v>
      </c>
      <c r="CC33" s="6">
        <f t="shared" si="7"/>
        <v>1</v>
      </c>
      <c r="CD33" s="21"/>
      <c r="CE33" s="157"/>
      <c r="CF33" s="158"/>
      <c r="CG33" s="157"/>
      <c r="CH33" s="159"/>
      <c r="CI33" s="159"/>
      <c r="CJ33" s="159"/>
      <c r="CK33" s="159"/>
      <c r="CL33" s="159"/>
      <c r="CM33" s="158"/>
      <c r="CN33" s="103">
        <v>0</v>
      </c>
      <c r="CO33" s="75" t="str">
        <f t="shared" si="8"/>
        <v/>
      </c>
      <c r="CQ33" s="122"/>
    </row>
    <row r="34" spans="36:95" x14ac:dyDescent="0.3">
      <c r="AJ34" s="21"/>
      <c r="AK34" s="32"/>
      <c r="AL34" s="32"/>
      <c r="AM34" s="123"/>
      <c r="AN34" s="32"/>
      <c r="AO34" s="32"/>
      <c r="AP34" s="32"/>
      <c r="AQ34" s="121"/>
      <c r="AR34" s="32"/>
      <c r="AS34" s="32"/>
      <c r="AT34" s="28"/>
      <c r="AU34" s="25"/>
      <c r="AW34" s="63"/>
      <c r="CD34" s="21"/>
      <c r="CE34" s="32"/>
      <c r="CF34" s="32"/>
      <c r="CG34" s="33"/>
      <c r="CH34" s="33"/>
      <c r="CI34" s="33"/>
      <c r="CJ34" s="32"/>
      <c r="CK34" s="124"/>
      <c r="CL34" s="32"/>
      <c r="CM34" s="125" t="s">
        <v>58</v>
      </c>
      <c r="CN34" s="126">
        <f>SUM(CN20:CN33)</f>
        <v>0</v>
      </c>
      <c r="CO34" s="25"/>
      <c r="CQ34" s="122"/>
    </row>
    <row r="35" spans="36:95" x14ac:dyDescent="0.3">
      <c r="AJ35" s="21"/>
      <c r="AK35" s="32"/>
      <c r="AL35" s="52"/>
      <c r="AM35" s="161" t="s">
        <v>59</v>
      </c>
      <c r="AN35" s="161"/>
      <c r="AO35" s="161"/>
      <c r="AP35" s="161"/>
      <c r="AQ35" s="93" t="e">
        <f>SUM(AQ20:AQ32)+AP19</f>
        <v>#DIV/0!</v>
      </c>
      <c r="AR35" s="32" t="s">
        <v>60</v>
      </c>
      <c r="AS35" s="32"/>
      <c r="AT35" s="28"/>
      <c r="AU35" s="25"/>
      <c r="AW35" s="63"/>
      <c r="CD35" s="43"/>
      <c r="CE35" s="67"/>
      <c r="CF35" s="67"/>
      <c r="CG35" s="67"/>
      <c r="CH35" s="67"/>
      <c r="CI35" s="67"/>
      <c r="CJ35" s="67"/>
      <c r="CK35" s="67"/>
      <c r="CL35" s="68"/>
      <c r="CM35" s="162" t="s">
        <v>8</v>
      </c>
      <c r="CN35" s="162"/>
      <c r="CO35" s="50"/>
    </row>
    <row r="36" spans="36:95" x14ac:dyDescent="0.3">
      <c r="AJ36" s="21"/>
      <c r="AK36" s="32"/>
      <c r="AL36" s="32"/>
      <c r="AM36" s="161"/>
      <c r="AN36" s="161"/>
      <c r="AO36" s="161"/>
      <c r="AP36" s="161"/>
      <c r="AQ36" s="127"/>
      <c r="AR36" s="32"/>
      <c r="AS36" s="62"/>
      <c r="AT36" s="28"/>
      <c r="AU36" s="25"/>
      <c r="AW36" s="63"/>
    </row>
    <row r="37" spans="36:95" x14ac:dyDescent="0.3">
      <c r="AJ37" s="21"/>
      <c r="AK37" s="32"/>
      <c r="AL37" s="128"/>
      <c r="AM37" s="161"/>
      <c r="AN37" s="161"/>
      <c r="AO37" s="161"/>
      <c r="AP37" s="161"/>
      <c r="AQ37" s="93" t="e">
        <f>AQ35/12</f>
        <v>#DIV/0!</v>
      </c>
      <c r="AR37" s="128" t="s">
        <v>61</v>
      </c>
      <c r="AS37" s="62"/>
      <c r="AT37" s="137" t="s">
        <v>8</v>
      </c>
      <c r="AU37" s="25"/>
      <c r="AW37" s="63"/>
    </row>
    <row r="38" spans="36:95" x14ac:dyDescent="0.3">
      <c r="AJ38" s="21"/>
      <c r="AK38" s="32"/>
      <c r="AL38" s="32"/>
      <c r="AM38" s="161"/>
      <c r="AN38" s="161"/>
      <c r="AO38" s="161"/>
      <c r="AP38" s="161"/>
      <c r="AQ38" s="129"/>
      <c r="AR38" s="37"/>
      <c r="AS38" s="10" t="str">
        <f>IF('[1](O) Labour costs'!AO4="yes",IF(AV39='[1](O) Labour costs'!AS8,"","WARNING NOTICE"),"")</f>
        <v/>
      </c>
      <c r="AT38" s="137"/>
      <c r="AU38" s="25"/>
      <c r="AV38" s="4">
        <f>IFERROR(AQ36,1)</f>
        <v>0</v>
      </c>
      <c r="AW38" s="63"/>
    </row>
    <row r="39" spans="36:95" x14ac:dyDescent="0.3">
      <c r="AJ39" s="21"/>
      <c r="AK39" s="125"/>
      <c r="AL39" s="32"/>
      <c r="AM39" s="161"/>
      <c r="AN39" s="161"/>
      <c r="AO39" s="161"/>
      <c r="AP39" s="161"/>
      <c r="AQ39" s="93" t="e">
        <f>IF(AV38=1,0,AQ37*AV39)</f>
        <v>#DIV/0!</v>
      </c>
      <c r="AR39" s="32" t="s">
        <v>62</v>
      </c>
      <c r="AS39" s="32"/>
      <c r="AT39" s="137"/>
      <c r="AU39" s="25"/>
      <c r="AV39" s="35">
        <f>'[1](O) Labour costs'!K8</f>
        <v>48</v>
      </c>
      <c r="AW39" s="102"/>
    </row>
    <row r="40" spans="36:95" x14ac:dyDescent="0.3">
      <c r="AJ40" s="43"/>
      <c r="AK40" s="130"/>
      <c r="AL40" s="130"/>
      <c r="AM40" s="131"/>
      <c r="AN40" s="131"/>
      <c r="AO40" s="131"/>
      <c r="AP40" s="130"/>
      <c r="AQ40" s="132"/>
      <c r="AR40" s="130"/>
      <c r="AS40" s="130"/>
      <c r="AT40" s="163"/>
      <c r="AU40" s="50"/>
      <c r="AV40" s="35"/>
      <c r="AW40" s="63"/>
      <c r="AX40" s="133"/>
      <c r="AY40" s="133"/>
      <c r="AZ40" s="133"/>
      <c r="BA40" s="133"/>
      <c r="BB40" s="133"/>
      <c r="BC40" s="133"/>
    </row>
    <row r="41" spans="36:95" x14ac:dyDescent="0.3">
      <c r="AW41" s="63"/>
      <c r="AX41" s="133"/>
      <c r="AY41" s="133"/>
      <c r="AZ41" s="133"/>
      <c r="BA41" s="133"/>
      <c r="BB41" s="133"/>
      <c r="BC41" s="133"/>
    </row>
  </sheetData>
  <mergeCells count="63">
    <mergeCell ref="CE32:CF32"/>
    <mergeCell ref="CG32:CM32"/>
    <mergeCell ref="CE33:CF33"/>
    <mergeCell ref="CG33:CM33"/>
    <mergeCell ref="AM35:AP39"/>
    <mergeCell ref="CM35:CN35"/>
    <mergeCell ref="AT37:AT40"/>
    <mergeCell ref="CE29:CF29"/>
    <mergeCell ref="CG29:CM29"/>
    <mergeCell ref="CE30:CF30"/>
    <mergeCell ref="CG30:CM30"/>
    <mergeCell ref="AK31:AN31"/>
    <mergeCell ref="CE31:CF31"/>
    <mergeCell ref="CG31:CM31"/>
    <mergeCell ref="CE26:CF26"/>
    <mergeCell ref="CG26:CM26"/>
    <mergeCell ref="CE27:CF27"/>
    <mergeCell ref="CG27:CM27"/>
    <mergeCell ref="AK28:AM28"/>
    <mergeCell ref="CE28:CF28"/>
    <mergeCell ref="CG28:CM28"/>
    <mergeCell ref="CE23:CF23"/>
    <mergeCell ref="CG23:CM23"/>
    <mergeCell ref="CE24:CF24"/>
    <mergeCell ref="CG24:CM24"/>
    <mergeCell ref="CE25:CF25"/>
    <mergeCell ref="CG25:CM25"/>
    <mergeCell ref="CE20:CF20"/>
    <mergeCell ref="CG20:CM20"/>
    <mergeCell ref="CE21:CF21"/>
    <mergeCell ref="CG21:CM21"/>
    <mergeCell ref="CE22:CF22"/>
    <mergeCell ref="CG22:CM22"/>
    <mergeCell ref="AR18:AS18"/>
    <mergeCell ref="E10:F10"/>
    <mergeCell ref="G10:K10"/>
    <mergeCell ref="V10:W10"/>
    <mergeCell ref="E12:F12"/>
    <mergeCell ref="G12:I12"/>
    <mergeCell ref="AK12:AN12"/>
    <mergeCell ref="AR13:AS13"/>
    <mergeCell ref="AR14:AS14"/>
    <mergeCell ref="AR15:AS15"/>
    <mergeCell ref="AR16:AS16"/>
    <mergeCell ref="AR17:AS17"/>
    <mergeCell ref="E6:F6"/>
    <mergeCell ref="G6:J6"/>
    <mergeCell ref="CE6:CL6"/>
    <mergeCell ref="AM7:AM9"/>
    <mergeCell ref="AN7:AN9"/>
    <mergeCell ref="AO7:AO9"/>
    <mergeCell ref="AP7:AP9"/>
    <mergeCell ref="AR7:AS8"/>
    <mergeCell ref="C8:J8"/>
    <mergeCell ref="CE8:CN12"/>
    <mergeCell ref="J1:M1"/>
    <mergeCell ref="AR1:AU1"/>
    <mergeCell ref="CL1:CO1"/>
    <mergeCell ref="AT3:AT6"/>
    <mergeCell ref="CN3:CN6"/>
    <mergeCell ref="H4:L4"/>
    <mergeCell ref="AK4:AS4"/>
    <mergeCell ref="AK5:AS6"/>
  </mergeCells>
  <conditionalFormatting sqref="B7:M7">
    <cfRule type="expression" dxfId="20" priority="20" stopIfTrue="1">
      <formula>$N$4=5</formula>
    </cfRule>
  </conditionalFormatting>
  <conditionalFormatting sqref="C6:J6">
    <cfRule type="expression" dxfId="19" priority="21" stopIfTrue="1">
      <formula>$N$4&lt;=1</formula>
    </cfRule>
  </conditionalFormatting>
  <conditionalFormatting sqref="H2 K2">
    <cfRule type="cellIs" dxfId="18" priority="18" stopIfTrue="1" operator="equal">
      <formula>"Complete"</formula>
    </cfRule>
    <cfRule type="cellIs" dxfId="17" priority="19" stopIfTrue="1" operator="equal">
      <formula>"Incomplete"</formula>
    </cfRule>
  </conditionalFormatting>
  <conditionalFormatting sqref="AJ20:AU34 AQ18:AQ19 AR7 B8:M13 AO10:AO18 AP10:AP19 AR10:AR19 AJ12:AK12 AT12:AU19 AJ13:AN19 BK13:BK19">
    <cfRule type="expression" dxfId="16" priority="17" stopIfTrue="1">
      <formula>$N$4&lt;5</formula>
    </cfRule>
  </conditionalFormatting>
  <conditionalFormatting sqref="AO23 AQ23 AO26 AQ26 AO29 AQ29 AO32 AQ32 AQ35 AQ37 AQ39:AQ40">
    <cfRule type="containsErrors" dxfId="15" priority="13" stopIfTrue="1">
      <formula>ISERROR(AO23)</formula>
    </cfRule>
  </conditionalFormatting>
  <conditionalFormatting sqref="AP2 AS2">
    <cfRule type="cellIs" dxfId="14" priority="15" stopIfTrue="1" operator="equal">
      <formula>"Complete"</formula>
    </cfRule>
    <cfRule type="cellIs" dxfId="13" priority="16" stopIfTrue="1" operator="equal">
      <formula>"Incomplete"</formula>
    </cfRule>
  </conditionalFormatting>
  <conditionalFormatting sqref="AQ19">
    <cfRule type="containsErrors" dxfId="12" priority="1" stopIfTrue="1">
      <formula>ISERROR(AQ19)</formula>
    </cfRule>
  </conditionalFormatting>
  <conditionalFormatting sqref="AQ35:AU36 AQ37:AS39 AJ40:AS40 AJ3:AT3 AU3:AU11 AJ4:AK5 AJ6 AJ7:AP7 AJ8:AL9 AJ10:AN11 AJ35:AM35 AJ36:AL39 AU37:AU40">
    <cfRule type="expression" dxfId="11" priority="14" stopIfTrue="1">
      <formula>$N$4&lt;5</formula>
    </cfRule>
  </conditionalFormatting>
  <conditionalFormatting sqref="AT37">
    <cfRule type="expression" dxfId="10" priority="11" stopIfTrue="1">
      <formula>$N$4&lt;5</formula>
    </cfRule>
  </conditionalFormatting>
  <conditionalFormatting sqref="AW8:AW41">
    <cfRule type="expression" dxfId="9" priority="12" stopIfTrue="1">
      <formula>$O$2=1</formula>
    </cfRule>
  </conditionalFormatting>
  <conditionalFormatting sqref="CD3:CM4 CF5:CM5 CD6:CM6 CD7:CO7 CD14:CO15 CD16:CM18 CD19:CO19 CD34:CO34 CO3:CO6 CD5 CO9 CO12 CD12:CD13 CN13:CO13 CO16:CO18 CD20:CE33 CG20:CG33 CN20:CO33 CD35:CL35 CO35">
    <cfRule type="expression" dxfId="8" priority="7" stopIfTrue="1">
      <formula>#REF!&lt;5</formula>
    </cfRule>
  </conditionalFormatting>
  <conditionalFormatting sqref="CE5">
    <cfRule type="expression" dxfId="7" priority="4" stopIfTrue="1">
      <formula>#REF!=5</formula>
    </cfRule>
  </conditionalFormatting>
  <conditionalFormatting sqref="CE13">
    <cfRule type="expression" dxfId="6" priority="5" stopIfTrue="1">
      <formula>#REF!=0</formula>
    </cfRule>
  </conditionalFormatting>
  <conditionalFormatting sqref="CJ2 CM2">
    <cfRule type="cellIs" dxfId="5" priority="9" stopIfTrue="1" operator="equal">
      <formula>"Complete"</formula>
    </cfRule>
    <cfRule type="cellIs" dxfId="4" priority="10" stopIfTrue="1" operator="equal">
      <formula>"Incomplete"</formula>
    </cfRule>
  </conditionalFormatting>
  <conditionalFormatting sqref="CK3:CK7 CK14:CK19 CK34">
    <cfRule type="containsErrors" dxfId="3" priority="6" stopIfTrue="1">
      <formula>ISERROR(CK3)</formula>
    </cfRule>
  </conditionalFormatting>
  <conditionalFormatting sqref="CM35">
    <cfRule type="expression" dxfId="2" priority="2" stopIfTrue="1">
      <formula>#REF!&lt;5</formula>
    </cfRule>
  </conditionalFormatting>
  <conditionalFormatting sqref="CN3 CD8:CE8 CO8 CD9:CD11 CO10:CO11">
    <cfRule type="expression" dxfId="1" priority="3" stopIfTrue="1">
      <formula>#REF!&lt;5</formula>
    </cfRule>
  </conditionalFormatting>
  <conditionalFormatting sqref="CQ3:CQ31">
    <cfRule type="expression" dxfId="0" priority="8" stopIfTrue="1">
      <formula>$O$2=1</formula>
    </cfRule>
  </conditionalFormatting>
  <dataValidations count="4">
    <dataValidation type="list" allowBlank="1" showInputMessage="1" showErrorMessage="1" sqref="H4:L4 H65540:L65540 H131076:L131076 H196612:L196612 H262148:L262148 H327684:L327684 H393220:L393220 H458756:L458756 H524292:L524292 H589828:L589828 H655364:L655364 H720900:L720900 H786436:L786436 H851972:L851972 H917508:L917508 H983044:L983044" xr:uid="{8A81B982-D45A-416D-8DB5-95E6D5385DF2}">
      <formula1>"please select,No,Yes - use 20% of labour costs,Yes - calculate overheads"</formula1>
    </dataValidation>
    <dataValidation type="list" allowBlank="1" showInputMessage="1" showErrorMessage="1" sqref="BK13:BK18 BK65549:BK65554 BK131085:BK131090 BK196621:BK196626 BK262157:BK262162 BK327693:BK327698 BK393229:BK393234 BK458765:BK458770 BK524301:BK524306 BK589837:BK589842 BK655373:BK655378 BK720909:BK720914 BK786445:BK786450 BK851981:BK851986 BK917517:BK917522 BK983053:BK983058" xr:uid="{DBF17A4C-1EE8-4DF0-83B7-3CB2377C2808}">
      <formula1>"Please select, Yes, No"</formula1>
    </dataValidation>
    <dataValidation type="list" allowBlank="1" showInputMessage="1" showErrorMessage="1" sqref="CI14 CI65550 CI131086 CI196622 CI262158 CI327694 CI393230 CI458766 CI524302 CI589838 CI655374 CI720910 CI786446 CI851982 CI917518 CI983054" xr:uid="{61CEF932-8EF5-4A88-98C9-4CEEC4D4BA93}">
      <formula1>"Please Select,Yes,No"</formula1>
    </dataValidation>
    <dataValidation type="list" allowBlank="1" showInputMessage="1" showErrorMessage="1" sqref="CI15 CI65551 CI131087 CI196623 CI262159 CI327695 CI393231 CI458767 CI524303 CI589839 CI655375 CI720911 CI786447 CI851983 CI917519 CI983055" xr:uid="{F1D51E20-1A19-4DE5-B070-18D8A01C2C81}">
      <formula1>#REF!</formula1>
    </dataValidation>
  </dataValidations>
  <hyperlinks>
    <hyperlink ref="G10" location="Admin!E12" display="Click Here to jump to Indirect (Administration) Overheads" xr:uid="{72D6E734-329B-4E32-B6C9-C5C58A1ABBB0}"/>
    <hyperlink ref="G12" location="Direct!G11" display="Click Here to jump to Direct Overheads" xr:uid="{716082CF-AA27-4CCB-ABA0-569EA96CB227}"/>
    <hyperlink ref="G10:I10" location="Admin!B3" display="Click Here to jump to Indirect (Administration) Overheads" xr:uid="{FD2115FD-2DF2-4CE3-95C8-317EB3549EAF}"/>
    <hyperlink ref="G12:I12" location="'(O) Overheads'!CN3" display="Click Here to jump to Direct Overheads Form" xr:uid="{DCC0FF93-CCB5-4CD4-810F-F03D22FCAFED}"/>
    <hyperlink ref="AT3:AT5" location="Overheads!H4" display="Return to the Overheads Tab" xr:uid="{9E4B4666-8560-4170-A66D-E59EE95D2EEC}"/>
    <hyperlink ref="G10:K10" location="'(O) Overheads'!AT3" display="Click Here to jump to Indirect (Administration) Overheads Form" xr:uid="{A2050687-1A6E-4CC9-AC1C-C60F46F8E977}"/>
    <hyperlink ref="AT3:AT6" location="'(O) Overheads'!A1" display="Return to the Overheads Tab" xr:uid="{75792333-6D56-4BD6-8BDF-70448819F58A}"/>
    <hyperlink ref="AT37:AT39" location="Overheads!H4" display="Return to the Overheads Tab" xr:uid="{7C5185B2-1D1C-4156-96AB-9D8EECA7498B}"/>
    <hyperlink ref="AT37:AT40" location="Overheads!A1" display="Return to the Overheads Tab" xr:uid="{D1B571CD-8357-40D4-A0AA-5612A69B50AB}"/>
    <hyperlink ref="CN3:CN5" location="Overheads!H4" display="Return to the Overheads Tab" xr:uid="{DA576A72-9B06-471A-B666-C4E622F7CEE6}"/>
    <hyperlink ref="CQ32:CQ34" location="Overheads!A1" display="Return to the Overheads Tab" xr:uid="{97A35E76-5F0C-46F1-936B-4094E317A5F9}"/>
    <hyperlink ref="CN3:CN6" location="'(O) Overheads'!A1" display="Return to the Overheads Tab" xr:uid="{992FE1D2-3BE0-480A-B908-078782760766}"/>
    <hyperlink ref="CM35:CN35" location="Overheads!A1" display="Return to the Overheads Tab" xr:uid="{15EE2C97-C0BA-44FE-ACC4-AAFC956BCD64}"/>
  </hyperlink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Government_x0020_Body xmlns="b413c3fd-5a3b-4239-b985-69032e371c04">UK Space Agency</Government_x0020_Body>
    <Date_x0020_Opened xmlns="b413c3fd-5a3b-4239-b985-69032e371c04">2022-07-26T08:28:16+00:00</Date_x0020_Opened>
    <LegacyData xmlns="aaacb922-5235-4a66-b188-303b9b46fbd7" xsi:nil="true"/>
    <Descriptor xmlns="0063f72e-ace3-48fb-9c1f-5b513408b31f" xsi:nil="true"/>
    <Security_x0020_Classification xmlns="0063f72e-ace3-48fb-9c1f-5b513408b31f">OFFICIAL</Security_x0020_Classification>
    <Retention_x0020_Label xmlns="a8f60570-4bd3-4f2b-950b-a996de8ab151" xsi:nil="true"/>
    <Date_x0020_Closed xmlns="b413c3fd-5a3b-4239-b985-69032e371c04" xsi:nil="true"/>
    <TaxCatchAll xmlns="a1849d38-e72e-4852-a36b-13cdd6c06fc1">
      <Value>1</Value>
    </TaxCatchAll>
    <lcf76f155ced4ddcb4097134ff3c332f xmlns="7da7a6c9-f445-4aaf-8526-e6eda3804298">
      <Terms xmlns="http://schemas.microsoft.com/office/infopath/2007/PartnerControls"/>
    </lcf76f155ced4ddcb4097134ff3c332f>
    <m975189f4ba442ecbf67d4147307b177 xmlns="a1849d38-e72e-4852-a36b-13cdd6c06fc1">
      <Terms xmlns="http://schemas.microsoft.com/office/infopath/2007/PartnerControls">
        <TermInfo xmlns="http://schemas.microsoft.com/office/infopath/2007/PartnerControls">
          <TermName xmlns="http://schemas.microsoft.com/office/infopath/2007/PartnerControls">UK Space Agency</TermName>
          <TermId xmlns="http://schemas.microsoft.com/office/infopath/2007/PartnerControls">e94dee48-3a05-4a12-8e11-f3f2fb95bcf1</TermId>
        </TermInfo>
      </Terms>
    </m975189f4ba442ecbf67d4147307b177>
    <_dlc_DocId xmlns="a1849d38-e72e-4852-a36b-13cdd6c06fc1">QZ2P6HX2RZUU-1493030337-285908</_dlc_DocId>
    <_dlc_DocIdUrl xmlns="a1849d38-e72e-4852-a36b-13cdd6c06fc1">
      <Url>https://beisgov.sharepoint.com/sites/UKSAExploration/_layouts/15/DocIdRedir.aspx?ID=QZ2P6HX2RZUU-1493030337-285908</Url>
      <Description>QZ2P6HX2RZUU-1493030337-285908</Description>
    </_dlc_DocIdUrl>
    <_dlc_DocIdPersistId xmlns="a1849d38-e72e-4852-a36b-13cdd6c06fc1" xsi:nil="true"/>
    <MediaLengthInSeconds xmlns="7da7a6c9-f445-4aaf-8526-e6eda3804298" xsi:nil="true"/>
    <SharedWithUsers xmlns="a1849d38-e72e-4852-a36b-13cdd6c06fc1">
      <UserInfo>
        <DisplayName/>
        <AccountId xsi:nil="true"/>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54E78DF077B1A74AA77A8BB3D47E9C65" ma:contentTypeVersion="27" ma:contentTypeDescription="Create a new document." ma:contentTypeScope="" ma:versionID="9c905c7f7332a6d37412b79e3961fb89">
  <xsd:schema xmlns:xsd="http://www.w3.org/2001/XMLSchema" xmlns:xs="http://www.w3.org/2001/XMLSchema" xmlns:p="http://schemas.microsoft.com/office/2006/metadata/properties" xmlns:ns2="0063f72e-ace3-48fb-9c1f-5b513408b31f" xmlns:ns3="a1849d38-e72e-4852-a36b-13cdd6c06fc1" xmlns:ns4="b413c3fd-5a3b-4239-b985-69032e371c04" xmlns:ns5="a8f60570-4bd3-4f2b-950b-a996de8ab151" xmlns:ns6="aaacb922-5235-4a66-b188-303b9b46fbd7" xmlns:ns7="7da7a6c9-f445-4aaf-8526-e6eda3804298" targetNamespace="http://schemas.microsoft.com/office/2006/metadata/properties" ma:root="true" ma:fieldsID="03b476903df60de759abce1bf1a3a658" ns2:_="" ns3:_="" ns4:_="" ns5:_="" ns6:_="" ns7:_="">
    <xsd:import namespace="0063f72e-ace3-48fb-9c1f-5b513408b31f"/>
    <xsd:import namespace="a1849d38-e72e-4852-a36b-13cdd6c06fc1"/>
    <xsd:import namespace="b413c3fd-5a3b-4239-b985-69032e371c04"/>
    <xsd:import namespace="a8f60570-4bd3-4f2b-950b-a996de8ab151"/>
    <xsd:import namespace="aaacb922-5235-4a66-b188-303b9b46fbd7"/>
    <xsd:import namespace="7da7a6c9-f445-4aaf-8526-e6eda3804298"/>
    <xsd:element name="properties">
      <xsd:complexType>
        <xsd:sequence>
          <xsd:element name="documentManagement">
            <xsd:complexType>
              <xsd:all>
                <xsd:element ref="ns2:Security_x0020_Classification" minOccurs="0"/>
                <xsd:element ref="ns2:Descriptor" minOccurs="0"/>
                <xsd:element ref="ns3:m975189f4ba442ecbf67d4147307b177" minOccurs="0"/>
                <xsd:element ref="ns3:TaxCatchAll" minOccurs="0"/>
                <xsd:element ref="ns3:TaxCatchAllLabel" minOccurs="0"/>
                <xsd:element ref="ns4:Government_x0020_Body" minOccurs="0"/>
                <xsd:element ref="ns4:Date_x0020_Opened" minOccurs="0"/>
                <xsd:element ref="ns4:Date_x0020_Closed" minOccurs="0"/>
                <xsd:element ref="ns5:Retention_x0020_Label" minOccurs="0"/>
                <xsd:element ref="ns6:LegacyData" minOccurs="0"/>
                <xsd:element ref="ns7:MediaServiceMetadata" minOccurs="0"/>
                <xsd:element ref="ns7:MediaServiceFastMetadata" minOccurs="0"/>
                <xsd:element ref="ns3:_dlc_DocId" minOccurs="0"/>
                <xsd:element ref="ns3:_dlc_DocIdUrl" minOccurs="0"/>
                <xsd:element ref="ns3:_dlc_DocIdPersistId" minOccurs="0"/>
                <xsd:element ref="ns7:MediaServiceAutoKeyPoints" minOccurs="0"/>
                <xsd:element ref="ns7:MediaServiceKeyPoints" minOccurs="0"/>
                <xsd:element ref="ns7:MediaServiceDateTaken" minOccurs="0"/>
                <xsd:element ref="ns7:MediaLengthInSeconds" minOccurs="0"/>
                <xsd:element ref="ns3:SharedWithUsers" minOccurs="0"/>
                <xsd:element ref="ns3:SharedWithDetails" minOccurs="0"/>
                <xsd:element ref="ns7:MediaServiceAutoTags" minOccurs="0"/>
                <xsd:element ref="ns7:MediaServiceGenerationTime" minOccurs="0"/>
                <xsd:element ref="ns7:MediaServiceEventHashCode" minOccurs="0"/>
                <xsd:element ref="ns7:MediaServiceOCR" minOccurs="0"/>
                <xsd:element ref="ns7:MediaServiceLocation" minOccurs="0"/>
                <xsd:element ref="ns7:lcf76f155ced4ddcb4097134ff3c332f" minOccurs="0"/>
                <xsd:element ref="ns7:MediaServiceObjectDetectorVersions" minOccurs="0"/>
                <xsd:element ref="ns7: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8"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9" nillable="true" ma:displayName="Descriptor" ma:default="" ma:format="Dropdown" ma:indexed="true" ma:internalName="Descriptor">
      <xsd:simpleType>
        <xsd:restriction base="dms:Choice">
          <xsd:enumeration value="COMMERCIAL"/>
          <xsd:enumeration value="PERSONAL"/>
          <xsd:enumeration value="LOCSEN"/>
        </xsd:restriction>
      </xsd:simpleType>
    </xsd:element>
  </xsd:schema>
  <xsd:schema xmlns:xsd="http://www.w3.org/2001/XMLSchema" xmlns:xs="http://www.w3.org/2001/XMLSchema" xmlns:dms="http://schemas.microsoft.com/office/2006/documentManagement/types" xmlns:pc="http://schemas.microsoft.com/office/infopath/2007/PartnerControls" targetNamespace="a1849d38-e72e-4852-a36b-13cdd6c06fc1" elementFormDefault="qualified">
    <xsd:import namespace="http://schemas.microsoft.com/office/2006/documentManagement/types"/>
    <xsd:import namespace="http://schemas.microsoft.com/office/infopath/2007/PartnerControls"/>
    <xsd:element name="m975189f4ba442ecbf67d4147307b177" ma:index="10" nillable="true" ma:taxonomy="true" ma:internalName="m975189f4ba442ecbf67d4147307b177" ma:taxonomyFieldName="Business_x0020_Unit" ma:displayName="Business Unit" ma:default="1;#UK Space Agency|e94dee48-3a05-4a12-8e11-f3f2fb95bcf1"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9e0a8dab-435e-4135-abb1-2b8aaf7cd5be}" ma:internalName="TaxCatchAll" ma:showField="CatchAllData" ma:web="a1849d38-e72e-4852-a36b-13cdd6c06fc1">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9e0a8dab-435e-4135-abb1-2b8aaf7cd5be}" ma:internalName="TaxCatchAllLabel" ma:readOnly="true" ma:showField="CatchAllDataLabel" ma:web="a1849d38-e72e-4852-a36b-13cdd6c06fc1">
      <xsd:complexType>
        <xsd:complexContent>
          <xsd:extension base="dms:MultiChoiceLookup">
            <xsd:sequence>
              <xsd:element name="Value" type="dms:Lookup" maxOccurs="unbounded" minOccurs="0" nillable="true"/>
            </xsd:sequence>
          </xsd:extension>
        </xsd:complexContent>
      </xsd:complexType>
    </xsd:element>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element name="SharedWithUsers" ma:index="2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Government_x0020_Body" ma:index="14" nillable="true" ma:displayName="Government Body" ma:default="BEIS" ma:internalName="Government_x0020_Body">
      <xsd:simpleType>
        <xsd:restriction base="dms:Text">
          <xsd:maxLength value="255"/>
        </xsd:restriction>
      </xsd:simpleType>
    </xsd:element>
    <xsd:element name="Date_x0020_Opened" ma:index="15" nillable="true" ma:displayName="Date Opened" ma:default="[Today]" ma:format="DateOnly" ma:internalName="Date_x0020_Opened">
      <xsd:simpleType>
        <xsd:restriction base="dms:DateTime"/>
      </xsd:simpleType>
    </xsd:element>
    <xsd:element name="Date_x0020_Closed" ma:index="16" nillable="true" ma:displayName="Date Closed" ma:format="DateOnly" ma:internalName="Date_x0020_Clos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17"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acb922-5235-4a66-b188-303b9b46fbd7" elementFormDefault="qualified">
    <xsd:import namespace="http://schemas.microsoft.com/office/2006/documentManagement/types"/>
    <xsd:import namespace="http://schemas.microsoft.com/office/infopath/2007/PartnerControls"/>
    <xsd:element name="LegacyData" ma:index="18" nillable="true" ma:displayName="Legacy Data" ma:internalName="Legacy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da7a6c9-f445-4aaf-8526-e6eda3804298" elementFormDefault="qualified">
    <xsd:import namespace="http://schemas.microsoft.com/office/2006/documentManagement/types"/>
    <xsd:import namespace="http://schemas.microsoft.com/office/infopath/2007/PartnerControls"/>
    <xsd:element name="MediaServiceMetadata" ma:index="19" nillable="true" ma:displayName="MediaServiceMetadata" ma:hidden="true" ma:internalName="MediaServiceMetadata" ma:readOnly="true">
      <xsd:simpleType>
        <xsd:restriction base="dms:Note"/>
      </xsd:simpleType>
    </xsd:element>
    <xsd:element name="MediaServiceFastMetadata" ma:index="20" nillable="true" ma:displayName="MediaServiceFastMetadata" ma:hidden="true" ma:internalName="MediaServiceFastMetadata" ma:readOnly="true">
      <xsd:simpleType>
        <xsd:restriction base="dms:Note"/>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element name="MediaServiceDateTaken" ma:index="26" nillable="true" ma:displayName="MediaServiceDateTaken" ma:hidden="true" ma:internalName="MediaServiceDateTaken" ma:readOnly="true">
      <xsd:simpleType>
        <xsd:restriction base="dms:Text"/>
      </xsd:simpleType>
    </xsd:element>
    <xsd:element name="MediaLengthInSeconds" ma:index="27" nillable="true" ma:displayName="Length (seconds)" ma:internalName="MediaLengthInSeconds" ma:readOnly="true">
      <xsd:simpleType>
        <xsd:restriction base="dms:Unknown"/>
      </xsd:simpleType>
    </xsd:element>
    <xsd:element name="MediaServiceAutoTags" ma:index="30" nillable="true" ma:displayName="Tags" ma:internalName="MediaServiceAutoTags" ma:readOnly="true">
      <xsd:simpleType>
        <xsd:restriction base="dms:Text"/>
      </xsd:simpleType>
    </xsd:element>
    <xsd:element name="MediaServiceGenerationTime" ma:index="31" nillable="true" ma:displayName="MediaServiceGenerationTime" ma:hidden="true" ma:internalName="MediaServiceGenerationTime" ma:readOnly="true">
      <xsd:simpleType>
        <xsd:restriction base="dms:Text"/>
      </xsd:simpleType>
    </xsd:element>
    <xsd:element name="MediaServiceEventHashCode" ma:index="32" nillable="true" ma:displayName="MediaServiceEventHashCode" ma:hidden="true" ma:internalName="MediaServiceEventHashCode" ma:readOnly="true">
      <xsd:simpleType>
        <xsd:restriction base="dms:Text"/>
      </xsd:simpleType>
    </xsd:element>
    <xsd:element name="MediaServiceOCR" ma:index="33" nillable="true" ma:displayName="Extracted Text" ma:internalName="MediaServiceOCR" ma:readOnly="true">
      <xsd:simpleType>
        <xsd:restriction base="dms:Note">
          <xsd:maxLength value="255"/>
        </xsd:restriction>
      </xsd:simpleType>
    </xsd:element>
    <xsd:element name="MediaServiceLocation" ma:index="34" nillable="true" ma:displayName="Location" ma:internalName="MediaServiceLocation" ma:readOnly="true">
      <xsd:simpleType>
        <xsd:restriction base="dms:Text"/>
      </xsd:simpleType>
    </xsd:element>
    <xsd:element name="lcf76f155ced4ddcb4097134ff3c332f" ma:index="36" nillable="true" ma:taxonomy="true" ma:internalName="lcf76f155ced4ddcb4097134ff3c332f" ma:taxonomyFieldName="MediaServiceImageTags" ma:displayName="Image Tags" ma:readOnly="false" ma:fieldId="{5cf76f15-5ced-4ddc-b409-7134ff3c332f}" ma:taxonomyMulti="true" ma:sspId="9b0aeba9-2bce-41c2-8545-5d12d676a674"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37"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38"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9440462-7F33-4D4F-AB14-EBF9443F650C}">
  <ds:schemaRefs>
    <ds:schemaRef ds:uri="http://schemas.microsoft.com/office/2006/metadata/properties"/>
    <ds:schemaRef ds:uri="http://schemas.microsoft.com/office/infopath/2007/PartnerControls"/>
    <ds:schemaRef ds:uri="b413c3fd-5a3b-4239-b985-69032e371c04"/>
    <ds:schemaRef ds:uri="aaacb922-5235-4a66-b188-303b9b46fbd7"/>
    <ds:schemaRef ds:uri="0063f72e-ace3-48fb-9c1f-5b513408b31f"/>
    <ds:schemaRef ds:uri="a8f60570-4bd3-4f2b-950b-a996de8ab151"/>
    <ds:schemaRef ds:uri="a1849d38-e72e-4852-a36b-13cdd6c06fc1"/>
    <ds:schemaRef ds:uri="7da7a6c9-f445-4aaf-8526-e6eda3804298"/>
  </ds:schemaRefs>
</ds:datastoreItem>
</file>

<file path=customXml/itemProps2.xml><?xml version="1.0" encoding="utf-8"?>
<ds:datastoreItem xmlns:ds="http://schemas.openxmlformats.org/officeDocument/2006/customXml" ds:itemID="{836F2FA4-FFB4-4A97-AC21-EE48AC34AE19}">
  <ds:schemaRefs>
    <ds:schemaRef ds:uri="http://schemas.microsoft.com/sharepoint/v3/contenttype/forms"/>
  </ds:schemaRefs>
</ds:datastoreItem>
</file>

<file path=customXml/itemProps3.xml><?xml version="1.0" encoding="utf-8"?>
<ds:datastoreItem xmlns:ds="http://schemas.openxmlformats.org/officeDocument/2006/customXml" ds:itemID="{CEAB9C8C-01C0-46F3-8611-9A0F409666BC}">
  <ds:schemaRefs>
    <ds:schemaRef ds:uri="http://schemas.microsoft.com/sharepoint/events"/>
  </ds:schemaRefs>
</ds:datastoreItem>
</file>

<file path=customXml/itemProps4.xml><?xml version="1.0" encoding="utf-8"?>
<ds:datastoreItem xmlns:ds="http://schemas.openxmlformats.org/officeDocument/2006/customXml" ds:itemID="{E799842E-5669-4608-9C99-B7E4A621DA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063f72e-ace3-48fb-9c1f-5b513408b31f"/>
    <ds:schemaRef ds:uri="a1849d38-e72e-4852-a36b-13cdd6c06fc1"/>
    <ds:schemaRef ds:uri="b413c3fd-5a3b-4239-b985-69032e371c04"/>
    <ds:schemaRef ds:uri="a8f60570-4bd3-4f2b-950b-a996de8ab151"/>
    <ds:schemaRef ds:uri="aaacb922-5235-4a66-b188-303b9b46fbd7"/>
    <ds:schemaRef ds:uri="7da7a6c9-f445-4aaf-8526-e6eda38042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 Overheads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Elaine Kirby - UKRI INNOVATEUK</dc:creator>
  <cp:keywords/>
  <dc:description/>
  <cp:lastModifiedBy>Crisfield, Jack (UKSA)</cp:lastModifiedBy>
  <cp:revision/>
  <dcterms:created xsi:type="dcterms:W3CDTF">2021-08-17T07:38:43Z</dcterms:created>
  <dcterms:modified xsi:type="dcterms:W3CDTF">2024-02-19T09:23:44Z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2022-07-26T08:26:49Z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29d8f59e-b6a8-4a05-baff-97639f75e253</vt:lpwstr>
  </property>
  <property fmtid="{D5CDD505-2E9C-101B-9397-08002B2CF9AE}" pid="8" name="MSIP_Label_ba62f585-b40f-4ab9-bafe-39150f03d124_ContentBits">
    <vt:lpwstr>0</vt:lpwstr>
  </property>
  <property fmtid="{D5CDD505-2E9C-101B-9397-08002B2CF9AE}" pid="9" name="ContentTypeId">
    <vt:lpwstr>0x01010054E78DF077B1A74AA77A8BB3D47E9C65</vt:lpwstr>
  </property>
  <property fmtid="{D5CDD505-2E9C-101B-9397-08002B2CF9AE}" pid="10" name="Business Unit">
    <vt:lpwstr>1;#UK Space Agency|e94dee48-3a05-4a12-8e11-f3f2fb95bcf1</vt:lpwstr>
  </property>
  <property fmtid="{D5CDD505-2E9C-101B-9397-08002B2CF9AE}" pid="11" name="_dlc_DocIdItemGuid">
    <vt:lpwstr>3f336a97-e058-4431-a6c1-bc854be236bb</vt:lpwstr>
  </property>
  <property fmtid="{D5CDD505-2E9C-101B-9397-08002B2CF9AE}" pid="12" name="MediaServiceImageTags">
    <vt:lpwstr/>
  </property>
  <property fmtid="{D5CDD505-2E9C-101B-9397-08002B2CF9AE}" pid="13" name="Order">
    <vt:r8>29315000</vt:r8>
  </property>
  <property fmtid="{D5CDD505-2E9C-101B-9397-08002B2CF9AE}" pid="14" name="xd_ProgID">
    <vt:lpwstr/>
  </property>
  <property fmtid="{D5CDD505-2E9C-101B-9397-08002B2CF9AE}" pid="15" name="ComplianceAssetId">
    <vt:lpwstr/>
  </property>
  <property fmtid="{D5CDD505-2E9C-101B-9397-08002B2CF9AE}" pid="16" name="TemplateUrl">
    <vt:lpwstr/>
  </property>
  <property fmtid="{D5CDD505-2E9C-101B-9397-08002B2CF9AE}" pid="17" name="_ExtendedDescription">
    <vt:lpwstr/>
  </property>
  <property fmtid="{D5CDD505-2E9C-101B-9397-08002B2CF9AE}" pid="18" name="TriggerFlowInfo">
    <vt:lpwstr/>
  </property>
  <property fmtid="{D5CDD505-2E9C-101B-9397-08002B2CF9AE}" pid="19" name="xd_Signature">
    <vt:bool>false</vt:bool>
  </property>
</Properties>
</file>