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justiceuk-my.sharepoint.com/personal/graham_hughes_justice_gov_uk/Documents/Documents/"/>
    </mc:Choice>
  </mc:AlternateContent>
  <xr:revisionPtr revIDLastSave="69" documentId="8_{7C74F255-1B26-449D-8C44-E24CFB00B404}" xr6:coauthVersionLast="47" xr6:coauthVersionMax="47" xr10:uidLastSave="{2CE31A05-99EE-4DC1-B991-831CFC1526DE}"/>
  <workbookProtection workbookAlgorithmName="SHA-512" workbookHashValue="gECXTbu35Ue5xbFZj6Ac3bhbVDjwffWHxWVfI+eWPWckqr38dgEUitCIwpknpqEwqOZphXmZDh00i2Nlt7gSzA==" workbookSaltValue="+FGNXcPzq1eNr7kBD0BMNA==" workbookSpinCount="100000" lockStructure="1"/>
  <bookViews>
    <workbookView xWindow="-108" yWindow="-108" windowWidth="23256" windowHeight="14016" xr2:uid="{00000000-000D-0000-FFFF-FFFF00000000}"/>
  </bookViews>
  <sheets>
    <sheet name="Claim Details" sheetId="3" r:id="rId1"/>
    <sheet name="Litigator Work Claimed" sheetId="18" r:id="rId2"/>
    <sheet name="Disbursements" sheetId="5" r:id="rId3"/>
    <sheet name="Advocate Work Claimed" sheetId="14" r:id="rId4"/>
    <sheet name="Litigator Summary &amp; Totals" sheetId="2" r:id="rId5"/>
    <sheet name="Decimal time converter" sheetId="21" state="hidden" r:id="rId6"/>
    <sheet name="Rates" sheetId="20" state="hidden" r:id="rId7"/>
    <sheet name="New rates" sheetId="22" state="hidden" r:id="rId8"/>
    <sheet name="Letter" sheetId="13" state="hidden" r:id="rId9"/>
    <sheet name="Hidden Data" sheetId="12" state="hidden" r:id="rId10"/>
  </sheets>
  <definedNames>
    <definedName name="_xlnm._FilterDatabase" localSheetId="3" hidden="1">'Advocate Work Claimed'!$B$6:$T$6</definedName>
    <definedName name="_xlnm._FilterDatabase" localSheetId="1" hidden="1">'Litigator Work Claimed'!$B$4:$AH$4</definedName>
    <definedName name="_xlnm.Print_Area" localSheetId="3">'Advocate Work Claimed'!$A$1:$R$69</definedName>
    <definedName name="_xlnm.Print_Area" localSheetId="0">'Claim Details'!$A$1:$P$123</definedName>
    <definedName name="_xlnm.Print_Area" localSheetId="2">Disbursements!$A$1:$T$55</definedName>
    <definedName name="_xlnm.Print_Area" localSheetId="1">'Litigator Work Claimed'!$A$1:$AG$67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14" l="1"/>
  <c r="L8" i="14"/>
  <c r="L9" i="14"/>
  <c r="L10" i="14"/>
  <c r="L11" i="14"/>
  <c r="L12" i="14"/>
  <c r="L13" i="14"/>
  <c r="L14" i="14"/>
  <c r="L15" i="14"/>
  <c r="L16" i="14"/>
  <c r="L17" i="14"/>
  <c r="L18" i="14"/>
  <c r="L19" i="14"/>
  <c r="L20" i="14"/>
  <c r="L21" i="14"/>
  <c r="L22" i="14"/>
  <c r="L23" i="14"/>
  <c r="L24" i="14"/>
  <c r="U41" i="3"/>
  <c r="M42" i="3"/>
  <c r="M41" i="3"/>
  <c r="U31" i="2"/>
  <c r="T8" i="14"/>
  <c r="T9" i="14"/>
  <c r="T10" i="14"/>
  <c r="T11" i="14"/>
  <c r="T12" i="14"/>
  <c r="T13" i="14"/>
  <c r="T14" i="14"/>
  <c r="K7" i="14"/>
  <c r="T7" i="14" s="1"/>
  <c r="K8" i="14"/>
  <c r="K9" i="14"/>
  <c r="K10" i="14"/>
  <c r="K11" i="14"/>
  <c r="K12" i="14"/>
  <c r="K13" i="14"/>
  <c r="K14" i="14"/>
  <c r="K15" i="14"/>
  <c r="D41" i="3" l="1"/>
  <c r="AF95" i="3"/>
  <c r="U6" i="18" l="1"/>
  <c r="U7" i="18"/>
  <c r="U8" i="18"/>
  <c r="U9" i="18"/>
  <c r="U10" i="18"/>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6" i="18"/>
  <c r="U37" i="18"/>
  <c r="U38" i="18"/>
  <c r="U39" i="18"/>
  <c r="U40" i="18"/>
  <c r="U41" i="18"/>
  <c r="U42" i="18"/>
  <c r="U43" i="18"/>
  <c r="U44" i="18"/>
  <c r="U45" i="18"/>
  <c r="U46" i="18"/>
  <c r="U47" i="18"/>
  <c r="U48" i="18"/>
  <c r="U49" i="18"/>
  <c r="U50" i="18"/>
  <c r="U51" i="18"/>
  <c r="U52" i="18"/>
  <c r="U53" i="18"/>
  <c r="U54" i="18"/>
  <c r="U55" i="18"/>
  <c r="U56" i="18"/>
  <c r="U57" i="18"/>
  <c r="U58" i="18"/>
  <c r="U59" i="18"/>
  <c r="U60" i="18"/>
  <c r="U61" i="18"/>
  <c r="U62" i="18"/>
  <c r="U63" i="18"/>
  <c r="U64" i="18"/>
  <c r="U5" i="18"/>
  <c r="AD5" i="18" l="1"/>
  <c r="F16" i="20" l="1"/>
  <c r="E16" i="20"/>
  <c r="D16" i="20"/>
  <c r="F13" i="20"/>
  <c r="E13" i="20"/>
  <c r="D13" i="20"/>
  <c r="F10" i="20"/>
  <c r="E10" i="20"/>
  <c r="D10" i="20"/>
  <c r="F7" i="20"/>
  <c r="E7" i="20"/>
  <c r="D7" i="20"/>
  <c r="F4" i="20"/>
  <c r="E4" i="20"/>
  <c r="D4" i="20"/>
  <c r="C16" i="20" l="1"/>
  <c r="C13" i="20"/>
  <c r="C10" i="20"/>
  <c r="C7" i="20"/>
  <c r="C4" i="20"/>
  <c r="C5" i="20" l="1"/>
  <c r="C11" i="20"/>
  <c r="D11" i="20"/>
  <c r="E11" i="20"/>
  <c r="F11" i="20"/>
  <c r="C8" i="20"/>
  <c r="E17" i="22"/>
  <c r="D17" i="22"/>
  <c r="C17" i="22"/>
  <c r="B17" i="22"/>
  <c r="E14" i="22"/>
  <c r="D14" i="22"/>
  <c r="C14" i="22"/>
  <c r="B14" i="22"/>
  <c r="E11" i="22"/>
  <c r="D11" i="22"/>
  <c r="E8" i="22"/>
  <c r="D8" i="22"/>
  <c r="C8" i="22"/>
  <c r="B8" i="22"/>
  <c r="E5" i="22"/>
  <c r="D5" i="22"/>
  <c r="C5" i="22"/>
  <c r="B5" i="22"/>
  <c r="E34" i="22" l="1"/>
  <c r="D34" i="22"/>
  <c r="C34" i="22"/>
  <c r="B34" i="22"/>
  <c r="E31" i="22"/>
  <c r="D31" i="22"/>
  <c r="C31" i="22"/>
  <c r="B31" i="22"/>
  <c r="E28" i="22"/>
  <c r="E25" i="22"/>
  <c r="D25" i="22"/>
  <c r="C25" i="22"/>
  <c r="B25" i="22"/>
  <c r="E22" i="22"/>
  <c r="D22" i="22"/>
  <c r="C22" i="22"/>
  <c r="B22" i="22"/>
  <c r="AP6" i="18" l="1"/>
  <c r="AP7" i="18"/>
  <c r="AP8" i="18"/>
  <c r="AP9" i="18"/>
  <c r="AP10" i="18"/>
  <c r="AP11" i="18"/>
  <c r="AP12" i="18"/>
  <c r="AP13" i="18"/>
  <c r="AP14" i="18"/>
  <c r="AP15" i="18"/>
  <c r="AP16" i="18"/>
  <c r="AP17" i="18"/>
  <c r="AP18" i="18"/>
  <c r="AP19" i="18"/>
  <c r="AP20" i="18"/>
  <c r="AP21" i="18"/>
  <c r="AP22" i="18"/>
  <c r="AP23" i="18"/>
  <c r="AP24" i="18"/>
  <c r="AP25" i="18"/>
  <c r="AP26" i="18"/>
  <c r="AP27" i="18"/>
  <c r="AP28"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5" i="18"/>
  <c r="I200" i="21" l="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K6" i="18" l="1"/>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C35" i="3" l="1"/>
  <c r="V39" i="3" l="1"/>
  <c r="N39" i="3"/>
  <c r="K35" i="3"/>
  <c r="AO6" i="18"/>
  <c r="AO7" i="18"/>
  <c r="AO8" i="18"/>
  <c r="AO9" i="18"/>
  <c r="AO10" i="18"/>
  <c r="AO11" i="18"/>
  <c r="AO12" i="18"/>
  <c r="AO13" i="18"/>
  <c r="AO14" i="18"/>
  <c r="AO15" i="18"/>
  <c r="AO16" i="18"/>
  <c r="AO17" i="18"/>
  <c r="AO18" i="18"/>
  <c r="AO19" i="18"/>
  <c r="AO20" i="18"/>
  <c r="AO21" i="18"/>
  <c r="AO22" i="18"/>
  <c r="AO23" i="18"/>
  <c r="AO24" i="18"/>
  <c r="AO25" i="18"/>
  <c r="AO26" i="18"/>
  <c r="AO27" i="18"/>
  <c r="AO28" i="18"/>
  <c r="AO29" i="18"/>
  <c r="AO30" i="18"/>
  <c r="AO31" i="18"/>
  <c r="AO32" i="18"/>
  <c r="AO33" i="18"/>
  <c r="AO34" i="18"/>
  <c r="AO35" i="18"/>
  <c r="AO36" i="18"/>
  <c r="AO37" i="18"/>
  <c r="AO38" i="18"/>
  <c r="AO39" i="18"/>
  <c r="AO40" i="18"/>
  <c r="AO41" i="18"/>
  <c r="AO42" i="18"/>
  <c r="AO43" i="18"/>
  <c r="AO44" i="18"/>
  <c r="AO45" i="18"/>
  <c r="AO46" i="18"/>
  <c r="AO47" i="18"/>
  <c r="AO48" i="18"/>
  <c r="AO49" i="18"/>
  <c r="AO50" i="18"/>
  <c r="AO51" i="18"/>
  <c r="AO52" i="18"/>
  <c r="AO53" i="18"/>
  <c r="AO54" i="18"/>
  <c r="AO55" i="18"/>
  <c r="AO56" i="18"/>
  <c r="AO57" i="18"/>
  <c r="AO58" i="18"/>
  <c r="AO59" i="18"/>
  <c r="AO60" i="18"/>
  <c r="AO61" i="18"/>
  <c r="AO62" i="18"/>
  <c r="AO63" i="18"/>
  <c r="AO64" i="18"/>
  <c r="I6" i="18" l="1"/>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5" i="18"/>
  <c r="W94" i="3" l="1"/>
  <c r="W95" i="3"/>
  <c r="W96" i="3"/>
  <c r="W93" i="3"/>
  <c r="AI12" i="18"/>
  <c r="AI13" i="18"/>
  <c r="AI14" i="18"/>
  <c r="AI15" i="18"/>
  <c r="AI16" i="18"/>
  <c r="AI17" i="18"/>
  <c r="AI18" i="18"/>
  <c r="AI19" i="18"/>
  <c r="AI20" i="18"/>
  <c r="AI21" i="18"/>
  <c r="AI22" i="18"/>
  <c r="AI23" i="18"/>
  <c r="AI24" i="18"/>
  <c r="AI25" i="18"/>
  <c r="AI27" i="18"/>
  <c r="AI28"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58" i="18"/>
  <c r="AI59" i="18"/>
  <c r="AI60" i="18"/>
  <c r="AI61" i="18"/>
  <c r="AI62" i="18"/>
  <c r="AI63" i="18"/>
  <c r="AI64" i="18"/>
  <c r="V12" i="18"/>
  <c r="V13" i="18"/>
  <c r="V14" i="18"/>
  <c r="V15" i="18"/>
  <c r="V16" i="18"/>
  <c r="V17" i="18"/>
  <c r="V18" i="18"/>
  <c r="V19" i="18"/>
  <c r="V20" i="18"/>
  <c r="V21" i="18"/>
  <c r="V22" i="18"/>
  <c r="V23" i="18"/>
  <c r="V24" i="18"/>
  <c r="V25" i="18"/>
  <c r="V26" i="18"/>
  <c r="V27" i="18"/>
  <c r="V28" i="18"/>
  <c r="V29" i="18"/>
  <c r="V30" i="18"/>
  <c r="V31" i="18"/>
  <c r="V32" i="18"/>
  <c r="V33" i="18"/>
  <c r="V34" i="18"/>
  <c r="V35" i="18"/>
  <c r="V36" i="18"/>
  <c r="V37" i="18"/>
  <c r="V38" i="18"/>
  <c r="V39" i="18"/>
  <c r="V40" i="18"/>
  <c r="V41" i="18"/>
  <c r="V42" i="18"/>
  <c r="V43" i="18"/>
  <c r="V44" i="18"/>
  <c r="V45" i="18"/>
  <c r="V46" i="18"/>
  <c r="V47" i="18"/>
  <c r="V48" i="18"/>
  <c r="V49" i="18"/>
  <c r="V50" i="18"/>
  <c r="V51" i="18"/>
  <c r="V52" i="18"/>
  <c r="V53" i="18"/>
  <c r="V54" i="18"/>
  <c r="V55" i="18"/>
  <c r="V56" i="18"/>
  <c r="V57" i="18"/>
  <c r="V58" i="18"/>
  <c r="V59" i="18"/>
  <c r="V60" i="18"/>
  <c r="V61" i="18"/>
  <c r="V62" i="18"/>
  <c r="V63" i="18"/>
  <c r="V64" i="18"/>
  <c r="T35" i="3" l="1"/>
  <c r="K5" i="18" l="1"/>
  <c r="T10" i="18" l="1"/>
  <c r="T11" i="18"/>
  <c r="T12" i="18"/>
  <c r="AH12" i="18" s="1"/>
  <c r="T13" i="18"/>
  <c r="AH13" i="18" s="1"/>
  <c r="T14" i="18"/>
  <c r="AH14" i="18" s="1"/>
  <c r="T15" i="18"/>
  <c r="AH15" i="18" s="1"/>
  <c r="T16" i="18"/>
  <c r="AH16" i="18" s="1"/>
  <c r="T17" i="18"/>
  <c r="AH17" i="18" s="1"/>
  <c r="T18" i="18"/>
  <c r="AH18" i="18" s="1"/>
  <c r="T19" i="18"/>
  <c r="AH19" i="18" s="1"/>
  <c r="T20" i="18"/>
  <c r="AH20" i="18" s="1"/>
  <c r="T21" i="18"/>
  <c r="AH21" i="18" s="1"/>
  <c r="T22" i="18"/>
  <c r="AH22" i="18" s="1"/>
  <c r="T23" i="18"/>
  <c r="AH23" i="18" s="1"/>
  <c r="T24" i="18"/>
  <c r="AH24" i="18" s="1"/>
  <c r="T25" i="18"/>
  <c r="AH25" i="18" s="1"/>
  <c r="T26" i="18"/>
  <c r="AH26" i="18" s="1"/>
  <c r="AI26" i="18" s="1"/>
  <c r="T27" i="18"/>
  <c r="AH27" i="18" s="1"/>
  <c r="T28" i="18"/>
  <c r="AH28" i="18" s="1"/>
  <c r="T29" i="18"/>
  <c r="AH29" i="18" s="1"/>
  <c r="T30" i="18"/>
  <c r="AH30" i="18" s="1"/>
  <c r="T31" i="18"/>
  <c r="AH31" i="18" s="1"/>
  <c r="T32" i="18"/>
  <c r="AH32" i="18" s="1"/>
  <c r="T33" i="18"/>
  <c r="AH33" i="18" s="1"/>
  <c r="T34" i="18"/>
  <c r="AH34" i="18" s="1"/>
  <c r="T35" i="18"/>
  <c r="AH35" i="18" s="1"/>
  <c r="T36" i="18"/>
  <c r="AH36" i="18" s="1"/>
  <c r="T37" i="18"/>
  <c r="AH37" i="18" s="1"/>
  <c r="T38" i="18"/>
  <c r="AH38" i="18" s="1"/>
  <c r="T39" i="18"/>
  <c r="AH39" i="18" s="1"/>
  <c r="T40" i="18"/>
  <c r="AH40" i="18" s="1"/>
  <c r="T41" i="18"/>
  <c r="AH41" i="18" s="1"/>
  <c r="T42" i="18"/>
  <c r="AH42" i="18" s="1"/>
  <c r="T43" i="18"/>
  <c r="AH43" i="18" s="1"/>
  <c r="T44" i="18"/>
  <c r="AH44" i="18" s="1"/>
  <c r="T45" i="18"/>
  <c r="AH45" i="18" s="1"/>
  <c r="T46" i="18"/>
  <c r="AH46" i="18" s="1"/>
  <c r="T47" i="18"/>
  <c r="AH47" i="18" s="1"/>
  <c r="T48" i="18"/>
  <c r="AH48" i="18" s="1"/>
  <c r="T49" i="18"/>
  <c r="AH49" i="18" s="1"/>
  <c r="T50" i="18"/>
  <c r="AH50" i="18" s="1"/>
  <c r="T51" i="18"/>
  <c r="AH51" i="18" s="1"/>
  <c r="T52" i="18"/>
  <c r="AH52" i="18" s="1"/>
  <c r="T53" i="18"/>
  <c r="AH53" i="18" s="1"/>
  <c r="T54" i="18"/>
  <c r="AH54" i="18" s="1"/>
  <c r="T55" i="18"/>
  <c r="AH55" i="18" s="1"/>
  <c r="T56" i="18"/>
  <c r="AH56" i="18" s="1"/>
  <c r="T57" i="18"/>
  <c r="AH57" i="18" s="1"/>
  <c r="T58" i="18"/>
  <c r="AH58" i="18" s="1"/>
  <c r="T59" i="18"/>
  <c r="AH59" i="18" s="1"/>
  <c r="T60" i="18"/>
  <c r="AH60" i="18" s="1"/>
  <c r="T61" i="18"/>
  <c r="AH61" i="18" s="1"/>
  <c r="T62" i="18"/>
  <c r="AH62" i="18" s="1"/>
  <c r="T63" i="18"/>
  <c r="AH63" i="18" s="1"/>
  <c r="T64" i="18"/>
  <c r="AH64" i="18" s="1"/>
  <c r="T6" i="18"/>
  <c r="T7" i="18"/>
  <c r="T8" i="18"/>
  <c r="T9" i="18"/>
  <c r="T5" i="18"/>
  <c r="AH5" i="18" s="1"/>
  <c r="D42" i="3"/>
  <c r="AD42" i="3" s="1"/>
  <c r="AE42" i="3" s="1"/>
  <c r="AD41" i="3"/>
  <c r="E39" i="3"/>
  <c r="AH9" i="18" l="1"/>
  <c r="AH8" i="18"/>
  <c r="AH11" i="18"/>
  <c r="AH7" i="18"/>
  <c r="AH10" i="18"/>
  <c r="AH6" i="18"/>
  <c r="E41" i="3"/>
  <c r="AO5" i="18"/>
  <c r="F17" i="20"/>
  <c r="E17" i="20"/>
  <c r="D95" i="3" s="1"/>
  <c r="AD95" i="3" s="1"/>
  <c r="AE95" i="3" s="1"/>
  <c r="D17" i="20"/>
  <c r="C17" i="20"/>
  <c r="D93" i="3" s="1"/>
  <c r="AD93" i="3" s="1"/>
  <c r="AE93" i="3" s="1"/>
  <c r="F14" i="20"/>
  <c r="E14" i="20"/>
  <c r="D14" i="20"/>
  <c r="C14" i="20"/>
  <c r="F8" i="20"/>
  <c r="E8" i="20"/>
  <c r="D8" i="20"/>
  <c r="F5" i="20"/>
  <c r="E5" i="20"/>
  <c r="D5" i="20"/>
  <c r="F6" i="2"/>
  <c r="F7" i="2"/>
  <c r="F8" i="2"/>
  <c r="F9" i="2"/>
  <c r="F10" i="2"/>
  <c r="F11" i="2"/>
  <c r="F12" i="2"/>
  <c r="F13" i="2"/>
  <c r="F14" i="2"/>
  <c r="F15" i="2"/>
  <c r="F16" i="2"/>
  <c r="F17" i="2"/>
  <c r="F18" i="2"/>
  <c r="F19" i="2"/>
  <c r="F20" i="2"/>
  <c r="F21" i="2"/>
  <c r="F22" i="2"/>
  <c r="F23" i="2"/>
  <c r="E6" i="2"/>
  <c r="E7" i="2"/>
  <c r="E8" i="2"/>
  <c r="E9" i="2"/>
  <c r="E10" i="2"/>
  <c r="E11" i="2"/>
  <c r="E12" i="2"/>
  <c r="E13" i="2"/>
  <c r="E14" i="2"/>
  <c r="E15" i="2"/>
  <c r="E16" i="2"/>
  <c r="E17" i="2"/>
  <c r="E18" i="2"/>
  <c r="E19" i="2"/>
  <c r="E20" i="2"/>
  <c r="E21" i="2"/>
  <c r="E22" i="2"/>
  <c r="E23" i="2"/>
  <c r="D6" i="2"/>
  <c r="D7" i="2"/>
  <c r="D8" i="2"/>
  <c r="D9" i="2"/>
  <c r="D10" i="2"/>
  <c r="D11" i="2"/>
  <c r="D12" i="2"/>
  <c r="D13" i="2"/>
  <c r="D14" i="2"/>
  <c r="D15" i="2"/>
  <c r="D16" i="2"/>
  <c r="D17" i="2"/>
  <c r="D18" i="2"/>
  <c r="D19" i="2"/>
  <c r="D20" i="2"/>
  <c r="D21" i="2"/>
  <c r="D22" i="2"/>
  <c r="D23" i="2"/>
  <c r="F5" i="2"/>
  <c r="E5" i="2"/>
  <c r="D5" i="2"/>
  <c r="C6" i="2"/>
  <c r="C7" i="2"/>
  <c r="C8" i="2"/>
  <c r="C9" i="2"/>
  <c r="C10" i="2"/>
  <c r="C11" i="2"/>
  <c r="C12" i="2"/>
  <c r="C13" i="2"/>
  <c r="C14" i="2"/>
  <c r="C15" i="2"/>
  <c r="C16" i="2"/>
  <c r="C17" i="2"/>
  <c r="C18" i="2"/>
  <c r="C19" i="2"/>
  <c r="C20" i="2"/>
  <c r="C21" i="2"/>
  <c r="C22" i="2"/>
  <c r="C23" i="2"/>
  <c r="C5" i="2"/>
  <c r="D96" i="3" l="1"/>
  <c r="AD96" i="3" s="1"/>
  <c r="AE96" i="3" s="1"/>
  <c r="D94" i="3"/>
  <c r="AD94" i="3" s="1"/>
  <c r="AE94" i="3" s="1"/>
  <c r="J19" i="3"/>
  <c r="J27" i="3"/>
  <c r="AE97" i="3" l="1"/>
  <c r="E35" i="3" s="1"/>
  <c r="AG95" i="3"/>
  <c r="AH95" i="3" s="1"/>
  <c r="AF93" i="3"/>
  <c r="AF96" i="3"/>
  <c r="AG96" i="3" s="1"/>
  <c r="AH96" i="3" s="1"/>
  <c r="AF94" i="3"/>
  <c r="AG94" i="3" s="1"/>
  <c r="AH94" i="3" s="1"/>
  <c r="R19" i="3"/>
  <c r="AG93" i="3" l="1"/>
  <c r="AH93" i="3" s="1"/>
  <c r="AH97" i="3" s="1"/>
  <c r="N35" i="3" s="1"/>
  <c r="AS5" i="18"/>
  <c r="AT5" i="18" s="1"/>
  <c r="AI5" i="18" s="1"/>
  <c r="AI96" i="3"/>
  <c r="AI94" i="3"/>
  <c r="AI95" i="3"/>
  <c r="AI93" i="3"/>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AJ96" i="3" l="1"/>
  <c r="AK96" i="3" s="1"/>
  <c r="AJ95" i="3"/>
  <c r="AK95" i="3" s="1"/>
  <c r="AJ93" i="3"/>
  <c r="AK93" i="3" s="1"/>
  <c r="AJ94" i="3"/>
  <c r="AK94" i="3" s="1"/>
  <c r="R27" i="3"/>
  <c r="AK97" i="3" l="1"/>
  <c r="V35" i="3" s="1"/>
  <c r="AE41" i="3"/>
  <c r="AF8" i="14" l="1"/>
  <c r="AF9" i="14"/>
  <c r="AF10" i="14"/>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E8"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D8" i="14"/>
  <c r="AD9" i="14"/>
  <c r="AD10" i="14"/>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34" i="14"/>
  <c r="AD35" i="14"/>
  <c r="AD36" i="14"/>
  <c r="AD37" i="14"/>
  <c r="AD38" i="14"/>
  <c r="AD39" i="14"/>
  <c r="AD40" i="14"/>
  <c r="AD41" i="14"/>
  <c r="AD42" i="14"/>
  <c r="AD43" i="14"/>
  <c r="AD44" i="14"/>
  <c r="AD45" i="14"/>
  <c r="AD46" i="14"/>
  <c r="AD47" i="14"/>
  <c r="AD48" i="14"/>
  <c r="AD49" i="14"/>
  <c r="AD50" i="14"/>
  <c r="AD51" i="14"/>
  <c r="AD52" i="14"/>
  <c r="AD53" i="14"/>
  <c r="AD54" i="14"/>
  <c r="AD55" i="14"/>
  <c r="AD56" i="14"/>
  <c r="AD57" i="14"/>
  <c r="AD58" i="14"/>
  <c r="AD59" i="14"/>
  <c r="AD60" i="14"/>
  <c r="AD61" i="14"/>
  <c r="AD62" i="14"/>
  <c r="AD63" i="14"/>
  <c r="AD64" i="14"/>
  <c r="AD65" i="14"/>
  <c r="AD66"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B35" i="14"/>
  <c r="AB36" i="14"/>
  <c r="AB37" i="14"/>
  <c r="AB38" i="14"/>
  <c r="AB39" i="14"/>
  <c r="AB40" i="14"/>
  <c r="AB41" i="14"/>
  <c r="AB42" i="14"/>
  <c r="AB43" i="14"/>
  <c r="AB44" i="14"/>
  <c r="AB45" i="14"/>
  <c r="AB46" i="14"/>
  <c r="AB47" i="14"/>
  <c r="AB48" i="14"/>
  <c r="AB49" i="14"/>
  <c r="AB50" i="14"/>
  <c r="AB51" i="14"/>
  <c r="AB52" i="14"/>
  <c r="AB53" i="14"/>
  <c r="AB54" i="14"/>
  <c r="AB55" i="14"/>
  <c r="AB56" i="14"/>
  <c r="AB57" i="14"/>
  <c r="AB58" i="14"/>
  <c r="AB59" i="14"/>
  <c r="AB60" i="14"/>
  <c r="AB61" i="14"/>
  <c r="AB62" i="14"/>
  <c r="AB63" i="14"/>
  <c r="AB64" i="14"/>
  <c r="AB65" i="14"/>
  <c r="AB66"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Z8" i="14"/>
  <c r="Z9" i="14"/>
  <c r="Z10"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57" i="14"/>
  <c r="Y58" i="14"/>
  <c r="Y59" i="14"/>
  <c r="Y60" i="14"/>
  <c r="Y61" i="14"/>
  <c r="Y62" i="14"/>
  <c r="Y63" i="14"/>
  <c r="Y64" i="14"/>
  <c r="Y65" i="14"/>
  <c r="Y66" i="14"/>
  <c r="X8" i="14"/>
  <c r="X9" i="14"/>
  <c r="X10" i="14"/>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Y7" i="14"/>
  <c r="X7" i="14"/>
  <c r="AE7" i="14"/>
  <c r="AD7" i="14"/>
  <c r="AC7" i="14"/>
  <c r="AB7" i="14"/>
  <c r="AA7" i="14"/>
  <c r="Z7" i="14"/>
  <c r="AF7" i="14" l="1"/>
  <c r="AF41" i="3"/>
  <c r="AG41" i="3" s="1"/>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4" i="5"/>
  <c r="K5" i="5"/>
  <c r="K6" i="5"/>
  <c r="K7" i="5"/>
  <c r="W4" i="18"/>
  <c r="J3" i="2" s="1"/>
  <c r="N38" i="3" s="1"/>
  <c r="AF4" i="18"/>
  <c r="AQ6" i="18" l="1"/>
  <c r="AR6" i="18" s="1"/>
  <c r="V6" i="18" s="1"/>
  <c r="AQ5" i="18"/>
  <c r="AR5" i="18" s="1"/>
  <c r="V5" i="18" s="1"/>
  <c r="AF42" i="3"/>
  <c r="AG42" i="3" s="1"/>
  <c r="Q3" i="2"/>
  <c r="V38" i="3" s="1"/>
  <c r="AD6" i="18"/>
  <c r="AS6" i="18" s="1"/>
  <c r="AT6" i="18" s="1"/>
  <c r="G11" i="2"/>
  <c r="G6" i="2"/>
  <c r="G10" i="2"/>
  <c r="G7" i="2"/>
  <c r="G21" i="2"/>
  <c r="C32" i="3" s="1"/>
  <c r="G9" i="2"/>
  <c r="G8" i="2"/>
  <c r="G19" i="2"/>
  <c r="G15" i="2"/>
  <c r="G16" i="2"/>
  <c r="G12" i="2"/>
  <c r="G17" i="2"/>
  <c r="G13" i="2"/>
  <c r="G22" i="2"/>
  <c r="G18" i="2"/>
  <c r="G14" i="2"/>
  <c r="G23" i="2"/>
  <c r="G20" i="2"/>
  <c r="C33" i="3" s="1"/>
  <c r="S7" i="5"/>
  <c r="N41" i="3" l="1"/>
  <c r="AI6" i="18"/>
  <c r="C34" i="3"/>
  <c r="G5" i="2"/>
  <c r="T31" i="3" l="1"/>
  <c r="G31" i="2"/>
  <c r="C31" i="3" s="1"/>
  <c r="V33" i="3" l="1"/>
  <c r="N32" i="3"/>
  <c r="V32" i="3"/>
  <c r="E32" i="3"/>
  <c r="E33" i="3"/>
  <c r="N33" i="3"/>
  <c r="V34" i="3"/>
  <c r="N34" i="3"/>
  <c r="H4" i="18"/>
  <c r="AQ64" i="18"/>
  <c r="AR64" i="18" s="1"/>
  <c r="AQ63" i="18"/>
  <c r="AR63" i="18" s="1"/>
  <c r="AQ62" i="18"/>
  <c r="AR62" i="18" s="1"/>
  <c r="AQ61" i="18"/>
  <c r="AR61" i="18" s="1"/>
  <c r="AQ60" i="18"/>
  <c r="AR60" i="18" s="1"/>
  <c r="AQ59" i="18"/>
  <c r="AR59" i="18" s="1"/>
  <c r="AQ58" i="18"/>
  <c r="AR58" i="18" s="1"/>
  <c r="AQ57" i="18"/>
  <c r="AR57" i="18" s="1"/>
  <c r="AQ56" i="18"/>
  <c r="AR56" i="18" s="1"/>
  <c r="AQ55" i="18"/>
  <c r="AR55" i="18" s="1"/>
  <c r="AQ54" i="18"/>
  <c r="AR54" i="18" s="1"/>
  <c r="AQ53" i="18"/>
  <c r="AR53" i="18" s="1"/>
  <c r="AQ52" i="18"/>
  <c r="AR52" i="18" s="1"/>
  <c r="AQ51" i="18"/>
  <c r="AR51" i="18" s="1"/>
  <c r="AQ50" i="18"/>
  <c r="AR50" i="18" s="1"/>
  <c r="AQ49" i="18"/>
  <c r="AR49" i="18" s="1"/>
  <c r="AQ48" i="18"/>
  <c r="AR48" i="18" s="1"/>
  <c r="AQ47" i="18"/>
  <c r="AR47" i="18" s="1"/>
  <c r="AQ46" i="18"/>
  <c r="AR46" i="18" s="1"/>
  <c r="AQ45" i="18"/>
  <c r="AR45" i="18" s="1"/>
  <c r="AQ44" i="18"/>
  <c r="AR44" i="18" s="1"/>
  <c r="AQ43" i="18"/>
  <c r="AR43" i="18" s="1"/>
  <c r="AQ42" i="18"/>
  <c r="AR42" i="18" s="1"/>
  <c r="AQ41" i="18"/>
  <c r="AR41" i="18" s="1"/>
  <c r="AQ40" i="18"/>
  <c r="AR40" i="18" s="1"/>
  <c r="AQ39" i="18"/>
  <c r="AR39" i="18" s="1"/>
  <c r="AQ38" i="18"/>
  <c r="AR38" i="18" s="1"/>
  <c r="AQ37" i="18"/>
  <c r="AR37" i="18" s="1"/>
  <c r="AQ36" i="18"/>
  <c r="AR36" i="18" s="1"/>
  <c r="AQ35" i="18"/>
  <c r="AR35" i="18" s="1"/>
  <c r="AQ34" i="18"/>
  <c r="AR34" i="18" s="1"/>
  <c r="AQ33" i="18"/>
  <c r="AR33" i="18" s="1"/>
  <c r="AQ32" i="18"/>
  <c r="AR32" i="18" s="1"/>
  <c r="AQ31" i="18"/>
  <c r="AR31" i="18" s="1"/>
  <c r="AQ30" i="18"/>
  <c r="AR30" i="18" s="1"/>
  <c r="AQ29" i="18"/>
  <c r="AR29" i="18" s="1"/>
  <c r="AQ28" i="18"/>
  <c r="AR28" i="18" s="1"/>
  <c r="AQ27" i="18"/>
  <c r="AR27" i="18" s="1"/>
  <c r="AQ26" i="18"/>
  <c r="AR26" i="18" s="1"/>
  <c r="AQ25" i="18"/>
  <c r="AR25" i="18" s="1"/>
  <c r="AQ24" i="18"/>
  <c r="AR24" i="18" s="1"/>
  <c r="AQ23" i="18"/>
  <c r="AR23" i="18" s="1"/>
  <c r="AQ22" i="18"/>
  <c r="AR22" i="18" s="1"/>
  <c r="AQ21" i="18"/>
  <c r="AR21" i="18" s="1"/>
  <c r="AQ20" i="18"/>
  <c r="AR20" i="18" s="1"/>
  <c r="AQ19" i="18"/>
  <c r="AR19" i="18" s="1"/>
  <c r="AQ18" i="18"/>
  <c r="AR18" i="18" s="1"/>
  <c r="AQ17" i="18"/>
  <c r="AR17" i="18" s="1"/>
  <c r="AQ16" i="18"/>
  <c r="AR16" i="18" s="1"/>
  <c r="AQ15" i="18"/>
  <c r="AR15" i="18" s="1"/>
  <c r="AQ14" i="18"/>
  <c r="AR14" i="18" s="1"/>
  <c r="AQ13" i="18"/>
  <c r="AR13" i="18" s="1"/>
  <c r="AC4" i="18"/>
  <c r="L4" i="18"/>
  <c r="C3" i="2" s="1"/>
  <c r="E38" i="3" s="1"/>
  <c r="AQ10" i="18" l="1"/>
  <c r="AR10" i="18" s="1"/>
  <c r="V10" i="18" s="1"/>
  <c r="AQ9" i="18"/>
  <c r="AR9" i="18" s="1"/>
  <c r="V9" i="18" s="1"/>
  <c r="AQ7" i="18"/>
  <c r="AR7" i="18" s="1"/>
  <c r="V7" i="18" s="1"/>
  <c r="AQ11" i="18"/>
  <c r="AR11" i="18" s="1"/>
  <c r="V11" i="18" s="1"/>
  <c r="AQ8" i="18"/>
  <c r="AR8" i="18" s="1"/>
  <c r="V8" i="18" s="1"/>
  <c r="AQ12" i="18"/>
  <c r="AR12" i="18" s="1"/>
  <c r="N31" i="3"/>
  <c r="N36" i="3" s="1"/>
  <c r="AD10" i="18"/>
  <c r="AS10" i="18" s="1"/>
  <c r="AT10" i="18" s="1"/>
  <c r="AD18" i="18"/>
  <c r="AS18" i="18" s="1"/>
  <c r="AT18" i="18" s="1"/>
  <c r="AD22" i="18"/>
  <c r="AS22" i="18" s="1"/>
  <c r="AT22" i="18" s="1"/>
  <c r="AD27" i="18"/>
  <c r="AS27" i="18" s="1"/>
  <c r="AT27" i="18" s="1"/>
  <c r="AD31" i="18"/>
  <c r="AS31" i="18" s="1"/>
  <c r="AT31" i="18" s="1"/>
  <c r="AD35" i="18"/>
  <c r="AS35" i="18" s="1"/>
  <c r="AT35" i="18" s="1"/>
  <c r="AD39" i="18"/>
  <c r="AS39" i="18" s="1"/>
  <c r="AT39" i="18" s="1"/>
  <c r="AD43" i="18"/>
  <c r="AS43" i="18" s="1"/>
  <c r="AT43" i="18" s="1"/>
  <c r="AD47" i="18"/>
  <c r="AS47" i="18" s="1"/>
  <c r="AT47" i="18" s="1"/>
  <c r="AD51" i="18"/>
  <c r="AS51" i="18" s="1"/>
  <c r="AT51" i="18" s="1"/>
  <c r="AD55" i="18"/>
  <c r="AS55" i="18" s="1"/>
  <c r="AT55" i="18" s="1"/>
  <c r="AD59" i="18"/>
  <c r="AS59" i="18" s="1"/>
  <c r="AT59" i="18" s="1"/>
  <c r="AD63" i="18"/>
  <c r="AS63" i="18" s="1"/>
  <c r="AT63" i="18" s="1"/>
  <c r="AD11" i="18"/>
  <c r="AS11" i="18" s="1"/>
  <c r="AT11" i="18" s="1"/>
  <c r="AD15" i="18"/>
  <c r="AS15" i="18" s="1"/>
  <c r="AT15" i="18" s="1"/>
  <c r="AD19" i="18"/>
  <c r="AS19" i="18" s="1"/>
  <c r="AT19" i="18" s="1"/>
  <c r="AD23" i="18"/>
  <c r="AS23" i="18" s="1"/>
  <c r="AT23" i="18" s="1"/>
  <c r="AD25" i="18"/>
  <c r="AS25" i="18" s="1"/>
  <c r="AT25" i="18" s="1"/>
  <c r="AD28" i="18"/>
  <c r="AS28" i="18" s="1"/>
  <c r="AT28" i="18" s="1"/>
  <c r="AD32" i="18"/>
  <c r="AS32" i="18" s="1"/>
  <c r="AT32" i="18" s="1"/>
  <c r="AD36" i="18"/>
  <c r="AS36" i="18" s="1"/>
  <c r="AT36" i="18" s="1"/>
  <c r="AD40" i="18"/>
  <c r="AS40" i="18" s="1"/>
  <c r="AT40" i="18" s="1"/>
  <c r="AD44" i="18"/>
  <c r="AS44" i="18" s="1"/>
  <c r="AT44" i="18" s="1"/>
  <c r="AD48" i="18"/>
  <c r="AS48" i="18" s="1"/>
  <c r="AT48" i="18" s="1"/>
  <c r="AD52" i="18"/>
  <c r="AS52" i="18" s="1"/>
  <c r="AT52" i="18" s="1"/>
  <c r="AD56" i="18"/>
  <c r="AS56" i="18" s="1"/>
  <c r="AT56" i="18" s="1"/>
  <c r="AD60" i="18"/>
  <c r="AS60" i="18" s="1"/>
  <c r="AT60" i="18" s="1"/>
  <c r="AD64" i="18"/>
  <c r="AS64" i="18" s="1"/>
  <c r="AT64" i="18" s="1"/>
  <c r="AD8" i="18"/>
  <c r="AS8" i="18" s="1"/>
  <c r="AT8" i="18" s="1"/>
  <c r="AD16" i="18"/>
  <c r="AS16" i="18" s="1"/>
  <c r="AT16" i="18" s="1"/>
  <c r="AD20" i="18"/>
  <c r="AS20" i="18" s="1"/>
  <c r="AT20" i="18" s="1"/>
  <c r="AD29" i="18"/>
  <c r="AS29" i="18" s="1"/>
  <c r="AT29" i="18" s="1"/>
  <c r="AD33" i="18"/>
  <c r="AS33" i="18" s="1"/>
  <c r="AT33" i="18" s="1"/>
  <c r="AD37" i="18"/>
  <c r="AS37" i="18" s="1"/>
  <c r="AT37" i="18" s="1"/>
  <c r="AD41" i="18"/>
  <c r="AS41" i="18" s="1"/>
  <c r="AT41" i="18" s="1"/>
  <c r="AD45" i="18"/>
  <c r="AS45" i="18" s="1"/>
  <c r="AT45" i="18" s="1"/>
  <c r="AD49" i="18"/>
  <c r="AS49" i="18" s="1"/>
  <c r="AT49" i="18" s="1"/>
  <c r="AD53" i="18"/>
  <c r="AS53" i="18" s="1"/>
  <c r="AT53" i="18" s="1"/>
  <c r="AD57" i="18"/>
  <c r="AS57" i="18" s="1"/>
  <c r="AT57" i="18" s="1"/>
  <c r="AD61" i="18"/>
  <c r="AS61" i="18" s="1"/>
  <c r="AT61" i="18" s="1"/>
  <c r="AD13" i="18"/>
  <c r="AS13" i="18" s="1"/>
  <c r="AT13" i="18" s="1"/>
  <c r="AD21" i="18"/>
  <c r="AS21" i="18" s="1"/>
  <c r="AT21" i="18" s="1"/>
  <c r="AD30" i="18"/>
  <c r="AS30" i="18" s="1"/>
  <c r="AT30" i="18" s="1"/>
  <c r="AD38" i="18"/>
  <c r="AS38" i="18" s="1"/>
  <c r="AT38" i="18" s="1"/>
  <c r="AD46" i="18"/>
  <c r="AS46" i="18" s="1"/>
  <c r="AT46" i="18" s="1"/>
  <c r="AD54" i="18"/>
  <c r="AS54" i="18" s="1"/>
  <c r="AT54" i="18" s="1"/>
  <c r="AD62" i="18"/>
  <c r="AS62" i="18" s="1"/>
  <c r="AT62" i="18" s="1"/>
  <c r="AD12" i="18"/>
  <c r="AS12" i="18" s="1"/>
  <c r="AT12" i="18" s="1"/>
  <c r="AD9" i="18"/>
  <c r="AS9" i="18" s="1"/>
  <c r="AT9" i="18" s="1"/>
  <c r="AD17" i="18"/>
  <c r="AS17" i="18" s="1"/>
  <c r="AT17" i="18" s="1"/>
  <c r="AD24" i="18"/>
  <c r="AS24" i="18" s="1"/>
  <c r="AT24" i="18" s="1"/>
  <c r="AD26" i="18"/>
  <c r="AS26" i="18" s="1"/>
  <c r="AT26" i="18" s="1"/>
  <c r="AD34" i="18"/>
  <c r="AS34" i="18" s="1"/>
  <c r="AT34" i="18" s="1"/>
  <c r="AD42" i="18"/>
  <c r="AS42" i="18" s="1"/>
  <c r="AT42" i="18" s="1"/>
  <c r="AD50" i="18"/>
  <c r="AS50" i="18" s="1"/>
  <c r="AT50" i="18" s="1"/>
  <c r="AD58" i="18"/>
  <c r="AS58" i="18" s="1"/>
  <c r="AT58" i="18" s="1"/>
  <c r="AD14" i="18"/>
  <c r="AS14" i="18" s="1"/>
  <c r="AT14" i="18" s="1"/>
  <c r="M18" i="2"/>
  <c r="L16" i="2"/>
  <c r="K12" i="2"/>
  <c r="J10" i="2"/>
  <c r="M7" i="2"/>
  <c r="M23" i="2"/>
  <c r="L21" i="2"/>
  <c r="J15" i="2"/>
  <c r="L10" i="2"/>
  <c r="K22" i="2"/>
  <c r="M17" i="2"/>
  <c r="K11" i="2"/>
  <c r="K5" i="2"/>
  <c r="M6" i="2"/>
  <c r="M22" i="2"/>
  <c r="L20" i="2"/>
  <c r="K16" i="2"/>
  <c r="J14" i="2"/>
  <c r="M11" i="2"/>
  <c r="L9" i="2"/>
  <c r="L5" i="2"/>
  <c r="K21" i="2"/>
  <c r="J19" i="2"/>
  <c r="M16" i="2"/>
  <c r="L14" i="2"/>
  <c r="K10" i="2"/>
  <c r="J8" i="2"/>
  <c r="J5" i="2"/>
  <c r="M21" i="2"/>
  <c r="L19" i="2"/>
  <c r="K15" i="2"/>
  <c r="J13" i="2"/>
  <c r="K9" i="2"/>
  <c r="J23" i="2"/>
  <c r="L18" i="2"/>
  <c r="J12" i="2"/>
  <c r="L7" i="2"/>
  <c r="K19" i="2"/>
  <c r="M10" i="2"/>
  <c r="L8" i="2"/>
  <c r="M5" i="2"/>
  <c r="K20" i="2"/>
  <c r="J18" i="2"/>
  <c r="M15" i="2"/>
  <c r="L13" i="2"/>
  <c r="J7" i="2"/>
  <c r="M20" i="2"/>
  <c r="K14" i="2"/>
  <c r="M9" i="2"/>
  <c r="L23" i="2"/>
  <c r="J17" i="2"/>
  <c r="M14" i="2"/>
  <c r="L12" i="2"/>
  <c r="K8" i="2"/>
  <c r="J6" i="2"/>
  <c r="J22" i="2"/>
  <c r="M19" i="2"/>
  <c r="L17" i="2"/>
  <c r="K13" i="2"/>
  <c r="J11" i="2"/>
  <c r="M8" i="2"/>
  <c r="L6" i="2"/>
  <c r="L22" i="2"/>
  <c r="K18" i="2"/>
  <c r="J16" i="2"/>
  <c r="M13" i="2"/>
  <c r="L11" i="2"/>
  <c r="K7" i="2"/>
  <c r="K23" i="2"/>
  <c r="J21" i="2"/>
  <c r="K17" i="2"/>
  <c r="M12" i="2"/>
  <c r="K6" i="2"/>
  <c r="J20" i="2"/>
  <c r="L15" i="2"/>
  <c r="J9" i="2"/>
  <c r="AD7" i="18"/>
  <c r="AS7" i="18" s="1"/>
  <c r="AT7" i="18" s="1"/>
  <c r="T4" i="18"/>
  <c r="B8" i="3"/>
  <c r="N44" i="3" l="1"/>
  <c r="N45" i="3"/>
  <c r="N46" i="3" s="1"/>
  <c r="AI8" i="18"/>
  <c r="AI11" i="18"/>
  <c r="AI7" i="18"/>
  <c r="AI9" i="18"/>
  <c r="AI10" i="18"/>
  <c r="T18" i="2"/>
  <c r="S16" i="2"/>
  <c r="R14" i="2"/>
  <c r="Q12" i="2"/>
  <c r="T7" i="2"/>
  <c r="T23" i="2"/>
  <c r="S21" i="2"/>
  <c r="R19" i="2"/>
  <c r="Q17" i="2"/>
  <c r="T12" i="2"/>
  <c r="S10" i="2"/>
  <c r="R8" i="2"/>
  <c r="Q6" i="2"/>
  <c r="Q22" i="2"/>
  <c r="T17" i="2"/>
  <c r="S15" i="2"/>
  <c r="R13" i="2"/>
  <c r="Q11" i="2"/>
  <c r="R5" i="2"/>
  <c r="R21" i="2"/>
  <c r="T6" i="2"/>
  <c r="T22" i="2"/>
  <c r="S20" i="2"/>
  <c r="R18" i="2"/>
  <c r="Q16" i="2"/>
  <c r="T11" i="2"/>
  <c r="S9" i="2"/>
  <c r="R7" i="2"/>
  <c r="R23" i="2"/>
  <c r="Q21" i="2"/>
  <c r="T16" i="2"/>
  <c r="S14" i="2"/>
  <c r="R12" i="2"/>
  <c r="Q10" i="2"/>
  <c r="Q5" i="2"/>
  <c r="T21" i="2"/>
  <c r="S19" i="2"/>
  <c r="R17" i="2"/>
  <c r="Q15" i="2"/>
  <c r="S23" i="2"/>
  <c r="Q19" i="2"/>
  <c r="T10" i="2"/>
  <c r="S8" i="2"/>
  <c r="R6" i="2"/>
  <c r="R22" i="2"/>
  <c r="Q20" i="2"/>
  <c r="T15" i="2"/>
  <c r="S13" i="2"/>
  <c r="R11" i="2"/>
  <c r="Q9" i="2"/>
  <c r="S5" i="2"/>
  <c r="T20" i="2"/>
  <c r="S18" i="2"/>
  <c r="R16" i="2"/>
  <c r="Q14" i="2"/>
  <c r="T9" i="2"/>
  <c r="S7" i="2"/>
  <c r="T14" i="2"/>
  <c r="S12" i="2"/>
  <c r="R10" i="2"/>
  <c r="Q8" i="2"/>
  <c r="T5" i="2"/>
  <c r="T19" i="2"/>
  <c r="S17" i="2"/>
  <c r="R15" i="2"/>
  <c r="Q13" i="2"/>
  <c r="T8" i="2"/>
  <c r="S6" i="2"/>
  <c r="S22" i="2"/>
  <c r="R20" i="2"/>
  <c r="Q18" i="2"/>
  <c r="T13" i="2"/>
  <c r="S11" i="2"/>
  <c r="R9" i="2"/>
  <c r="Q7" i="2"/>
  <c r="Q23" i="2"/>
  <c r="N6" i="2"/>
  <c r="N7" i="2"/>
  <c r="N20" i="2"/>
  <c r="K33" i="3" s="1"/>
  <c r="N18" i="2"/>
  <c r="N17" i="2"/>
  <c r="N16" i="2"/>
  <c r="N10" i="2"/>
  <c r="N19" i="2"/>
  <c r="N14" i="2"/>
  <c r="N22" i="2"/>
  <c r="N9" i="2"/>
  <c r="N8" i="2"/>
  <c r="N23" i="2"/>
  <c r="N12" i="2"/>
  <c r="N21" i="2"/>
  <c r="K32" i="3" s="1"/>
  <c r="N15" i="2"/>
  <c r="N13" i="2"/>
  <c r="N11" i="2"/>
  <c r="N5" i="2"/>
  <c r="AH4" i="18"/>
  <c r="V4" i="18"/>
  <c r="V31" i="3" l="1"/>
  <c r="V36" i="3" s="1"/>
  <c r="U23" i="2"/>
  <c r="U16" i="2"/>
  <c r="U17" i="2"/>
  <c r="U10" i="2"/>
  <c r="U18" i="2"/>
  <c r="AI4" i="18"/>
  <c r="U6" i="2"/>
  <c r="U5" i="2"/>
  <c r="U20" i="2"/>
  <c r="T33" i="3" s="1"/>
  <c r="U7" i="2"/>
  <c r="U9" i="2"/>
  <c r="U22" i="2"/>
  <c r="U19" i="2"/>
  <c r="N31" i="2"/>
  <c r="K31" i="3" s="1"/>
  <c r="U13" i="2"/>
  <c r="U15" i="2"/>
  <c r="U21" i="2"/>
  <c r="T32" i="3" s="1"/>
  <c r="U11" i="2"/>
  <c r="U8" i="2"/>
  <c r="K34" i="3"/>
  <c r="U12" i="2"/>
  <c r="U14" i="2"/>
  <c r="T66" i="14"/>
  <c r="T65" i="14"/>
  <c r="T64" i="14"/>
  <c r="T63" i="14"/>
  <c r="T62" i="14"/>
  <c r="T61" i="14"/>
  <c r="T60" i="14"/>
  <c r="T59" i="14"/>
  <c r="T58" i="14"/>
  <c r="T57" i="14"/>
  <c r="T56" i="14"/>
  <c r="T55" i="14"/>
  <c r="T54" i="14"/>
  <c r="T53" i="14"/>
  <c r="T52" i="14"/>
  <c r="T51" i="14"/>
  <c r="T50" i="14"/>
  <c r="T49" i="14"/>
  <c r="T48" i="14"/>
  <c r="T47" i="14"/>
  <c r="T46" i="14"/>
  <c r="T45" i="14"/>
  <c r="T44" i="14"/>
  <c r="T43" i="14"/>
  <c r="T42" i="14"/>
  <c r="T41" i="14"/>
  <c r="T40" i="14"/>
  <c r="T39" i="14"/>
  <c r="T38" i="14"/>
  <c r="T37" i="14"/>
  <c r="T36" i="14"/>
  <c r="T35" i="14"/>
  <c r="T34" i="14"/>
  <c r="T33" i="14"/>
  <c r="T32" i="14"/>
  <c r="T31" i="14"/>
  <c r="T30" i="14"/>
  <c r="T29" i="14"/>
  <c r="T28" i="14"/>
  <c r="T27" i="14"/>
  <c r="T26" i="14"/>
  <c r="T25" i="14"/>
  <c r="T24" i="14"/>
  <c r="T23" i="14"/>
  <c r="T22" i="14"/>
  <c r="T21" i="14"/>
  <c r="T20" i="14"/>
  <c r="T19" i="14"/>
  <c r="T18" i="14"/>
  <c r="T17" i="14"/>
  <c r="T16" i="14"/>
  <c r="T15" i="14"/>
  <c r="AH41" i="3"/>
  <c r="AI41" i="3" s="1"/>
  <c r="R6" i="14"/>
  <c r="E6" i="14"/>
  <c r="U42" i="3" l="1"/>
  <c r="AH42" i="3" s="1"/>
  <c r="AI42" i="3" s="1"/>
  <c r="V45" i="3" s="1"/>
  <c r="V46" i="3" s="1"/>
  <c r="T34" i="3"/>
  <c r="T6" i="14"/>
  <c r="K6" i="14"/>
  <c r="V41" i="3" l="1"/>
  <c r="V44" i="3" s="1"/>
  <c r="V47" i="3" s="1"/>
  <c r="E54" i="5"/>
  <c r="I3" i="13" l="1"/>
  <c r="C11" i="13"/>
  <c r="S5" i="5" l="1"/>
  <c r="S6" i="5"/>
  <c r="K8" i="5"/>
  <c r="S8" i="5" s="1"/>
  <c r="K9" i="5"/>
  <c r="S9" i="5" s="1"/>
  <c r="K10" i="5"/>
  <c r="S10" i="5" s="1"/>
  <c r="K11" i="5"/>
  <c r="S11" i="5" s="1"/>
  <c r="K12" i="5"/>
  <c r="S12" i="5" s="1"/>
  <c r="K13" i="5"/>
  <c r="S13" i="5" s="1"/>
  <c r="K14" i="5"/>
  <c r="S14" i="5" s="1"/>
  <c r="K15" i="5"/>
  <c r="S15" i="5" s="1"/>
  <c r="K16" i="5"/>
  <c r="S16" i="5" s="1"/>
  <c r="K17" i="5"/>
  <c r="S17" i="5" s="1"/>
  <c r="K18" i="5"/>
  <c r="S18" i="5" s="1"/>
  <c r="K19" i="5"/>
  <c r="S19" i="5" s="1"/>
  <c r="K20" i="5"/>
  <c r="S20" i="5" s="1"/>
  <c r="K21" i="5"/>
  <c r="S21" i="5" s="1"/>
  <c r="K22" i="5"/>
  <c r="S22" i="5" s="1"/>
  <c r="K23" i="5"/>
  <c r="S23" i="5" s="1"/>
  <c r="K24" i="5"/>
  <c r="S24" i="5" s="1"/>
  <c r="K25" i="5"/>
  <c r="S25" i="5" s="1"/>
  <c r="K26" i="5"/>
  <c r="S26" i="5" s="1"/>
  <c r="K27" i="5"/>
  <c r="S27" i="5" s="1"/>
  <c r="K28" i="5"/>
  <c r="S28" i="5" s="1"/>
  <c r="K29" i="5"/>
  <c r="S29" i="5" s="1"/>
  <c r="K30" i="5"/>
  <c r="S30" i="5" s="1"/>
  <c r="K31" i="5"/>
  <c r="S31" i="5" s="1"/>
  <c r="K32" i="5"/>
  <c r="S32" i="5" s="1"/>
  <c r="K33" i="5"/>
  <c r="S33" i="5" s="1"/>
  <c r="K34" i="5"/>
  <c r="S34" i="5" s="1"/>
  <c r="K35" i="5"/>
  <c r="S35" i="5" s="1"/>
  <c r="K36" i="5"/>
  <c r="S36" i="5" s="1"/>
  <c r="K37" i="5"/>
  <c r="S37" i="5" s="1"/>
  <c r="K38" i="5"/>
  <c r="S38" i="5" s="1"/>
  <c r="K39" i="5"/>
  <c r="S39" i="5" s="1"/>
  <c r="K40" i="5"/>
  <c r="S40" i="5" s="1"/>
  <c r="K41" i="5"/>
  <c r="S41" i="5" s="1"/>
  <c r="K42" i="5"/>
  <c r="S42" i="5" s="1"/>
  <c r="K43" i="5"/>
  <c r="S43" i="5" s="1"/>
  <c r="K44" i="5"/>
  <c r="S44" i="5" s="1"/>
  <c r="K45" i="5"/>
  <c r="S45" i="5" s="1"/>
  <c r="K46" i="5"/>
  <c r="S46" i="5" s="1"/>
  <c r="K47" i="5"/>
  <c r="S47" i="5" s="1"/>
  <c r="K48" i="5"/>
  <c r="S48" i="5" s="1"/>
  <c r="K49" i="5"/>
  <c r="S49" i="5" s="1"/>
  <c r="K50" i="5"/>
  <c r="S50" i="5" s="1"/>
  <c r="K51" i="5"/>
  <c r="S51" i="5" s="1"/>
  <c r="K52" i="5"/>
  <c r="S52" i="5" s="1"/>
  <c r="K53" i="5"/>
  <c r="S53" i="5" s="1"/>
  <c r="K54" i="5" l="1"/>
  <c r="S4" i="5"/>
  <c r="E34" i="3"/>
  <c r="K4" i="18" l="1"/>
  <c r="E31" i="3"/>
  <c r="E36" i="3" s="1"/>
  <c r="E45" i="3" l="1"/>
  <c r="E44" i="3"/>
  <c r="E46" i="3" l="1"/>
  <c r="E47" i="3" s="1"/>
  <c r="N47" i="3"/>
  <c r="V48" i="3" s="1"/>
  <c r="V49" i="3" s="1"/>
</calcChain>
</file>

<file path=xl/sharedStrings.xml><?xml version="1.0" encoding="utf-8"?>
<sst xmlns="http://schemas.openxmlformats.org/spreadsheetml/2006/main" count="416" uniqueCount="282">
  <si>
    <t>Date</t>
  </si>
  <si>
    <t>Work Type</t>
  </si>
  <si>
    <t>Pages read</t>
  </si>
  <si>
    <t>Attendance at court</t>
  </si>
  <si>
    <t>A</t>
  </si>
  <si>
    <t>B</t>
  </si>
  <si>
    <t>C</t>
  </si>
  <si>
    <t>Grade</t>
  </si>
  <si>
    <t>Travel Disbursements</t>
  </si>
  <si>
    <t>Disbursements</t>
  </si>
  <si>
    <t>ROC reference</t>
  </si>
  <si>
    <t>Payment number</t>
  </si>
  <si>
    <t>FAO Criminal Cases Unit:</t>
  </si>
  <si>
    <t>Please use the above email address for any contact or queries in the first instance</t>
  </si>
  <si>
    <t>Provider name</t>
  </si>
  <si>
    <t xml:space="preserve">Key contact </t>
  </si>
  <si>
    <t>Contact email</t>
  </si>
  <si>
    <t>Contact telephone</t>
  </si>
  <si>
    <t>Court</t>
  </si>
  <si>
    <t>Net total</t>
  </si>
  <si>
    <t>Hours/Items paid</t>
  </si>
  <si>
    <t>Preparation</t>
  </si>
  <si>
    <t>Travel &amp; waiting</t>
  </si>
  <si>
    <t>Routine</t>
  </si>
  <si>
    <t>Litigator profit costs claimed</t>
  </si>
  <si>
    <t>liable to VAT</t>
  </si>
  <si>
    <t>not liable to VAT</t>
  </si>
  <si>
    <t>Total for VAT</t>
  </si>
  <si>
    <t>VAT claimed</t>
  </si>
  <si>
    <t>VAT paid</t>
  </si>
  <si>
    <t>Overall total paid</t>
  </si>
  <si>
    <t>Verified</t>
  </si>
  <si>
    <t>Declaration</t>
  </si>
  <si>
    <t>The Legal Aid Agency is entitled to look behind all claims to establish their authenticity and will instigate proceedings on claims found to be false, inaccurate or misleading.</t>
  </si>
  <si>
    <t>Names</t>
  </si>
  <si>
    <t>Attendance notes</t>
  </si>
  <si>
    <t>Invoices/receipts</t>
  </si>
  <si>
    <r>
      <t xml:space="preserve">Essential supporting documents   </t>
    </r>
    <r>
      <rPr>
        <sz val="10"/>
        <color indexed="8"/>
        <rFont val="Arial"/>
        <family val="2"/>
      </rPr>
      <t>(if you are unable to provide any of these please explain why below as your claim may be rejected otherwise)</t>
    </r>
  </si>
  <si>
    <t>Indictment</t>
  </si>
  <si>
    <t>Expert reports</t>
  </si>
  <si>
    <t>Briefs to counsel</t>
  </si>
  <si>
    <t>Relevant determination comments</t>
  </si>
  <si>
    <t>Provided</t>
  </si>
  <si>
    <t>Can't verify</t>
  </si>
  <si>
    <t>Yes</t>
  </si>
  <si>
    <t>No</t>
  </si>
  <si>
    <t>Part Pay</t>
  </si>
  <si>
    <t>Work paid</t>
  </si>
  <si>
    <t>Time paid</t>
  </si>
  <si>
    <t>Grade paid</t>
  </si>
  <si>
    <t>Fee earner initials</t>
  </si>
  <si>
    <t xml:space="preserve">To pay </t>
  </si>
  <si>
    <t>Part pay time</t>
  </si>
  <si>
    <t>Part pay grade</t>
  </si>
  <si>
    <t>Disbursement to pay</t>
  </si>
  <si>
    <t>Claim detail</t>
  </si>
  <si>
    <t>Time claimed</t>
  </si>
  <si>
    <t>Disbursements paid</t>
  </si>
  <si>
    <t>Details</t>
  </si>
  <si>
    <t>Part pay net value</t>
  </si>
  <si>
    <t>Total net paid</t>
  </si>
  <si>
    <t>Invoice reference</t>
  </si>
  <si>
    <t>Determination notes</t>
  </si>
  <si>
    <t>To pay</t>
  </si>
  <si>
    <t>Breakdown by grade</t>
  </si>
  <si>
    <t>Task total</t>
  </si>
  <si>
    <t>Travel disbursements</t>
  </si>
  <si>
    <t>The supporting attendance notes will be submitted by:</t>
  </si>
  <si>
    <t>LAA Determination Notes</t>
  </si>
  <si>
    <t xml:space="preserve">R v </t>
  </si>
  <si>
    <t>Sent by email:</t>
  </si>
  <si>
    <t>Date:</t>
  </si>
  <si>
    <t>Dear Sirs</t>
  </si>
  <si>
    <t>comments against each entry in the relevant LAA comments column.</t>
  </si>
  <si>
    <t>Additional comments are provided below.</t>
  </si>
  <si>
    <r>
      <t xml:space="preserve">The claim has now been </t>
    </r>
    <r>
      <rPr>
        <sz val="12"/>
        <color rgb="FFFF0000"/>
        <rFont val="Arial"/>
        <family val="2"/>
      </rPr>
      <t>re/determined</t>
    </r>
    <r>
      <rPr>
        <sz val="12"/>
        <color theme="1"/>
        <rFont val="Arial"/>
        <family val="2"/>
      </rPr>
      <t xml:space="preserve"> and I would invite you to consider the individual comments</t>
    </r>
  </si>
  <si>
    <t>You are entitled to request a redetermination on any part of this assessment provided you do so</t>
  </si>
  <si>
    <t>You are entitled to request writtten reasons on any part of this assessment provided you do so</t>
  </si>
  <si>
    <t>Thank you for submission of your redtermination request in this matter.</t>
  </si>
  <si>
    <t>Thank you for submission of your claim in this matter.</t>
  </si>
  <si>
    <t>poca@legalaid.gsi.gov.uk</t>
  </si>
  <si>
    <t>within 21 days of receipt of this letter.</t>
  </si>
  <si>
    <t>If further documents or explanations are to be provided, please submit by email where possible to</t>
  </si>
  <si>
    <t xml:space="preserve">You should contact us in advance to arrange submisison of hard copy material. Please do not </t>
  </si>
  <si>
    <t>submit material until requested as this will delay the processing of your claim.</t>
  </si>
  <si>
    <t>Yours faithfully</t>
  </si>
  <si>
    <t>Name</t>
  </si>
  <si>
    <t>Caseworker / Case Manager / Senior Case Manager</t>
  </si>
  <si>
    <t>Initials</t>
  </si>
  <si>
    <t>Case summary/details of case at trial</t>
  </si>
  <si>
    <t>This claim is above my sign off limit and has been referred to</t>
  </si>
  <si>
    <t>for approval</t>
  </si>
  <si>
    <t>Disbursement detail</t>
  </si>
  <si>
    <r>
      <t xml:space="preserve">By </t>
    </r>
    <r>
      <rPr>
        <b/>
        <u/>
        <sz val="12"/>
        <color theme="1"/>
        <rFont val="Arial"/>
        <family val="2"/>
      </rPr>
      <t>selecting yes above</t>
    </r>
    <r>
      <rPr>
        <sz val="12"/>
        <color theme="1"/>
        <rFont val="Arial"/>
        <family val="2"/>
      </rPr>
      <t xml:space="preserve"> (on the right) you certify that </t>
    </r>
  </si>
  <si>
    <t>insert name of CM/SCM as appropriate</t>
  </si>
  <si>
    <t>Disbursements claimed - you must provide supporting evidence for items over £20</t>
  </si>
  <si>
    <t>Junior</t>
  </si>
  <si>
    <t xml:space="preserve">Verified as </t>
  </si>
  <si>
    <t>Advocates</t>
  </si>
  <si>
    <t>Advocacy</t>
  </si>
  <si>
    <t>Written work</t>
  </si>
  <si>
    <t>Attendance</t>
  </si>
  <si>
    <t>Subsidiary fees</t>
  </si>
  <si>
    <t>Sentence</t>
  </si>
  <si>
    <t>Conviction</t>
  </si>
  <si>
    <t>SAF</t>
  </si>
  <si>
    <t>Total time paid</t>
  </si>
  <si>
    <t>Extra time to pay</t>
  </si>
  <si>
    <t>Hours/Items claimed</t>
  </si>
  <si>
    <t>Litigator profit costs determined</t>
  </si>
  <si>
    <t>Total hours/
items paid</t>
  </si>
  <si>
    <t>Review</t>
  </si>
  <si>
    <t>Review?</t>
  </si>
  <si>
    <t>Provider Review Comments</t>
  </si>
  <si>
    <t xml:space="preserve">LAA Review Notes 
</t>
  </si>
  <si>
    <t>Counsel role</t>
  </si>
  <si>
    <t>Net sum claimed</t>
  </si>
  <si>
    <t xml:space="preserve">Work claimed  </t>
  </si>
  <si>
    <t>Part pay role</t>
  </si>
  <si>
    <t>Part pay amount</t>
  </si>
  <si>
    <t>Net sum paid</t>
  </si>
  <si>
    <t>Role paid</t>
  </si>
  <si>
    <t>Extra to pay</t>
  </si>
  <si>
    <t>Total sum paid</t>
  </si>
  <si>
    <t>Net claim</t>
  </si>
  <si>
    <t>VAT applicable</t>
  </si>
  <si>
    <t>Provider review comments</t>
  </si>
  <si>
    <r>
      <t xml:space="preserve">LAA review notes
</t>
    </r>
    <r>
      <rPr>
        <b/>
        <sz val="10"/>
        <color theme="1"/>
        <rFont val="Arial"/>
        <family val="2"/>
      </rPr>
      <t>(total payment will be shown in the disbursements paid section)</t>
    </r>
  </si>
  <si>
    <t>LAA Review Notes</t>
  </si>
  <si>
    <t>Total net payment</t>
  </si>
  <si>
    <t>Extra amount to pay</t>
  </si>
  <si>
    <t>Amount to pay</t>
  </si>
  <si>
    <t>Travel</t>
  </si>
  <si>
    <t>Waiting</t>
  </si>
  <si>
    <r>
      <rPr>
        <sz val="12"/>
        <color theme="1"/>
        <rFont val="Symbol"/>
        <family val="1"/>
        <charset val="2"/>
      </rPr>
      <t>·</t>
    </r>
    <r>
      <rPr>
        <sz val="7"/>
        <color indexed="8"/>
        <rFont val="Times New Roman"/>
        <family val="1"/>
      </rPr>
      <t xml:space="preserve">         </t>
    </r>
    <r>
      <rPr>
        <sz val="12"/>
        <color indexed="8"/>
        <rFont val="Arial"/>
        <family val="2"/>
      </rPr>
      <t xml:space="preserve">Where you’ve represented more than one defendant in a case, you have only made, </t>
    </r>
  </si>
  <si>
    <t xml:space="preserve">      and will make, one claim for all of those defendants together</t>
  </si>
  <si>
    <r>
      <rPr>
        <sz val="12"/>
        <color theme="1"/>
        <rFont val="Symbol"/>
        <family val="1"/>
        <charset val="2"/>
      </rPr>
      <t>·</t>
    </r>
    <r>
      <rPr>
        <sz val="7"/>
        <color indexed="8"/>
        <rFont val="Times New Roman"/>
        <family val="1"/>
      </rPr>
      <t xml:space="preserve">         </t>
    </r>
    <r>
      <rPr>
        <sz val="12"/>
        <color indexed="8"/>
        <rFont val="Arial"/>
        <family val="2"/>
      </rPr>
      <t xml:space="preserve">Where there is a joined indictment you have included all matters that you have dealt with </t>
    </r>
  </si>
  <si>
    <t xml:space="preserve">      within that indictment in this claim</t>
  </si>
  <si>
    <r>
      <rPr>
        <sz val="12"/>
        <color theme="1"/>
        <rFont val="Symbol"/>
        <family val="1"/>
        <charset val="2"/>
      </rPr>
      <t>·</t>
    </r>
    <r>
      <rPr>
        <sz val="12"/>
        <color theme="1"/>
        <rFont val="Arial"/>
        <family val="2"/>
      </rPr>
      <t> </t>
    </r>
    <r>
      <rPr>
        <sz val="7"/>
        <color indexed="8"/>
        <rFont val="Times New Roman"/>
        <family val="1"/>
      </rPr>
      <t>       </t>
    </r>
    <r>
      <rPr>
        <sz val="12"/>
        <color indexed="8"/>
        <rFont val="Arial"/>
        <family val="2"/>
      </rPr>
      <t xml:space="preserve">This work has not been and will not be the subject of any other claim for remuneration </t>
    </r>
  </si>
  <si>
    <t xml:space="preserve"> </t>
  </si>
  <si>
    <t>VAT number (if appropriate)</t>
  </si>
  <si>
    <t>Approved by SCM/CM</t>
  </si>
  <si>
    <t>insert name of SCM/CM as appropriate</t>
  </si>
  <si>
    <t>Total amount paid</t>
  </si>
  <si>
    <t>Extra disbursement to pay</t>
  </si>
  <si>
    <t>Prep: Conference/liaison with client</t>
  </si>
  <si>
    <t>Prep: Conference/liaison with client &amp; counsel</t>
  </si>
  <si>
    <t>Prep: Conference/liaison with counsel</t>
  </si>
  <si>
    <t>Prep: Conference/liaison with prosecution</t>
  </si>
  <si>
    <t>Prep: Conference/liaison with expert</t>
  </si>
  <si>
    <t xml:space="preserve">Prep: Conference/liaison other </t>
  </si>
  <si>
    <t>Prep: Consideration of served material</t>
  </si>
  <si>
    <t>Prep: Consideration of unused material</t>
  </si>
  <si>
    <t>Prep: Consideration other</t>
  </si>
  <si>
    <t>Prep: Instructing counsel</t>
  </si>
  <si>
    <t>Prep: Instructing expert</t>
  </si>
  <si>
    <t>Prep: Non routine correspondence</t>
  </si>
  <si>
    <t>Prep: Scheduling</t>
  </si>
  <si>
    <t>Prep: Supervision/inter fee earner conference</t>
  </si>
  <si>
    <t>Prep: Other</t>
  </si>
  <si>
    <t>Hours claimed</t>
  </si>
  <si>
    <t>Hours paid</t>
  </si>
  <si>
    <t>Overall hours paid following review</t>
  </si>
  <si>
    <t>Basic trial fee</t>
  </si>
  <si>
    <r>
      <t xml:space="preserve">Summary of claim   </t>
    </r>
    <r>
      <rPr>
        <b/>
        <sz val="10"/>
        <color theme="1"/>
        <rFont val="Arial"/>
        <family val="2"/>
      </rPr>
      <t xml:space="preserve">(this will populate automatically once sections marked </t>
    </r>
    <r>
      <rPr>
        <b/>
        <sz val="16"/>
        <color rgb="FFFF0000"/>
        <rFont val="Arial"/>
        <family val="2"/>
      </rPr>
      <t>*</t>
    </r>
    <r>
      <rPr>
        <b/>
        <sz val="10"/>
        <color theme="1"/>
        <rFont val="Arial"/>
        <family val="2"/>
      </rPr>
      <t xml:space="preserve"> are completed)</t>
    </r>
  </si>
  <si>
    <r>
      <t xml:space="preserve">Summary of payment  </t>
    </r>
    <r>
      <rPr>
        <b/>
        <sz val="10"/>
        <color theme="1"/>
        <rFont val="Arial"/>
        <family val="2"/>
      </rPr>
      <t xml:space="preserve">(this will populate automatically once sections marked </t>
    </r>
    <r>
      <rPr>
        <b/>
        <sz val="16"/>
        <color rgb="FFFF0000"/>
        <rFont val="Arial"/>
        <family val="2"/>
      </rPr>
      <t>*</t>
    </r>
    <r>
      <rPr>
        <b/>
        <sz val="10"/>
        <color rgb="FFFF0000"/>
        <rFont val="Arial"/>
        <family val="2"/>
      </rPr>
      <t xml:space="preserve"> </t>
    </r>
    <r>
      <rPr>
        <b/>
        <sz val="10"/>
        <color theme="1"/>
        <rFont val="Arial"/>
        <family val="2"/>
      </rPr>
      <t>are completed)</t>
    </r>
  </si>
  <si>
    <t>General review reasons</t>
  </si>
  <si>
    <t xml:space="preserve">General review representations </t>
  </si>
  <si>
    <t>BTF</t>
  </si>
  <si>
    <t>REF</t>
  </si>
  <si>
    <t>SUB</t>
  </si>
  <si>
    <t>WRI</t>
  </si>
  <si>
    <t>ATT</t>
  </si>
  <si>
    <t>CON</t>
  </si>
  <si>
    <t>SEN</t>
  </si>
  <si>
    <t>PAY</t>
  </si>
  <si>
    <t>Refresher fee</t>
  </si>
  <si>
    <t>Reason for not providing</t>
  </si>
  <si>
    <r>
      <t xml:space="preserve">Change date here if incorrect </t>
    </r>
    <r>
      <rPr>
        <b/>
        <sz val="12"/>
        <color rgb="FFFF0000"/>
        <rFont val="Wingdings 3"/>
        <family val="1"/>
        <charset val="2"/>
      </rPr>
      <t>i</t>
    </r>
  </si>
  <si>
    <t>CA1: Court Appointee Claim Form</t>
  </si>
  <si>
    <r>
      <rPr>
        <b/>
        <sz val="16"/>
        <color rgb="FFFF0000"/>
        <rFont val="Arial"/>
        <family val="2"/>
      </rPr>
      <t>*</t>
    </r>
    <r>
      <rPr>
        <b/>
        <sz val="12"/>
        <color theme="1"/>
        <rFont val="Arial"/>
        <family val="2"/>
      </rPr>
      <t xml:space="preserve"> Date of appointment     </t>
    </r>
    <r>
      <rPr>
        <b/>
        <sz val="10"/>
        <color theme="1"/>
        <rFont val="Arial"/>
        <family val="2"/>
      </rPr>
      <t>(please provide a copy of the order)</t>
    </r>
  </si>
  <si>
    <t>D</t>
  </si>
  <si>
    <t>Total net claim</t>
  </si>
  <si>
    <t>Expected payment</t>
  </si>
  <si>
    <t>Overall total net payment</t>
  </si>
  <si>
    <t>Extra routine items paid on review</t>
  </si>
  <si>
    <t xml:space="preserve">Routine correspondence items paid </t>
  </si>
  <si>
    <t>Confirm Rate</t>
  </si>
  <si>
    <t>Should VAT apply to Junior Counsel's claim?</t>
  </si>
  <si>
    <t>Hourly Rate</t>
  </si>
  <si>
    <t>National 1:</t>
  </si>
  <si>
    <t>Band A</t>
  </si>
  <si>
    <t>Band B</t>
  </si>
  <si>
    <t>Band C</t>
  </si>
  <si>
    <t>Band D</t>
  </si>
  <si>
    <t>Essex</t>
  </si>
  <si>
    <t>London 1</t>
  </si>
  <si>
    <t>Norwich City</t>
  </si>
  <si>
    <t>London 2</t>
  </si>
  <si>
    <t>Bristol</t>
  </si>
  <si>
    <t>Cambridge City</t>
  </si>
  <si>
    <t>London 3</t>
  </si>
  <si>
    <t>Watford</t>
  </si>
  <si>
    <t>National 1</t>
  </si>
  <si>
    <t>Dorset</t>
  </si>
  <si>
    <t>Wiltshire</t>
  </si>
  <si>
    <t>National 2</t>
  </si>
  <si>
    <t>Amount claimed</t>
  </si>
  <si>
    <r>
      <t xml:space="preserve">Hourly rate paid
</t>
    </r>
    <r>
      <rPr>
        <b/>
        <sz val="9"/>
        <rFont val="Arial"/>
        <family val="2"/>
      </rPr>
      <t>(if different)</t>
    </r>
  </si>
  <si>
    <t>courtappointee@justice.gov.uk</t>
  </si>
  <si>
    <t>Should you require further lines please email your partially completed spreadsheet to courtappointee@justice.gov.uk and we will extend the form for you.</t>
  </si>
  <si>
    <t>Copy of court appointment (s38 order)</t>
  </si>
  <si>
    <t>Counsel's fee note</t>
  </si>
  <si>
    <t>Items claimed</t>
  </si>
  <si>
    <t>Items paid</t>
  </si>
  <si>
    <t>Defendant name(s)</t>
  </si>
  <si>
    <t>Defendant address(es)</t>
  </si>
  <si>
    <r>
      <t xml:space="preserve">Rate paid </t>
    </r>
    <r>
      <rPr>
        <b/>
        <sz val="10"/>
        <color theme="1"/>
        <rFont val="Arial"/>
        <family val="2"/>
      </rPr>
      <t>(if different)</t>
    </r>
  </si>
  <si>
    <t>Total items paid</t>
  </si>
  <si>
    <t>Extra items paid</t>
  </si>
  <si>
    <r>
      <t xml:space="preserve">Hourly rate paid
</t>
    </r>
    <r>
      <rPr>
        <b/>
        <sz val="9"/>
        <rFont val="Arial"/>
        <family val="2"/>
      </rPr>
      <t>(if different) NB this rate will apply to the total time paid under this task</t>
    </r>
  </si>
  <si>
    <t>Total due following review</t>
  </si>
  <si>
    <t>Previous payment to be deducted</t>
  </si>
  <si>
    <t xml:space="preserve">      under legal aid or central funds</t>
  </si>
  <si>
    <r>
      <t xml:space="preserve">Fee earners   </t>
    </r>
    <r>
      <rPr>
        <b/>
        <sz val="10"/>
        <color indexed="8"/>
        <rFont val="Arial"/>
        <family val="2"/>
      </rPr>
      <t>(Please provide names and PQE/relevant experience of all fee earners, to include justification for any claim at Grade A rates)</t>
    </r>
  </si>
  <si>
    <t>Guideline rate</t>
  </si>
  <si>
    <t>Correspondence with Defendant</t>
  </si>
  <si>
    <t xml:space="preserve">Hourly rate claimed
</t>
  </si>
  <si>
    <r>
      <rPr>
        <b/>
        <sz val="12"/>
        <color rgb="FFFF0000"/>
        <rFont val="Arial"/>
        <family val="2"/>
      </rPr>
      <t xml:space="preserve">* </t>
    </r>
    <r>
      <rPr>
        <b/>
        <sz val="12"/>
        <rFont val="Arial"/>
        <family val="2"/>
      </rPr>
      <t>Work claimed
Top Tips:
• Please enter the time claimed in decimal hour format rather than HH:MM format
• If you are claiming rates in excess of the SCCO guideline rate for solicitors in your area please provide justification for your claim. Failure to do so may result in the rate allowed being less than that claimed.</t>
    </r>
    <r>
      <rPr>
        <b/>
        <sz val="16"/>
        <color rgb="FFFF0000"/>
        <rFont val="Arial"/>
        <family val="2"/>
      </rPr>
      <t xml:space="preserve">
</t>
    </r>
  </si>
  <si>
    <r>
      <rPr>
        <b/>
        <sz val="14"/>
        <color rgb="FFFF0000"/>
        <rFont val="Arial"/>
        <family val="2"/>
      </rPr>
      <t>*</t>
    </r>
    <r>
      <rPr>
        <b/>
        <sz val="12"/>
        <color rgb="FFFF0000"/>
        <rFont val="Arial"/>
        <family val="2"/>
      </rPr>
      <t xml:space="preserve"> </t>
    </r>
    <r>
      <rPr>
        <b/>
        <sz val="12"/>
        <rFont val="Arial"/>
        <family val="2"/>
      </rPr>
      <t xml:space="preserve">Providers location </t>
    </r>
    <r>
      <rPr>
        <b/>
        <sz val="12"/>
        <color theme="1"/>
        <rFont val="Arial"/>
        <family val="2"/>
      </rPr>
      <t xml:space="preserve">  </t>
    </r>
    <r>
      <rPr>
        <b/>
        <sz val="10"/>
        <color theme="1"/>
        <rFont val="Arial"/>
        <family val="2"/>
      </rPr>
      <t>(p</t>
    </r>
    <r>
      <rPr>
        <b/>
        <sz val="10"/>
        <color indexed="8"/>
        <rFont val="Arial"/>
        <family val="2"/>
      </rPr>
      <t>lease choose from the drop down)</t>
    </r>
  </si>
  <si>
    <t>VAT claimed?</t>
  </si>
  <si>
    <t>Rate claimed</t>
  </si>
  <si>
    <r>
      <rPr>
        <b/>
        <sz val="11"/>
        <color rgb="FFFF0000"/>
        <rFont val="Arial"/>
        <family val="2"/>
      </rPr>
      <t xml:space="preserve">* </t>
    </r>
    <r>
      <rPr>
        <b/>
        <sz val="11"/>
        <rFont val="Arial"/>
        <family val="2"/>
      </rPr>
      <t>Routine correspondence items claimed
If you are claiming rates in excess of the SCCO guideline rate for solicitors in your area please provide justification for your claim. Failure to do so may result in the rate allowed being less than that claimed.</t>
    </r>
    <r>
      <rPr>
        <b/>
        <sz val="14"/>
        <color rgb="FFFF0000"/>
        <rFont val="Arial"/>
        <family val="2"/>
      </rPr>
      <t xml:space="preserve">
</t>
    </r>
  </si>
  <si>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</si>
  <si>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</si>
  <si>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</si>
  <si>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</si>
  <si>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If necessary, you can use this sheet to convert time in HH:MM format to the decimal format required for submission of your claim. It will only recalculate times entered in the correct format eg 01:30 rather than just 1 or 1.30</t>
  </si>
  <si>
    <t>Paste times in HH:MM format into this column</t>
  </si>
  <si>
    <t>Time in decimal format will be shown here</t>
  </si>
  <si>
    <t>Billing DX address (postcode if not on DX)</t>
  </si>
  <si>
    <t>Address on order (if different to above)</t>
  </si>
  <si>
    <t>Your reference (20 character limit)</t>
  </si>
  <si>
    <t>Case number, URN (if Common Platform), or Libra number</t>
  </si>
  <si>
    <r>
      <rPr>
        <sz val="12"/>
        <color theme="1"/>
        <rFont val="Symbol"/>
        <family val="1"/>
        <charset val="2"/>
      </rPr>
      <t xml:space="preserve">· </t>
    </r>
    <r>
      <rPr>
        <sz val="7"/>
        <color indexed="8"/>
        <rFont val="Times New Roman"/>
        <family val="1"/>
      </rPr>
      <t>       </t>
    </r>
    <r>
      <rPr>
        <sz val="12"/>
        <color indexed="8"/>
        <rFont val="Arial"/>
        <family val="2"/>
      </rPr>
      <t>You have provided all mandatory supporting evidence, including the completion of relevant supporting</t>
    </r>
  </si>
  <si>
    <t xml:space="preserve">      information, and accept that failure to provide this will result in the return of your claim</t>
  </si>
  <si>
    <t>Pre 01/10/2021</t>
  </si>
  <si>
    <t>From 01/10/2021 onwards</t>
  </si>
  <si>
    <t>Dates</t>
  </si>
  <si>
    <t>Very heavy commercial and corporate work by centrally based London firms.  Not restricted to any particular postcode</t>
  </si>
  <si>
    <t>City and Cemtral London.  Postcodes EC1 to 4, W1, WC1, WC2 and SW1</t>
  </si>
  <si>
    <t>Outer London.  All other London boroughs, plus Dartford and Gravesend.</t>
  </si>
  <si>
    <t>Berkshire</t>
  </si>
  <si>
    <t>Buckinghamshire</t>
  </si>
  <si>
    <t>Hampshire (and Isle of Wight)</t>
  </si>
  <si>
    <t>Kent</t>
  </si>
  <si>
    <t>Middlesex</t>
  </si>
  <si>
    <t>Oxfordshire</t>
  </si>
  <si>
    <t>Suffolk</t>
  </si>
  <si>
    <t>Surrey</t>
  </si>
  <si>
    <t>Sussex</t>
  </si>
  <si>
    <t>Birkenhead</t>
  </si>
  <si>
    <t>Birmingham (Inner)</t>
  </si>
  <si>
    <t>Cardiff (Inner)</t>
  </si>
  <si>
    <t>Leeds (Inner) (within 2km of City Art Gallery)</t>
  </si>
  <si>
    <t>Liverpool</t>
  </si>
  <si>
    <t>Manchester (Central)</t>
  </si>
  <si>
    <t>Newcastle City (within 2m of St Nicholas Cathedral)</t>
  </si>
  <si>
    <t>Nottingham City</t>
  </si>
  <si>
    <t>National 2.  All places not included in London 1 to 3 and National 1</t>
  </si>
  <si>
    <t>Further clarification on areas can be found here: https://www.gov.uk/guidance/solicitors-guideline-hourly-rates</t>
  </si>
  <si>
    <r>
      <t xml:space="preserve">Change date here if incorrect </t>
    </r>
    <r>
      <rPr>
        <b/>
        <sz val="12"/>
        <color theme="0"/>
        <rFont val="Wingdings 3"/>
        <family val="1"/>
        <charset val="2"/>
      </rPr>
      <t>i</t>
    </r>
  </si>
  <si>
    <r>
      <t xml:space="preserve">Summary following review  </t>
    </r>
    <r>
      <rPr>
        <b/>
        <sz val="10"/>
        <color theme="0"/>
        <rFont val="Arial"/>
        <family val="2"/>
      </rPr>
      <t xml:space="preserve">(this will populate automatically once sections marked </t>
    </r>
    <r>
      <rPr>
        <b/>
        <sz val="16"/>
        <color theme="0"/>
        <rFont val="Arial"/>
        <family val="2"/>
      </rPr>
      <t>*</t>
    </r>
    <r>
      <rPr>
        <b/>
        <sz val="10"/>
        <color theme="0"/>
        <rFont val="Arial"/>
        <family val="2"/>
      </rPr>
      <t xml:space="preserve"> are completed)</t>
    </r>
  </si>
  <si>
    <r>
      <t xml:space="preserve">Rate paid </t>
    </r>
    <r>
      <rPr>
        <b/>
        <sz val="10"/>
        <color theme="0"/>
        <rFont val="Arial"/>
        <family val="2"/>
      </rPr>
      <t>(if different) NB this will apply to all items paid</t>
    </r>
  </si>
  <si>
    <t>Should VAT apply to Kings Counsel's claim?</t>
  </si>
  <si>
    <t>KC</t>
  </si>
  <si>
    <t>We will contact you to provide details of where the material should be posted. 
Please do not submit material until we request it as this will delay the processing of your claim.</t>
  </si>
  <si>
    <t>Please use courtappointee@justice.gov.uk. 
Please note there is an attachment limit of 10MB per email</t>
  </si>
  <si>
    <r>
      <rPr>
        <b/>
        <sz val="12"/>
        <color rgb="FFFF0000"/>
        <rFont val="Arial"/>
        <family val="2"/>
      </rPr>
      <t>*</t>
    </r>
    <r>
      <rPr>
        <b/>
        <sz val="12"/>
        <color theme="1"/>
        <rFont val="Arial"/>
        <family val="2"/>
      </rPr>
      <t xml:space="preserve"> DUNS Number</t>
    </r>
  </si>
  <si>
    <t>v5.4 Feb 2024</t>
  </si>
  <si>
    <t>This version (5.4) was updated to include:
Bug fixes ensuring total hours claimed in review tally up
Change from QC to KC</t>
  </si>
  <si>
    <r>
      <t xml:space="preserve">You </t>
    </r>
    <r>
      <rPr>
        <b/>
        <u/>
        <sz val="12"/>
        <color theme="1"/>
        <rFont val="Arial"/>
        <family val="2"/>
      </rPr>
      <t>must</t>
    </r>
    <r>
      <rPr>
        <b/>
        <sz val="12"/>
        <color theme="1"/>
        <rFont val="Arial"/>
        <family val="2"/>
      </rPr>
      <t xml:space="preserve"> provide the following information or your claim may be rejected.
•	The IDPC and details of the charge(s) for which the Sec 38 order was granted
•	Justification for the instruction of Grade A fee earner where applicable
•	Where the claim exceeds £2,000 the number of pages of prosecution evidence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</si>
</sst>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dd/mm/yyyy;@"/>
    <numFmt numFmtId="166" formatCode="0.0"/>
    <numFmt numFmtId="167" formatCode="dd/mm/yy;@"/>
  </numFmts>
  <fonts count="44">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u/>
      <sz val="10"/>
      <color theme="10"/>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sz val="9"/>
      <color theme="1"/>
      <name val="Arial"/>
      <family val="2"/>
    </font>
    <font>
      <b/>
      <sz val="14"/>
      <color rgb="FFFF0000"/>
      <name val="Arial"/>
      <family val="2"/>
    </font>
    <font>
      <b/>
      <sz val="12"/>
      <color rgb="FFFF0000"/>
      <name val="Arial"/>
      <family val="2"/>
    </font>
    <font>
      <b/>
      <sz val="10"/>
      <color indexed="8"/>
      <name val="Arial"/>
      <family val="2"/>
    </font>
    <font>
      <sz val="7"/>
      <color indexed="8"/>
      <name val="Times New Roman"/>
      <family val="1"/>
    </font>
    <font>
      <sz val="12"/>
      <color indexed="8"/>
      <name val="Arial"/>
      <family val="2"/>
    </font>
    <font>
      <b/>
      <sz val="9"/>
      <color theme="1"/>
      <name val="Arial"/>
      <family val="2"/>
    </font>
    <font>
      <b/>
      <sz val="12"/>
      <color indexed="8"/>
      <name val="Arial"/>
      <family val="2"/>
    </font>
    <font>
      <sz val="10"/>
      <color indexed="8"/>
      <name val="Arial"/>
      <family val="2"/>
    </font>
    <font>
      <sz val="12"/>
      <color rgb="FF00B0F0"/>
      <name val="Arial"/>
      <family val="2"/>
    </font>
    <font>
      <sz val="12"/>
      <color rgb="FF0066FF"/>
      <name val="Arial"/>
      <family val="2"/>
    </font>
    <font>
      <u/>
      <sz val="12"/>
      <color rgb="FF0066FF"/>
      <name val="Arial"/>
      <family val="2"/>
    </font>
    <font>
      <sz val="12"/>
      <color theme="1"/>
      <name val="Symbol"/>
      <family val="1"/>
      <charset val="2"/>
    </font>
    <font>
      <sz val="12"/>
      <color theme="1"/>
      <name val="Arial"/>
      <family val="1"/>
      <charset val="2"/>
    </font>
    <font>
      <b/>
      <sz val="10"/>
      <color rgb="FFFF0000"/>
      <name val="Arial"/>
      <family val="2"/>
    </font>
    <font>
      <b/>
      <sz val="11"/>
      <color theme="1"/>
      <name val="Calibri"/>
      <family val="2"/>
      <scheme val="minor"/>
    </font>
    <font>
      <b/>
      <sz val="16"/>
      <color rgb="FFFF0000"/>
      <name val="Arial"/>
      <family val="2"/>
    </font>
    <font>
      <b/>
      <sz val="9"/>
      <name val="Arial"/>
      <family val="2"/>
    </font>
    <font>
      <b/>
      <sz val="12"/>
      <color rgb="FFFF0000"/>
      <name val="Wingdings 3"/>
      <family val="1"/>
      <charset val="2"/>
    </font>
    <font>
      <b/>
      <u/>
      <sz val="11"/>
      <color rgb="FFFF0000"/>
      <name val="Calibri"/>
      <family val="2"/>
      <scheme val="minor"/>
    </font>
    <font>
      <b/>
      <sz val="12"/>
      <color theme="0" tint="-4.9989318521683403E-2"/>
      <name val="Arial"/>
      <family val="2"/>
    </font>
    <font>
      <sz val="12"/>
      <color theme="0"/>
      <name val="Arial"/>
      <family val="2"/>
    </font>
    <font>
      <b/>
      <sz val="11"/>
      <color rgb="FFFF0000"/>
      <name val="Arial"/>
      <family val="2"/>
    </font>
    <font>
      <b/>
      <sz val="11"/>
      <name val="Arial"/>
      <family val="2"/>
    </font>
    <font>
      <sz val="11"/>
      <color theme="0"/>
      <name val="Calibri"/>
      <family val="2"/>
      <scheme val="minor"/>
    </font>
    <font>
      <b/>
      <sz val="12"/>
      <color theme="0"/>
      <name val="Arial"/>
      <family val="2"/>
    </font>
    <font>
      <b/>
      <sz val="12"/>
      <color theme="0"/>
      <name val="Wingdings 3"/>
      <family val="1"/>
      <charset val="2"/>
    </font>
    <font>
      <b/>
      <sz val="10"/>
      <color theme="0"/>
      <name val="Arial"/>
      <family val="2"/>
    </font>
    <font>
      <b/>
      <sz val="16"/>
      <color theme="0"/>
      <name val="Arial"/>
      <family val="2"/>
    </font>
    <font>
      <b/>
      <u/>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bgColor indexed="64"/>
      </patternFill>
    </fill>
    <fill>
      <patternFill patternType="solid">
        <fgColor rgb="FFF9D3F4"/>
        <bgColor indexed="64"/>
      </patternFill>
    </fill>
    <fill>
      <patternFill patternType="solid">
        <fgColor theme="6" tint="0.79998168889431442"/>
        <bgColor indexed="64"/>
      </patternFill>
    </fill>
    <fill>
      <patternFill patternType="solid">
        <fgColor rgb="FFF6C0EE"/>
        <bgColor indexed="64"/>
      </patternFill>
    </fill>
    <fill>
      <patternFill patternType="solid">
        <fgColor rgb="FF9999FF"/>
        <bgColor indexed="64"/>
      </patternFill>
    </fill>
    <fill>
      <patternFill patternType="solid">
        <fgColor rgb="FFE3DDFB"/>
        <bgColor indexed="64"/>
      </patternFill>
    </fill>
  </fills>
  <borders count="135">
    <border>
      <left/>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style="thin">
        <color auto="1"/>
      </bottom>
      <diagonal/>
    </border>
    <border>
      <left/>
      <right/>
      <top/>
      <bottom style="thin">
        <color theme="2"/>
      </bottom>
      <diagonal/>
    </border>
    <border>
      <left style="thin">
        <color theme="2"/>
      </left>
      <right/>
      <top style="thin">
        <color theme="2"/>
      </top>
      <bottom style="thin">
        <color theme="0" tint="-0.14999847407452621"/>
      </bottom>
      <diagonal/>
    </border>
    <border>
      <left/>
      <right/>
      <top style="thin">
        <color theme="2"/>
      </top>
      <bottom style="thin">
        <color theme="0" tint="-0.14999847407452621"/>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right style="thin">
        <color theme="2" tint="-9.9978637043366805E-2"/>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0" tint="-0.14999847407452621"/>
      </right>
      <top/>
      <bottom style="thin">
        <color theme="0" tint="-0.14999847407452621"/>
      </bottom>
      <diagonal/>
    </border>
    <border>
      <left style="thin">
        <color theme="0" tint="-0.14999847407452621"/>
      </left>
      <right style="thin">
        <color theme="2" tint="-9.9978637043366805E-2"/>
      </right>
      <top style="thin">
        <color theme="0" tint="-0.14999847407452621"/>
      </top>
      <bottom/>
      <diagonal/>
    </border>
    <border>
      <left style="thin">
        <color theme="2" tint="-9.9978637043366805E-2"/>
      </left>
      <right/>
      <top style="thin">
        <color theme="0" tint="-0.14999847407452621"/>
      </top>
      <bottom/>
      <diagonal/>
    </border>
    <border>
      <left style="thin">
        <color theme="2" tint="-9.9978637043366805E-2"/>
      </left>
      <right/>
      <top style="thin">
        <color theme="2" tint="-9.9978637043366805E-2"/>
      </top>
      <bottom style="thin">
        <color theme="0" tint="-0.14999847407452621"/>
      </bottom>
      <diagonal/>
    </border>
    <border>
      <left/>
      <right/>
      <top style="thin">
        <color theme="2" tint="-9.9978637043366805E-2"/>
      </top>
      <bottom style="thin">
        <color theme="0" tint="-0.14999847407452621"/>
      </bottom>
      <diagonal/>
    </border>
    <border>
      <left/>
      <right style="thin">
        <color theme="2" tint="-9.9978637043366805E-2"/>
      </right>
      <top style="thin">
        <color theme="2" tint="-9.9978637043366805E-2"/>
      </top>
      <bottom style="thin">
        <color theme="0" tint="-0.14999847407452621"/>
      </bottom>
      <diagonal/>
    </border>
    <border>
      <left style="thin">
        <color theme="0" tint="-0.249977111117893"/>
      </left>
      <right style="thin">
        <color theme="0" tint="-0.249977111117893"/>
      </right>
      <top style="thin">
        <color theme="2" tint="-9.9978637043366805E-2"/>
      </top>
      <bottom/>
      <diagonal/>
    </border>
    <border>
      <left style="thin">
        <color theme="0" tint="-0.249977111117893"/>
      </left>
      <right style="thin">
        <color theme="2" tint="-9.9978637043366805E-2"/>
      </right>
      <top/>
      <bottom/>
      <diagonal/>
    </border>
    <border>
      <left/>
      <right style="thin">
        <color theme="0" tint="-0.249977111117893"/>
      </right>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theme="0" tint="-0.14990691854609822"/>
      </left>
      <right/>
      <top style="thin">
        <color theme="0" tint="-0.14990691854609822"/>
      </top>
      <bottom/>
      <diagonal/>
    </border>
    <border>
      <left/>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14990691854609822"/>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3743705557422"/>
      </top>
      <bottom/>
      <diagonal/>
    </border>
    <border>
      <left/>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diagonal/>
    </border>
    <border>
      <left style="thin">
        <color theme="0" tint="-0.14993743705557422"/>
      </left>
      <right style="thin">
        <color theme="0" tint="-0.14996795556505021"/>
      </right>
      <top style="thin">
        <color theme="0" tint="-0.14993743705557422"/>
      </top>
      <bottom/>
      <diagonal/>
    </border>
    <border>
      <left style="thin">
        <color theme="0" tint="-0.14996795556505021"/>
      </left>
      <right style="thin">
        <color theme="0" tint="-0.14996795556505021"/>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69">
    <xf numFmtId="0" fontId="0" fillId="0" borderId="0" xfId="0"/>
    <xf numFmtId="0" fontId="0" fillId="2" borderId="0" xfId="0" applyFill="1"/>
    <xf numFmtId="0" fontId="7" fillId="0" borderId="0" xfId="0" applyFont="1" applyProtection="1"/>
    <xf numFmtId="0" fontId="7" fillId="0" borderId="0" xfId="0" applyFont="1" applyAlignment="1" applyProtection="1">
      <alignment wrapText="1"/>
    </xf>
    <xf numFmtId="0" fontId="0" fillId="4" borderId="0" xfId="0" applyFill="1" applyProtection="1">
      <protection hidden="1"/>
    </xf>
    <xf numFmtId="0" fontId="3" fillId="4" borderId="0" xfId="0" applyFont="1" applyFill="1" applyProtection="1">
      <protection hidden="1"/>
    </xf>
    <xf numFmtId="0" fontId="3" fillId="5" borderId="0" xfId="0" applyFont="1" applyFill="1" applyBorder="1" applyAlignment="1" applyProtection="1">
      <alignment horizontal="left" vertical="center"/>
      <protection hidden="1"/>
    </xf>
    <xf numFmtId="0" fontId="0" fillId="2" borderId="0" xfId="0" applyFill="1" applyProtection="1">
      <protection hidden="1"/>
    </xf>
    <xf numFmtId="0" fontId="3" fillId="4" borderId="0" xfId="0" applyFont="1" applyFill="1"/>
    <xf numFmtId="0" fontId="0" fillId="4" borderId="0" xfId="0" applyFill="1"/>
    <xf numFmtId="0" fontId="23" fillId="4" borderId="0" xfId="0" applyFont="1" applyFill="1"/>
    <xf numFmtId="0" fontId="6" fillId="4" borderId="0" xfId="0" applyFont="1" applyFill="1"/>
    <xf numFmtId="0" fontId="7" fillId="2" borderId="0" xfId="0" applyFont="1" applyFill="1" applyProtection="1"/>
    <xf numFmtId="0" fontId="7" fillId="2" borderId="0" xfId="0" applyFont="1" applyFill="1" applyAlignment="1" applyProtection="1">
      <alignment wrapText="1"/>
    </xf>
    <xf numFmtId="0" fontId="3" fillId="5" borderId="5" xfId="0" applyFont="1" applyFill="1" applyBorder="1" applyAlignment="1" applyProtection="1">
      <alignment horizontal="left" vertical="center"/>
      <protection hidden="1"/>
    </xf>
    <xf numFmtId="0" fontId="3" fillId="5" borderId="13" xfId="0" applyFont="1" applyFill="1" applyBorder="1" applyAlignment="1" applyProtection="1">
      <alignment horizontal="left" vertical="center"/>
      <protection hidden="1"/>
    </xf>
    <xf numFmtId="0" fontId="3" fillId="2" borderId="0" xfId="0" applyFont="1" applyFill="1"/>
    <xf numFmtId="0" fontId="7" fillId="3" borderId="0" xfId="0" applyFont="1" applyFill="1" applyProtection="1">
      <protection hidden="1"/>
    </xf>
    <xf numFmtId="0" fontId="0" fillId="3" borderId="0" xfId="0" applyFill="1" applyProtection="1">
      <protection hidden="1"/>
    </xf>
    <xf numFmtId="0" fontId="0" fillId="7" borderId="0" xfId="0" applyFill="1" applyProtection="1">
      <protection hidden="1"/>
    </xf>
    <xf numFmtId="0" fontId="3" fillId="3" borderId="0" xfId="0" applyFont="1" applyFill="1" applyProtection="1">
      <protection hidden="1"/>
    </xf>
    <xf numFmtId="0" fontId="1" fillId="5" borderId="5" xfId="0" applyFont="1" applyFill="1" applyBorder="1" applyAlignment="1" applyProtection="1">
      <alignment horizontal="center" vertical="center" wrapText="1"/>
      <protection hidden="1"/>
    </xf>
    <xf numFmtId="0" fontId="1" fillId="5" borderId="10" xfId="0" applyFont="1" applyFill="1" applyBorder="1" applyAlignment="1" applyProtection="1">
      <alignment horizontal="center" vertical="center" wrapText="1"/>
      <protection hidden="1"/>
    </xf>
    <xf numFmtId="0" fontId="1" fillId="5" borderId="11" xfId="0" applyFont="1" applyFill="1" applyBorder="1" applyAlignment="1" applyProtection="1">
      <alignment horizontal="center" vertical="center" wrapText="1"/>
      <protection hidden="1"/>
    </xf>
    <xf numFmtId="0" fontId="1" fillId="5" borderId="12" xfId="0" applyFont="1" applyFill="1" applyBorder="1" applyAlignment="1" applyProtection="1">
      <alignment horizontal="center" vertical="center" wrapText="1"/>
      <protection hidden="1"/>
    </xf>
    <xf numFmtId="14" fontId="10" fillId="5" borderId="2" xfId="0" applyNumberFormat="1" applyFont="1" applyFill="1" applyBorder="1" applyAlignment="1" applyProtection="1">
      <alignment horizontal="center" vertical="top" wrapText="1"/>
      <protection hidden="1"/>
    </xf>
    <xf numFmtId="0" fontId="10" fillId="5" borderId="0" xfId="0" applyFont="1" applyFill="1" applyBorder="1" applyAlignment="1" applyProtection="1">
      <alignment horizontal="center" vertical="top" wrapText="1"/>
      <protection hidden="1"/>
    </xf>
    <xf numFmtId="0" fontId="10" fillId="5" borderId="1" xfId="0" applyFont="1" applyFill="1" applyBorder="1" applyAlignment="1" applyProtection="1">
      <alignment horizontal="center" vertical="top" wrapText="1"/>
      <protection hidden="1"/>
    </xf>
    <xf numFmtId="2" fontId="1" fillId="2" borderId="2" xfId="0" applyNumberFormat="1" applyFont="1" applyFill="1" applyBorder="1" applyAlignment="1" applyProtection="1">
      <alignment horizontal="center" vertical="center"/>
      <protection hidden="1"/>
    </xf>
    <xf numFmtId="2" fontId="9" fillId="5" borderId="2" xfId="0" applyNumberFormat="1" applyFont="1" applyFill="1" applyBorder="1" applyAlignment="1" applyProtection="1">
      <alignment horizontal="center" vertical="center"/>
      <protection hidden="1"/>
    </xf>
    <xf numFmtId="164" fontId="1" fillId="2" borderId="2"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vertical="top" wrapText="1"/>
      <protection hidden="1"/>
    </xf>
    <xf numFmtId="0" fontId="10" fillId="5" borderId="1" xfId="0" applyFont="1" applyFill="1" applyBorder="1" applyAlignment="1" applyProtection="1">
      <alignment vertical="top" wrapText="1"/>
      <protection hidden="1"/>
    </xf>
    <xf numFmtId="2" fontId="1" fillId="2" borderId="2" xfId="0" applyNumberFormat="1" applyFont="1" applyFill="1" applyBorder="1" applyAlignment="1" applyProtection="1">
      <alignment horizontal="center" vertical="center" wrapText="1"/>
      <protection hidden="1"/>
    </xf>
    <xf numFmtId="164" fontId="1" fillId="2" borderId="5" xfId="0" applyNumberFormat="1"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wrapText="1"/>
      <protection hidden="1"/>
    </xf>
    <xf numFmtId="164" fontId="3" fillId="4" borderId="0" xfId="0" applyNumberFormat="1" applyFont="1" applyFill="1" applyProtection="1">
      <protection hidden="1"/>
    </xf>
    <xf numFmtId="0" fontId="3" fillId="7" borderId="0" xfId="0" applyFont="1" applyFill="1" applyProtection="1">
      <protection hidden="1"/>
    </xf>
    <xf numFmtId="0" fontId="4" fillId="5" borderId="17" xfId="0" applyFont="1" applyFill="1" applyBorder="1" applyAlignment="1" applyProtection="1">
      <alignment horizontal="center" vertical="center" wrapText="1"/>
      <protection hidden="1"/>
    </xf>
    <xf numFmtId="164" fontId="4" fillId="5" borderId="20" xfId="0"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0" fontId="3" fillId="5" borderId="19" xfId="0" applyFont="1" applyFill="1" applyBorder="1" applyProtection="1">
      <protection hidden="1"/>
    </xf>
    <xf numFmtId="0" fontId="3" fillId="5" borderId="15" xfId="0" applyFont="1" applyFill="1" applyBorder="1" applyProtection="1">
      <protection hidden="1"/>
    </xf>
    <xf numFmtId="0" fontId="3" fillId="5" borderId="26" xfId="0" applyFont="1" applyFill="1" applyBorder="1" applyProtection="1">
      <protection hidden="1"/>
    </xf>
    <xf numFmtId="0" fontId="3" fillId="5" borderId="23" xfId="0" applyFont="1" applyFill="1" applyBorder="1" applyProtection="1">
      <protection hidden="1"/>
    </xf>
    <xf numFmtId="164" fontId="3" fillId="5" borderId="25" xfId="0" applyNumberFormat="1" applyFont="1" applyFill="1" applyBorder="1" applyProtection="1">
      <protection hidden="1"/>
    </xf>
    <xf numFmtId="0" fontId="4" fillId="2" borderId="22" xfId="0" applyFont="1" applyFill="1" applyBorder="1" applyAlignment="1" applyProtection="1">
      <alignment vertical="center"/>
      <protection hidden="1"/>
    </xf>
    <xf numFmtId="0" fontId="1" fillId="6" borderId="22" xfId="0" applyFont="1" applyFill="1" applyBorder="1" applyAlignment="1" applyProtection="1">
      <alignment horizontal="left" vertical="center"/>
      <protection hidden="1"/>
    </xf>
    <xf numFmtId="0" fontId="1" fillId="6" borderId="22" xfId="0" applyFont="1" applyFill="1" applyBorder="1" applyAlignment="1" applyProtection="1">
      <alignment horizontal="center" vertical="center"/>
      <protection hidden="1"/>
    </xf>
    <xf numFmtId="0" fontId="1" fillId="6" borderId="22" xfId="0" applyFont="1" applyFill="1" applyBorder="1" applyAlignment="1" applyProtection="1">
      <alignment horizontal="center" vertical="center" wrapText="1"/>
      <protection hidden="1"/>
    </xf>
    <xf numFmtId="0" fontId="0" fillId="4" borderId="0" xfId="0" applyFill="1" applyAlignment="1" applyProtection="1">
      <alignment horizontal="center" vertical="center"/>
      <protection hidden="1"/>
    </xf>
    <xf numFmtId="0" fontId="3" fillId="0" borderId="28" xfId="0" applyFont="1" applyFill="1" applyBorder="1" applyAlignment="1" applyProtection="1">
      <alignment vertical="center"/>
      <protection hidden="1"/>
    </xf>
    <xf numFmtId="0" fontId="2" fillId="0" borderId="28" xfId="0" applyFont="1" applyFill="1" applyBorder="1" applyAlignment="1" applyProtection="1">
      <alignment horizontal="left" vertical="center" wrapText="1"/>
      <protection hidden="1"/>
    </xf>
    <xf numFmtId="0" fontId="3" fillId="2" borderId="0" xfId="0" applyFont="1" applyFill="1" applyProtection="1">
      <protection hidden="1"/>
    </xf>
    <xf numFmtId="0" fontId="0" fillId="0" borderId="0" xfId="0" applyProtection="1">
      <protection hidden="1"/>
    </xf>
    <xf numFmtId="0" fontId="0" fillId="2" borderId="0" xfId="0"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left"/>
      <protection hidden="1"/>
    </xf>
    <xf numFmtId="0" fontId="25" fillId="0" borderId="0" xfId="1" applyFont="1" applyAlignment="1" applyProtection="1">
      <protection hidden="1"/>
    </xf>
    <xf numFmtId="0" fontId="24" fillId="2" borderId="0" xfId="0" applyFont="1" applyFill="1" applyProtection="1">
      <protection hidden="1"/>
    </xf>
    <xf numFmtId="0" fontId="6" fillId="2" borderId="0" xfId="0" applyFont="1" applyFill="1" applyProtection="1">
      <protection locked="0" hidden="1"/>
    </xf>
    <xf numFmtId="0" fontId="3" fillId="2" borderId="0" xfId="0" applyFont="1" applyFill="1" applyProtection="1">
      <protection locked="0" hidden="1"/>
    </xf>
    <xf numFmtId="0" fontId="0" fillId="2" borderId="0" xfId="0" applyFill="1" applyProtection="1">
      <protection locked="0" hidden="1"/>
    </xf>
    <xf numFmtId="0" fontId="0" fillId="0" borderId="0" xfId="0" applyProtection="1">
      <protection locked="0" hidden="1"/>
    </xf>
    <xf numFmtId="0" fontId="3" fillId="3" borderId="0" xfId="0" applyFont="1" applyFill="1" applyAlignment="1" applyProtection="1">
      <alignment horizontal="center" vertical="center" wrapText="1"/>
      <protection hidden="1"/>
    </xf>
    <xf numFmtId="0" fontId="0" fillId="3" borderId="0" xfId="0" applyFill="1" applyAlignment="1" applyProtection="1">
      <alignment wrapText="1"/>
      <protection hidden="1"/>
    </xf>
    <xf numFmtId="0" fontId="0" fillId="7" borderId="0" xfId="0" applyFill="1" applyAlignment="1" applyProtection="1">
      <alignment wrapText="1"/>
      <protection hidden="1"/>
    </xf>
    <xf numFmtId="0" fontId="3" fillId="4" borderId="0" xfId="0" applyFont="1" applyFill="1" applyAlignment="1" applyProtection="1">
      <alignment wrapText="1"/>
      <protection hidden="1"/>
    </xf>
    <xf numFmtId="164" fontId="3" fillId="0" borderId="20" xfId="0" applyNumberFormat="1" applyFont="1" applyFill="1" applyBorder="1" applyAlignment="1" applyProtection="1">
      <alignment horizontal="center" vertical="center" wrapText="1"/>
      <protection hidden="1"/>
    </xf>
    <xf numFmtId="0" fontId="3" fillId="4" borderId="0" xfId="0" applyFont="1" applyFill="1" applyBorder="1" applyAlignment="1" applyProtection="1">
      <alignment wrapText="1"/>
      <protection hidden="1"/>
    </xf>
    <xf numFmtId="0" fontId="3" fillId="7" borderId="0" xfId="0" applyFont="1" applyFill="1" applyBorder="1" applyAlignment="1" applyProtection="1">
      <alignment wrapText="1"/>
      <protection hidden="1"/>
    </xf>
    <xf numFmtId="164" fontId="3" fillId="0" borderId="28" xfId="0" applyNumberFormat="1" applyFont="1" applyFill="1" applyBorder="1" applyAlignment="1" applyProtection="1">
      <alignment horizontal="center" vertical="center" wrapText="1"/>
      <protection hidden="1"/>
    </xf>
    <xf numFmtId="0" fontId="3" fillId="7" borderId="0" xfId="0" applyFont="1" applyFill="1" applyAlignment="1" applyProtection="1">
      <alignment wrapText="1"/>
      <protection hidden="1"/>
    </xf>
    <xf numFmtId="164" fontId="3" fillId="0" borderId="27"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64" fontId="3" fillId="0" borderId="0" xfId="0" applyNumberFormat="1" applyFont="1" applyFill="1" applyBorder="1" applyAlignment="1" applyProtection="1">
      <alignment vertical="center" wrapText="1"/>
      <protection locked="0"/>
    </xf>
    <xf numFmtId="17" fontId="3" fillId="0" borderId="0" xfId="0" applyNumberFormat="1" applyFont="1" applyFill="1" applyBorder="1" applyAlignment="1" applyProtection="1">
      <alignment vertical="center" wrapText="1"/>
      <protection locked="0"/>
    </xf>
    <xf numFmtId="14" fontId="3" fillId="0" borderId="0" xfId="0" applyNumberFormat="1" applyFont="1" applyFill="1" applyBorder="1" applyAlignment="1" applyProtection="1">
      <alignment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4" fontId="3" fillId="0" borderId="28" xfId="0" applyNumberFormat="1" applyFont="1" applyFill="1" applyBorder="1" applyAlignment="1" applyProtection="1">
      <alignment horizontal="center" vertical="center" wrapText="1"/>
      <protection hidden="1"/>
    </xf>
    <xf numFmtId="14" fontId="3" fillId="0" borderId="27" xfId="0" applyNumberFormat="1" applyFont="1" applyFill="1" applyBorder="1" applyAlignment="1" applyProtection="1">
      <alignment horizontal="center" vertical="center" wrapText="1"/>
      <protection hidden="1"/>
    </xf>
    <xf numFmtId="164" fontId="3" fillId="0" borderId="20" xfId="0" applyNumberFormat="1" applyFont="1" applyFill="1" applyBorder="1" applyAlignment="1" applyProtection="1">
      <alignment horizontal="center" vertical="center" wrapText="1"/>
      <protection locked="0"/>
    </xf>
    <xf numFmtId="164" fontId="3" fillId="0" borderId="28" xfId="0" applyNumberFormat="1" applyFont="1" applyFill="1" applyBorder="1" applyAlignment="1" applyProtection="1">
      <alignment horizontal="center" vertical="center" wrapText="1"/>
      <protection locked="0"/>
    </xf>
    <xf numFmtId="2" fontId="9" fillId="5" borderId="5" xfId="0" applyNumberFormat="1" applyFont="1" applyFill="1" applyBorder="1" applyAlignment="1" applyProtection="1">
      <alignment horizontal="center" vertical="center"/>
      <protection hidden="1"/>
    </xf>
    <xf numFmtId="0" fontId="3" fillId="2" borderId="36"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27" fillId="2" borderId="36" xfId="0" applyFont="1" applyFill="1" applyBorder="1" applyAlignment="1" applyProtection="1">
      <alignment horizontal="left" vertical="center"/>
      <protection hidden="1"/>
    </xf>
    <xf numFmtId="0" fontId="4" fillId="0" borderId="32"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7" fillId="7" borderId="0" xfId="0" applyFont="1" applyFill="1" applyBorder="1" applyAlignment="1" applyProtection="1">
      <alignment wrapText="1"/>
      <protection hidden="1"/>
    </xf>
    <xf numFmtId="0" fontId="10" fillId="5" borderId="5" xfId="0" applyFont="1" applyFill="1" applyBorder="1" applyAlignment="1" applyProtection="1">
      <alignment horizontal="center" vertical="top" wrapText="1"/>
      <protection hidden="1"/>
    </xf>
    <xf numFmtId="0" fontId="1" fillId="5" borderId="40" xfId="0"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wrapText="1"/>
      <protection hidden="1"/>
    </xf>
    <xf numFmtId="14" fontId="1" fillId="5" borderId="12" xfId="0" applyNumberFormat="1" applyFont="1" applyFill="1" applyBorder="1" applyAlignment="1" applyProtection="1">
      <alignment horizontal="center" vertical="center" wrapText="1"/>
      <protection hidden="1"/>
    </xf>
    <xf numFmtId="2" fontId="1" fillId="5" borderId="10" xfId="0" applyNumberFormat="1" applyFont="1" applyFill="1" applyBorder="1" applyAlignment="1" applyProtection="1">
      <alignment horizontal="center" vertical="center" wrapText="1"/>
      <protection hidden="1"/>
    </xf>
    <xf numFmtId="2" fontId="1" fillId="5" borderId="50" xfId="0" applyNumberFormat="1" applyFont="1" applyFill="1" applyBorder="1" applyAlignment="1" applyProtection="1">
      <alignment horizontal="center" vertical="center" wrapText="1"/>
      <protection hidden="1"/>
    </xf>
    <xf numFmtId="2" fontId="1" fillId="5" borderId="14" xfId="0" applyNumberFormat="1" applyFont="1" applyFill="1" applyBorder="1" applyAlignment="1" applyProtection="1">
      <alignment horizontal="center" vertical="center" wrapText="1"/>
      <protection hidden="1"/>
    </xf>
    <xf numFmtId="2" fontId="1" fillId="5" borderId="11" xfId="0" applyNumberFormat="1" applyFont="1" applyFill="1" applyBorder="1" applyAlignment="1" applyProtection="1">
      <alignment horizontal="center" vertical="center" wrapText="1"/>
      <protection hidden="1"/>
    </xf>
    <xf numFmtId="0" fontId="7" fillId="3" borderId="0" xfId="0" applyFont="1" applyFill="1" applyBorder="1" applyProtection="1">
      <protection hidden="1"/>
    </xf>
    <xf numFmtId="0" fontId="7" fillId="3" borderId="0" xfId="0" applyFont="1" applyFill="1" applyBorder="1" applyAlignment="1" applyProtection="1">
      <alignment wrapText="1"/>
      <protection hidden="1"/>
    </xf>
    <xf numFmtId="0" fontId="1" fillId="5" borderId="51" xfId="0" applyFont="1" applyFill="1" applyBorder="1" applyAlignment="1" applyProtection="1">
      <alignment horizontal="center" vertical="center" wrapText="1"/>
      <protection hidden="1"/>
    </xf>
    <xf numFmtId="0" fontId="10" fillId="5" borderId="44" xfId="0" applyFont="1" applyFill="1" applyBorder="1" applyAlignment="1" applyProtection="1">
      <alignment horizontal="center" vertical="center" wrapText="1"/>
      <protection hidden="1"/>
    </xf>
    <xf numFmtId="2" fontId="1" fillId="2" borderId="52" xfId="0" applyNumberFormat="1"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locked="0"/>
    </xf>
    <xf numFmtId="164" fontId="4" fillId="5" borderId="0" xfId="0" applyNumberFormat="1" applyFont="1" applyFill="1" applyBorder="1" applyAlignment="1" applyProtection="1">
      <alignment horizontal="center" vertical="center" wrapText="1"/>
      <protection hidden="1"/>
    </xf>
    <xf numFmtId="164" fontId="4" fillId="5" borderId="28" xfId="0" applyNumberFormat="1" applyFont="1" applyFill="1" applyBorder="1" applyAlignment="1" applyProtection="1">
      <alignment horizontal="center" vertical="center" wrapText="1"/>
      <protection hidden="1"/>
    </xf>
    <xf numFmtId="164" fontId="3" fillId="0" borderId="57" xfId="0" applyNumberFormat="1" applyFont="1" applyFill="1" applyBorder="1" applyAlignment="1" applyProtection="1">
      <alignment horizontal="center" vertical="center" wrapText="1"/>
      <protection hidden="1"/>
    </xf>
    <xf numFmtId="164" fontId="4" fillId="5" borderId="27" xfId="0" applyNumberFormat="1" applyFont="1" applyFill="1" applyBorder="1" applyAlignment="1" applyProtection="1">
      <alignment horizontal="center" vertical="center" wrapText="1"/>
      <protection hidden="1"/>
    </xf>
    <xf numFmtId="0" fontId="3" fillId="7" borderId="44" xfId="0" applyFont="1" applyFill="1" applyBorder="1" applyProtection="1">
      <protection hidden="1"/>
    </xf>
    <xf numFmtId="164" fontId="3" fillId="0" borderId="58" xfId="0" applyNumberFormat="1" applyFont="1" applyFill="1" applyBorder="1" applyAlignment="1" applyProtection="1">
      <alignment horizontal="center" vertical="center" wrapText="1"/>
      <protection hidden="1"/>
    </xf>
    <xf numFmtId="0" fontId="4" fillId="5" borderId="28" xfId="0" applyFont="1" applyFill="1" applyBorder="1" applyAlignment="1" applyProtection="1">
      <alignment horizontal="center" vertical="center" wrapText="1"/>
      <protection hidden="1"/>
    </xf>
    <xf numFmtId="0" fontId="3" fillId="4" borderId="59" xfId="0" applyFont="1" applyFill="1" applyBorder="1" applyProtection="1">
      <protection hidden="1"/>
    </xf>
    <xf numFmtId="0" fontId="3" fillId="4" borderId="59" xfId="0" applyFont="1" applyFill="1" applyBorder="1" applyAlignment="1" applyProtection="1">
      <alignment wrapText="1"/>
      <protection hidden="1"/>
    </xf>
    <xf numFmtId="0" fontId="3" fillId="5" borderId="27" xfId="0" applyFont="1" applyFill="1" applyBorder="1" applyProtection="1">
      <protection hidden="1"/>
    </xf>
    <xf numFmtId="164" fontId="12" fillId="0" borderId="27" xfId="0" applyNumberFormat="1" applyFont="1" applyFill="1" applyBorder="1" applyAlignment="1" applyProtection="1">
      <alignment horizontal="center" vertical="center"/>
      <protection hidden="1"/>
    </xf>
    <xf numFmtId="164" fontId="12" fillId="0" borderId="22" xfId="0" applyNumberFormat="1" applyFont="1" applyFill="1" applyBorder="1" applyAlignment="1" applyProtection="1">
      <alignment horizontal="center" vertical="center"/>
      <protection hidden="1"/>
    </xf>
    <xf numFmtId="14" fontId="3" fillId="0" borderId="60" xfId="0" applyNumberFormat="1"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164" fontId="3" fillId="0" borderId="61" xfId="0" applyNumberFormat="1"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14" fontId="3" fillId="0" borderId="63" xfId="0" applyNumberFormat="1"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14" fontId="3" fillId="0" borderId="65" xfId="0" applyNumberFormat="1" applyFont="1" applyFill="1" applyBorder="1" applyAlignment="1" applyProtection="1">
      <alignment horizontal="center" vertical="center" wrapText="1"/>
      <protection locked="0"/>
    </xf>
    <xf numFmtId="0" fontId="3" fillId="0" borderId="66" xfId="0" applyFont="1" applyFill="1" applyBorder="1" applyAlignment="1" applyProtection="1">
      <alignment vertical="center" wrapText="1"/>
      <protection locked="0"/>
    </xf>
    <xf numFmtId="164" fontId="3" fillId="0" borderId="66" xfId="0" applyNumberFormat="1" applyFont="1" applyFill="1" applyBorder="1" applyAlignment="1" applyProtection="1">
      <alignment vertical="center" wrapText="1"/>
      <protection locked="0"/>
    </xf>
    <xf numFmtId="0" fontId="3" fillId="0" borderId="67" xfId="0" applyFont="1" applyFill="1" applyBorder="1" applyAlignment="1" applyProtection="1">
      <alignment horizontal="center" vertical="center" wrapText="1"/>
      <protection locked="0"/>
    </xf>
    <xf numFmtId="164" fontId="1" fillId="2" borderId="52" xfId="0" applyNumberFormat="1" applyFont="1" applyFill="1" applyBorder="1" applyAlignment="1" applyProtection="1">
      <alignment horizontal="center" vertical="center" wrapText="1"/>
      <protection hidden="1"/>
    </xf>
    <xf numFmtId="2" fontId="3" fillId="0" borderId="18" xfId="0" applyNumberFormat="1" applyFont="1" applyFill="1" applyBorder="1" applyAlignment="1" applyProtection="1">
      <alignment horizontal="center" vertical="center"/>
      <protection hidden="1"/>
    </xf>
    <xf numFmtId="2" fontId="4" fillId="5" borderId="22"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4" fillId="5" borderId="17" xfId="0" applyNumberFormat="1" applyFont="1" applyFill="1" applyBorder="1" applyAlignment="1" applyProtection="1">
      <alignment horizontal="center" vertical="center" wrapText="1"/>
      <protection hidden="1"/>
    </xf>
    <xf numFmtId="164" fontId="0" fillId="2" borderId="0" xfId="0" applyNumberFormat="1" applyFill="1" applyProtection="1">
      <protection hidden="1"/>
    </xf>
    <xf numFmtId="0" fontId="0" fillId="2" borderId="0" xfId="0" applyFill="1" applyAlignment="1" applyProtection="1">
      <alignment horizontal="center"/>
      <protection hidden="1"/>
    </xf>
    <xf numFmtId="164" fontId="0" fillId="2" borderId="0" xfId="0" applyNumberFormat="1" applyFill="1" applyAlignment="1" applyProtection="1">
      <alignment horizontal="center" vertical="center"/>
      <protection hidden="1"/>
    </xf>
    <xf numFmtId="14" fontId="7" fillId="2" borderId="0" xfId="0" applyNumberFormat="1" applyFont="1" applyFill="1" applyProtection="1">
      <protection hidden="1"/>
    </xf>
    <xf numFmtId="0" fontId="7" fillId="2" borderId="0" xfId="0" applyFont="1" applyFill="1" applyAlignment="1" applyProtection="1">
      <alignment wrapText="1"/>
      <protection hidden="1"/>
    </xf>
    <xf numFmtId="0" fontId="7" fillId="2" borderId="0" xfId="0" applyFont="1" applyFill="1" applyProtection="1">
      <protection hidden="1"/>
    </xf>
    <xf numFmtId="0" fontId="8" fillId="2" borderId="0" xfId="0" applyFont="1" applyFill="1" applyBorder="1" applyAlignment="1" applyProtection="1">
      <alignment horizontal="center"/>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2" fontId="0" fillId="2" borderId="0" xfId="0" applyNumberFormat="1" applyFill="1" applyProtection="1">
      <protection hidden="1"/>
    </xf>
    <xf numFmtId="2" fontId="3" fillId="0" borderId="0" xfId="0" applyNumberFormat="1" applyFont="1" applyFill="1" applyBorder="1" applyAlignment="1" applyProtection="1">
      <alignment horizontal="center" vertical="center"/>
      <protection hidden="1"/>
    </xf>
    <xf numFmtId="0" fontId="21" fillId="5" borderId="0" xfId="0" applyFont="1" applyFill="1" applyBorder="1" applyAlignment="1" applyProtection="1">
      <alignment horizontal="left" vertical="center" wrapText="1"/>
      <protection hidden="1"/>
    </xf>
    <xf numFmtId="0" fontId="21" fillId="5" borderId="88" xfId="0" applyFont="1" applyFill="1" applyBorder="1" applyAlignment="1" applyProtection="1">
      <alignment horizontal="left" vertical="center" wrapText="1"/>
      <protection hidden="1"/>
    </xf>
    <xf numFmtId="14" fontId="1" fillId="5" borderId="29" xfId="0" applyNumberFormat="1"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0" fontId="0" fillId="13" borderId="0" xfId="0" applyFill="1"/>
    <xf numFmtId="0" fontId="7"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7"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2" xfId="0" applyFont="1" applyBorder="1" applyAlignment="1">
      <alignment horizontal="center" vertical="center" wrapText="1"/>
    </xf>
    <xf numFmtId="164" fontId="7" fillId="0" borderId="103" xfId="0" applyNumberFormat="1" applyFont="1" applyBorder="1" applyAlignment="1">
      <alignment horizontal="center" vertical="center" wrapText="1"/>
    </xf>
    <xf numFmtId="0" fontId="7" fillId="0" borderId="102" xfId="0" applyFont="1" applyBorder="1" applyAlignment="1">
      <alignment vertical="center" wrapText="1"/>
    </xf>
    <xf numFmtId="0" fontId="7" fillId="0" borderId="103" xfId="0" applyFont="1" applyBorder="1" applyAlignment="1">
      <alignment vertical="center" wrapText="1"/>
    </xf>
    <xf numFmtId="0" fontId="11" fillId="2" borderId="30" xfId="0" applyFont="1" applyFill="1" applyBorder="1" applyAlignment="1">
      <alignment vertical="center"/>
    </xf>
    <xf numFmtId="0" fontId="7" fillId="2" borderId="31" xfId="0" applyFont="1" applyFill="1" applyBorder="1"/>
    <xf numFmtId="0" fontId="7" fillId="2" borderId="104" xfId="0" applyFont="1" applyFill="1" applyBorder="1"/>
    <xf numFmtId="0" fontId="4" fillId="5" borderId="73" xfId="0" applyFont="1" applyFill="1" applyBorder="1" applyAlignment="1" applyProtection="1">
      <alignment horizontal="center" vertical="center" wrapText="1"/>
      <protection hidden="1"/>
    </xf>
    <xf numFmtId="164" fontId="0" fillId="2" borderId="0" xfId="0" applyNumberFormat="1" applyFill="1" applyAlignment="1" applyProtection="1">
      <alignment vertical="center"/>
      <protection hidden="1"/>
    </xf>
    <xf numFmtId="0" fontId="0" fillId="2" borderId="0" xfId="0" applyFill="1" applyAlignment="1" applyProtection="1">
      <alignment vertical="center"/>
      <protection hidden="1"/>
    </xf>
    <xf numFmtId="2" fontId="3" fillId="0" borderId="0" xfId="0" applyNumberFormat="1" applyFont="1" applyFill="1" applyBorder="1" applyAlignment="1" applyProtection="1">
      <alignment horizontal="center" vertical="center"/>
      <protection hidden="1"/>
    </xf>
    <xf numFmtId="0" fontId="3" fillId="9" borderId="76"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vertical="center"/>
      <protection hidden="1"/>
    </xf>
    <xf numFmtId="0" fontId="4" fillId="10" borderId="118" xfId="0" applyFont="1" applyFill="1" applyBorder="1" applyAlignment="1" applyProtection="1">
      <alignment horizontal="center" vertical="center"/>
      <protection locked="0"/>
    </xf>
    <xf numFmtId="20" fontId="3" fillId="0" borderId="0" xfId="0" applyNumberFormat="1" applyFont="1" applyFill="1" applyAlignment="1" applyProtection="1">
      <alignment horizontal="center" vertical="center"/>
      <protection locked="0"/>
    </xf>
    <xf numFmtId="0" fontId="3" fillId="15" borderId="0" xfId="0" applyFont="1" applyFill="1" applyBorder="1" applyProtection="1"/>
    <xf numFmtId="0" fontId="0" fillId="15" borderId="0" xfId="0" applyFill="1"/>
    <xf numFmtId="0" fontId="0" fillId="15" borderId="0" xfId="0" applyFill="1" applyProtection="1">
      <protection hidden="1"/>
    </xf>
    <xf numFmtId="0" fontId="0" fillId="15" borderId="0" xfId="0" applyFill="1" applyProtection="1">
      <protection locked="0"/>
    </xf>
    <xf numFmtId="0" fontId="4" fillId="5" borderId="0" xfId="0" applyFont="1" applyFill="1" applyBorder="1" applyAlignment="1" applyProtection="1">
      <alignment vertical="center"/>
      <protection hidden="1"/>
    </xf>
    <xf numFmtId="0" fontId="11" fillId="0" borderId="119" xfId="0" applyFont="1" applyFill="1" applyBorder="1" applyAlignment="1">
      <alignment horizontal="center" vertical="center" wrapText="1"/>
    </xf>
    <xf numFmtId="0" fontId="29" fillId="0" borderId="120" xfId="0" applyFont="1" applyBorder="1" applyAlignment="1">
      <alignment horizontal="center" wrapText="1"/>
    </xf>
    <xf numFmtId="14" fontId="0" fillId="0" borderId="0" xfId="0" applyNumberFormat="1"/>
    <xf numFmtId="0" fontId="0" fillId="16" borderId="0" xfId="0" applyFill="1" applyProtection="1">
      <protection hidden="1"/>
    </xf>
    <xf numFmtId="0" fontId="0" fillId="16" borderId="0" xfId="0" applyFill="1"/>
    <xf numFmtId="0" fontId="3" fillId="16" borderId="0" xfId="0" applyFont="1" applyFill="1" applyProtection="1">
      <protection hidden="1"/>
    </xf>
    <xf numFmtId="0" fontId="3" fillId="16" borderId="0" xfId="0" applyFont="1" applyFill="1" applyBorder="1" applyProtection="1"/>
    <xf numFmtId="0" fontId="0" fillId="16" borderId="0" xfId="0" applyFill="1" applyProtection="1">
      <protection locked="0"/>
    </xf>
    <xf numFmtId="0" fontId="4" fillId="5" borderId="95" xfId="0" applyFont="1" applyFill="1" applyBorder="1" applyAlignment="1" applyProtection="1">
      <alignment horizontal="center" vertical="center" wrapText="1"/>
      <protection hidden="1"/>
    </xf>
    <xf numFmtId="0" fontId="35" fillId="9" borderId="93" xfId="0" applyFont="1" applyFill="1" applyBorder="1" applyAlignment="1" applyProtection="1">
      <alignment horizontal="center" vertical="center"/>
      <protection hidden="1"/>
    </xf>
    <xf numFmtId="0" fontId="0" fillId="4" borderId="0" xfId="0" applyFill="1" applyAlignment="1" applyProtection="1">
      <alignment vertical="center"/>
      <protection hidden="1"/>
    </xf>
    <xf numFmtId="0" fontId="0" fillId="7" borderId="0" xfId="0" applyFill="1" applyAlignment="1" applyProtection="1">
      <alignment vertical="center"/>
      <protection hidden="1"/>
    </xf>
    <xf numFmtId="0" fontId="38" fillId="7" borderId="0" xfId="0" applyFont="1" applyFill="1" applyAlignment="1" applyProtection="1">
      <alignment vertical="center"/>
      <protection hidden="1"/>
    </xf>
    <xf numFmtId="0" fontId="0" fillId="0" borderId="0" xfId="0" applyAlignment="1" applyProtection="1">
      <alignment vertical="center"/>
      <protection hidden="1"/>
    </xf>
    <xf numFmtId="0" fontId="13" fillId="5" borderId="2" xfId="0" applyFont="1" applyFill="1" applyBorder="1" applyAlignment="1" applyProtection="1">
      <alignment horizontal="left" vertical="center"/>
      <protection hidden="1"/>
    </xf>
    <xf numFmtId="0" fontId="13" fillId="5" borderId="1" xfId="0"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0" fontId="3" fillId="4" borderId="0" xfId="0" applyFont="1" applyFill="1" applyBorder="1" applyAlignment="1" applyProtection="1">
      <alignment vertical="center"/>
      <protection hidden="1"/>
    </xf>
    <xf numFmtId="0" fontId="0" fillId="7" borderId="0" xfId="0" applyFill="1" applyBorder="1" applyAlignment="1" applyProtection="1">
      <alignment vertical="center"/>
      <protection hidden="1"/>
    </xf>
    <xf numFmtId="0" fontId="38" fillId="7" borderId="0" xfId="0" applyFont="1" applyFill="1" applyBorder="1" applyAlignment="1" applyProtection="1">
      <alignment vertical="center"/>
      <protection hidden="1"/>
    </xf>
    <xf numFmtId="0" fontId="0" fillId="4" borderId="0" xfId="0" applyFill="1" applyBorder="1" applyAlignment="1" applyProtection="1">
      <alignment vertical="center"/>
      <protection hidden="1"/>
    </xf>
    <xf numFmtId="0" fontId="4" fillId="5" borderId="68" xfId="0" applyFont="1" applyFill="1" applyBorder="1" applyAlignment="1" applyProtection="1">
      <alignment horizontal="center" vertical="center"/>
      <protection hidden="1"/>
    </xf>
    <xf numFmtId="0" fontId="33" fillId="4" borderId="0" xfId="0" applyFont="1" applyFill="1" applyAlignment="1" applyProtection="1">
      <alignment vertical="center"/>
      <protection hidden="1"/>
    </xf>
    <xf numFmtId="0" fontId="29" fillId="4"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38" fillId="0" borderId="0" xfId="0" applyFont="1" applyAlignment="1" applyProtection="1">
      <alignment vertical="center"/>
      <protection hidden="1"/>
    </xf>
    <xf numFmtId="0" fontId="0" fillId="16" borderId="0" xfId="0" applyFill="1" applyProtection="1"/>
    <xf numFmtId="0" fontId="0" fillId="2" borderId="0" xfId="0" applyFill="1" applyProtection="1"/>
    <xf numFmtId="0" fontId="0" fillId="0" borderId="0" xfId="0" applyProtection="1"/>
    <xf numFmtId="164" fontId="2" fillId="0" borderId="0" xfId="0" applyNumberFormat="1" applyFont="1" applyFill="1" applyBorder="1" applyAlignment="1" applyProtection="1">
      <alignment horizontal="center" vertical="center" wrapText="1"/>
    </xf>
    <xf numFmtId="164" fontId="0" fillId="2" borderId="0" xfId="0" applyNumberFormat="1" applyFill="1" applyAlignment="1" applyProtection="1">
      <alignment horizontal="center" vertical="center"/>
    </xf>
    <xf numFmtId="0" fontId="0" fillId="13" borderId="0" xfId="0" applyFill="1" applyProtection="1"/>
    <xf numFmtId="14" fontId="7" fillId="2" borderId="0" xfId="0" applyNumberFormat="1" applyFont="1" applyFill="1" applyProtection="1"/>
    <xf numFmtId="0" fontId="8" fillId="2" borderId="0" xfId="0" applyFont="1" applyFill="1" applyBorder="1" applyAlignment="1" applyProtection="1">
      <alignment horizontal="center"/>
    </xf>
    <xf numFmtId="14" fontId="7" fillId="0" borderId="0" xfId="0" applyNumberFormat="1" applyFont="1" applyProtection="1"/>
    <xf numFmtId="164" fontId="2" fillId="0" borderId="0" xfId="0" applyNumberFormat="1" applyFont="1" applyFill="1" applyBorder="1" applyAlignment="1" applyProtection="1">
      <alignment horizontal="center" vertical="center" wrapText="1"/>
      <protection locked="0" hidden="1"/>
    </xf>
    <xf numFmtId="2" fontId="2" fillId="0" borderId="0" xfId="0" applyNumberFormat="1" applyFont="1" applyFill="1" applyBorder="1" applyAlignment="1" applyProtection="1">
      <alignment horizontal="center" vertical="center" wrapText="1"/>
      <protection locked="0" hidden="1"/>
    </xf>
    <xf numFmtId="166" fontId="2" fillId="0" borderId="0" xfId="0" applyNumberFormat="1" applyFont="1" applyFill="1" applyBorder="1" applyAlignment="1" applyProtection="1">
      <alignment horizontal="center" vertical="center" wrapText="1"/>
      <protection locked="0" hidden="1"/>
    </xf>
    <xf numFmtId="164" fontId="3" fillId="0" borderId="0" xfId="0" applyNumberFormat="1" applyFont="1" applyFill="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2" fontId="2" fillId="0" borderId="45" xfId="0" applyNumberFormat="1" applyFont="1" applyFill="1" applyBorder="1" applyAlignment="1" applyProtection="1">
      <alignment horizontal="center" vertical="center" wrapText="1"/>
      <protection locked="0" hidden="1"/>
    </xf>
    <xf numFmtId="164" fontId="3" fillId="0" borderId="0" xfId="0" applyNumberFormat="1" applyFont="1" applyAlignment="1" applyProtection="1">
      <alignment horizontal="center" vertical="center"/>
      <protection locked="0" hidden="1"/>
    </xf>
    <xf numFmtId="0" fontId="0" fillId="4" borderId="0" xfId="0" applyFill="1" applyAlignment="1"/>
    <xf numFmtId="0" fontId="4" fillId="5" borderId="0" xfId="0" applyFont="1" applyFill="1" applyBorder="1" applyAlignment="1" applyProtection="1">
      <alignment horizontal="left" vertical="center"/>
      <protection hidden="1"/>
    </xf>
    <xf numFmtId="0" fontId="4" fillId="5" borderId="124" xfId="0" applyFont="1" applyFill="1" applyBorder="1" applyAlignment="1" applyProtection="1">
      <alignment vertical="center"/>
      <protection hidden="1"/>
    </xf>
    <xf numFmtId="0" fontId="4" fillId="5" borderId="124" xfId="0" applyFont="1" applyFill="1" applyBorder="1" applyAlignment="1" applyProtection="1">
      <alignment horizontal="left" vertical="center"/>
      <protection hidden="1"/>
    </xf>
    <xf numFmtId="0" fontId="0" fillId="17" borderId="0" xfId="0" applyFill="1" applyAlignment="1" applyProtection="1">
      <alignment vertical="center"/>
      <protection hidden="1"/>
    </xf>
    <xf numFmtId="0" fontId="0" fillId="17" borderId="0" xfId="0" applyFill="1" applyBorder="1" applyAlignment="1" applyProtection="1">
      <alignment vertical="center"/>
      <protection hidden="1"/>
    </xf>
    <xf numFmtId="0" fontId="1" fillId="5" borderId="8" xfId="1" applyFont="1" applyFill="1" applyBorder="1" applyAlignment="1" applyProtection="1">
      <alignment horizontal="right" vertical="center"/>
      <protection hidden="1"/>
    </xf>
    <xf numFmtId="0" fontId="4" fillId="5" borderId="6" xfId="0" applyFont="1" applyFill="1" applyBorder="1" applyAlignment="1" applyProtection="1">
      <alignment horizontal="center" vertical="center"/>
      <protection hidden="1"/>
    </xf>
    <xf numFmtId="0" fontId="4" fillId="5" borderId="0" xfId="0" applyFont="1" applyFill="1" applyBorder="1" applyAlignment="1" applyProtection="1">
      <alignment horizontal="left" vertical="center"/>
      <protection hidden="1"/>
    </xf>
    <xf numFmtId="0" fontId="4" fillId="5" borderId="80" xfId="0" applyFont="1" applyFill="1" applyBorder="1" applyAlignment="1" applyProtection="1">
      <alignment horizontal="center" vertical="center" wrapText="1"/>
      <protection hidden="1"/>
    </xf>
    <xf numFmtId="0" fontId="39" fillId="5" borderId="117" xfId="0" applyFont="1" applyFill="1" applyBorder="1" applyAlignment="1" applyProtection="1">
      <alignment horizontal="center" vertical="center" wrapText="1"/>
      <protection hidden="1"/>
    </xf>
    <xf numFmtId="0" fontId="4" fillId="5" borderId="74" xfId="0" applyFont="1" applyFill="1" applyBorder="1" applyAlignment="1" applyProtection="1">
      <alignment horizontal="center" vertical="center"/>
      <protection hidden="1"/>
    </xf>
    <xf numFmtId="0" fontId="4" fillId="5" borderId="74" xfId="0" applyFont="1" applyFill="1" applyBorder="1" applyAlignment="1" applyProtection="1">
      <alignment horizontal="center" vertical="center" wrapText="1"/>
      <protection hidden="1"/>
    </xf>
    <xf numFmtId="164" fontId="3" fillId="0" borderId="120" xfId="0" applyNumberFormat="1" applyFont="1" applyFill="1" applyBorder="1" applyAlignment="1" applyProtection="1">
      <alignment horizontal="center" vertical="center"/>
      <protection hidden="1"/>
    </xf>
    <xf numFmtId="0" fontId="21" fillId="5" borderId="73" xfId="0" applyFont="1" applyFill="1" applyBorder="1" applyAlignment="1" applyProtection="1">
      <alignment horizontal="center" vertical="center" wrapText="1"/>
      <protection hidden="1"/>
    </xf>
    <xf numFmtId="0" fontId="2" fillId="0" borderId="120" xfId="0" applyFont="1" applyFill="1" applyBorder="1" applyAlignment="1" applyProtection="1">
      <alignment horizontal="left" vertical="center" wrapText="1"/>
      <protection locked="0"/>
    </xf>
    <xf numFmtId="0" fontId="4" fillId="11" borderId="98"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hidden="1"/>
    </xf>
    <xf numFmtId="0" fontId="3" fillId="0" borderId="120" xfId="0" applyFont="1" applyFill="1" applyBorder="1" applyAlignment="1" applyProtection="1">
      <alignment horizontal="center" vertical="center" wrapText="1"/>
      <protection locked="0"/>
    </xf>
    <xf numFmtId="0" fontId="34" fillId="5" borderId="78" xfId="0" applyFont="1" applyFill="1" applyBorder="1" applyAlignment="1" applyProtection="1">
      <alignment horizontal="center" vertical="center" wrapText="1"/>
      <protection hidden="1"/>
    </xf>
    <xf numFmtId="0" fontId="4" fillId="5" borderId="128" xfId="0" applyFont="1" applyFill="1" applyBorder="1" applyAlignment="1" applyProtection="1">
      <alignment horizontal="center" vertical="center" wrapText="1"/>
      <protection hidden="1"/>
    </xf>
    <xf numFmtId="164" fontId="35" fillId="0" borderId="120" xfId="0" applyNumberFormat="1" applyFont="1" applyFill="1" applyBorder="1" applyAlignment="1" applyProtection="1">
      <alignment horizontal="center" vertical="center"/>
      <protection hidden="1"/>
    </xf>
    <xf numFmtId="164" fontId="3" fillId="0" borderId="120" xfId="0" applyNumberFormat="1" applyFont="1" applyFill="1" applyBorder="1" applyAlignment="1" applyProtection="1">
      <alignment horizontal="center" vertical="center"/>
      <protection locked="0"/>
    </xf>
    <xf numFmtId="1" fontId="4" fillId="11" borderId="120" xfId="0" applyNumberFormat="1" applyFont="1" applyFill="1" applyBorder="1" applyAlignment="1" applyProtection="1">
      <alignment horizontal="center" vertical="center"/>
      <protection locked="0"/>
    </xf>
    <xf numFmtId="164" fontId="35" fillId="0" borderId="120" xfId="0" applyNumberFormat="1" applyFont="1" applyFill="1" applyBorder="1" applyAlignment="1" applyProtection="1">
      <alignment horizontal="center" vertical="center" wrapText="1"/>
      <protection hidden="1"/>
    </xf>
    <xf numFmtId="0" fontId="21" fillId="5" borderId="6" xfId="0" applyFont="1" applyFill="1" applyBorder="1" applyAlignment="1" applyProtection="1">
      <alignment horizontal="center" vertical="center" wrapText="1"/>
      <protection hidden="1"/>
    </xf>
    <xf numFmtId="0" fontId="3" fillId="0" borderId="120" xfId="0" applyFont="1" applyFill="1" applyBorder="1" applyAlignment="1" applyProtection="1">
      <alignment horizontal="center" vertical="center"/>
      <protection hidden="1"/>
    </xf>
    <xf numFmtId="167" fontId="3" fillId="0" borderId="120" xfId="0" applyNumberFormat="1" applyFont="1" applyFill="1" applyBorder="1" applyAlignment="1" applyProtection="1">
      <alignment horizontal="center" vertical="center"/>
      <protection hidden="1"/>
    </xf>
    <xf numFmtId="0" fontId="39" fillId="5" borderId="6" xfId="0" applyFont="1" applyFill="1" applyBorder="1" applyAlignment="1" applyProtection="1">
      <alignment horizontal="center" vertical="center" wrapText="1"/>
      <protection hidden="1"/>
    </xf>
    <xf numFmtId="0" fontId="35" fillId="0" borderId="120" xfId="0" applyFont="1" applyFill="1" applyBorder="1" applyAlignment="1" applyProtection="1">
      <alignment horizontal="center" vertical="center"/>
      <protection hidden="1"/>
    </xf>
    <xf numFmtId="167" fontId="35" fillId="0" borderId="120" xfId="0" applyNumberFormat="1" applyFont="1" applyFill="1" applyBorder="1" applyAlignment="1" applyProtection="1">
      <alignment horizontal="center" vertical="center"/>
      <protection hidden="1"/>
    </xf>
    <xf numFmtId="0" fontId="39" fillId="5" borderId="131" xfId="0" applyFont="1" applyFill="1" applyBorder="1" applyAlignment="1" applyProtection="1">
      <alignment horizontal="center" vertical="center" wrapText="1"/>
      <protection hidden="1"/>
    </xf>
    <xf numFmtId="0" fontId="35" fillId="12" borderId="120" xfId="0" applyFont="1" applyFill="1" applyBorder="1" applyAlignment="1" applyProtection="1">
      <alignment horizontal="center" vertical="center"/>
      <protection hidden="1"/>
    </xf>
    <xf numFmtId="0" fontId="43" fillId="0" borderId="120" xfId="0" applyFont="1" applyFill="1" applyBorder="1" applyAlignment="1" applyProtection="1">
      <alignment horizontal="center" vertical="center"/>
      <protection hidden="1"/>
    </xf>
    <xf numFmtId="0" fontId="4" fillId="7" borderId="132" xfId="0" applyFont="1" applyFill="1" applyBorder="1" applyAlignment="1" applyProtection="1">
      <alignment horizontal="center" vertical="center"/>
      <protection hidden="1"/>
    </xf>
    <xf numFmtId="0" fontId="12" fillId="12" borderId="120" xfId="0" applyFont="1" applyFill="1" applyBorder="1" applyAlignment="1" applyProtection="1">
      <alignment horizontal="center" vertical="center"/>
      <protection hidden="1"/>
    </xf>
    <xf numFmtId="0" fontId="3" fillId="0" borderId="120"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hidden="1"/>
    </xf>
    <xf numFmtId="0" fontId="4" fillId="5" borderId="8" xfId="0" applyFont="1" applyFill="1" applyBorder="1" applyAlignment="1" applyProtection="1">
      <alignment horizontal="center" vertical="center"/>
      <protection hidden="1"/>
    </xf>
    <xf numFmtId="0" fontId="3" fillId="9" borderId="120" xfId="0" applyFont="1" applyFill="1" applyBorder="1" applyAlignment="1" applyProtection="1">
      <alignment horizontal="center" vertical="center" wrapText="1"/>
      <protection hidden="1"/>
    </xf>
    <xf numFmtId="14" fontId="10" fillId="5" borderId="128" xfId="0" applyNumberFormat="1" applyFont="1" applyFill="1" applyBorder="1" applyAlignment="1" applyProtection="1">
      <alignment horizontal="center" vertical="top" wrapText="1"/>
      <protection hidden="1"/>
    </xf>
    <xf numFmtId="0" fontId="10" fillId="5" borderId="128" xfId="0" applyFont="1" applyFill="1" applyBorder="1" applyAlignment="1" applyProtection="1">
      <alignment horizontal="center" vertical="top" wrapText="1"/>
      <protection hidden="1"/>
    </xf>
    <xf numFmtId="14" fontId="3" fillId="0" borderId="120" xfId="0" applyNumberFormat="1" applyFont="1" applyFill="1" applyBorder="1" applyAlignment="1" applyProtection="1">
      <alignment horizontal="center" vertical="center" wrapText="1"/>
      <protection locked="0"/>
    </xf>
    <xf numFmtId="166" fontId="2" fillId="0" borderId="120" xfId="0" applyNumberFormat="1" applyFont="1" applyFill="1" applyBorder="1" applyAlignment="1" applyProtection="1">
      <alignment horizontal="center" vertical="center" wrapText="1"/>
      <protection locked="0"/>
    </xf>
    <xf numFmtId="164" fontId="2" fillId="0" borderId="120" xfId="0" applyNumberFormat="1" applyFont="1" applyFill="1" applyBorder="1" applyAlignment="1" applyProtection="1">
      <alignment horizontal="center" vertical="center" wrapText="1"/>
      <protection locked="0"/>
    </xf>
    <xf numFmtId="2" fontId="4" fillId="11" borderId="120" xfId="0" applyNumberFormat="1" applyFont="1" applyFill="1" applyBorder="1" applyAlignment="1" applyProtection="1">
      <alignment horizontal="center" vertical="center"/>
      <protection locked="0"/>
    </xf>
    <xf numFmtId="0" fontId="10" fillId="5" borderId="77" xfId="0" applyFont="1" applyFill="1" applyBorder="1" applyAlignment="1" applyProtection="1">
      <alignment horizontal="center" vertical="top" wrapText="1"/>
      <protection hidden="1"/>
    </xf>
    <xf numFmtId="2" fontId="1" fillId="5" borderId="133" xfId="0" applyNumberFormat="1" applyFont="1" applyFill="1" applyBorder="1" applyAlignment="1" applyProtection="1">
      <alignment horizontal="center" vertical="center" wrapText="1"/>
      <protection hidden="1"/>
    </xf>
    <xf numFmtId="164" fontId="2" fillId="0" borderId="134" xfId="0" applyNumberFormat="1" applyFont="1" applyFill="1" applyBorder="1" applyAlignment="1" applyProtection="1">
      <alignment horizontal="center" vertical="center" wrapText="1"/>
      <protection locked="0"/>
    </xf>
    <xf numFmtId="164" fontId="1" fillId="2" borderId="98" xfId="0" applyNumberFormat="1" applyFont="1" applyFill="1" applyBorder="1" applyAlignment="1" applyProtection="1">
      <alignment horizontal="center" vertical="center"/>
      <protection hidden="1"/>
    </xf>
    <xf numFmtId="0" fontId="10" fillId="5" borderId="128" xfId="0" applyFont="1" applyFill="1" applyBorder="1" applyAlignment="1" applyProtection="1">
      <alignment vertical="top" wrapText="1"/>
      <protection hidden="1"/>
    </xf>
    <xf numFmtId="0" fontId="10" fillId="5" borderId="128" xfId="0" applyFont="1" applyFill="1" applyBorder="1" applyAlignment="1" applyProtection="1">
      <alignment horizontal="center" vertical="center" wrapText="1"/>
      <protection hidden="1"/>
    </xf>
    <xf numFmtId="0" fontId="3" fillId="0" borderId="120" xfId="0" applyFont="1" applyFill="1" applyBorder="1" applyAlignment="1" applyProtection="1">
      <alignment horizontal="center" vertical="center" wrapText="1"/>
      <protection hidden="1"/>
    </xf>
    <xf numFmtId="164" fontId="3" fillId="0" borderId="120" xfId="0" applyNumberFormat="1" applyFont="1" applyFill="1" applyBorder="1" applyAlignment="1" applyProtection="1">
      <alignment horizontal="center" vertical="center" wrapText="1"/>
      <protection hidden="1"/>
    </xf>
    <xf numFmtId="166" fontId="2" fillId="0" borderId="120" xfId="0" applyNumberFormat="1" applyFont="1" applyFill="1" applyBorder="1" applyAlignment="1" applyProtection="1">
      <alignment horizontal="center" vertical="center" wrapText="1"/>
      <protection hidden="1"/>
    </xf>
    <xf numFmtId="0" fontId="10" fillId="5" borderId="77" xfId="0" applyFont="1" applyFill="1" applyBorder="1" applyAlignment="1" applyProtection="1">
      <alignment vertical="top" wrapText="1"/>
      <protection hidden="1"/>
    </xf>
    <xf numFmtId="0" fontId="10" fillId="5" borderId="78" xfId="0" applyFont="1" applyFill="1" applyBorder="1" applyAlignment="1" applyProtection="1">
      <alignment vertical="top" wrapText="1"/>
      <protection hidden="1"/>
    </xf>
    <xf numFmtId="0" fontId="1" fillId="5" borderId="128" xfId="0" applyFont="1" applyFill="1" applyBorder="1" applyAlignment="1" applyProtection="1">
      <alignment horizontal="center" vertical="center" wrapText="1"/>
      <protection hidden="1"/>
    </xf>
    <xf numFmtId="164" fontId="3" fillId="0" borderId="134" xfId="0" applyNumberFormat="1" applyFont="1" applyFill="1" applyBorder="1" applyAlignment="1" applyProtection="1">
      <alignment horizontal="center" vertical="center" wrapText="1"/>
      <protection hidden="1"/>
    </xf>
    <xf numFmtId="164" fontId="1" fillId="2" borderId="98" xfId="0" applyNumberFormat="1" applyFont="1" applyFill="1" applyBorder="1" applyAlignment="1" applyProtection="1">
      <alignment horizontal="center" vertical="center" wrapText="1"/>
      <protection hidden="1"/>
    </xf>
    <xf numFmtId="0" fontId="2" fillId="0" borderId="120" xfId="0" applyFont="1" applyFill="1" applyBorder="1" applyAlignment="1" applyProtection="1">
      <alignment horizontal="center" vertical="center" wrapText="1"/>
      <protection locked="0"/>
    </xf>
    <xf numFmtId="2" fontId="2" fillId="0" borderId="120" xfId="0" applyNumberFormat="1" applyFont="1" applyFill="1" applyBorder="1" applyAlignment="1" applyProtection="1">
      <alignment horizontal="center" vertical="center" wrapText="1"/>
      <protection hidden="1"/>
    </xf>
    <xf numFmtId="0" fontId="2" fillId="0" borderId="120" xfId="0" applyFont="1" applyFill="1" applyBorder="1" applyAlignment="1" applyProtection="1">
      <alignment horizontal="center" vertical="center" wrapText="1"/>
      <protection hidden="1"/>
    </xf>
    <xf numFmtId="164" fontId="2" fillId="0" borderId="120" xfId="0" applyNumberFormat="1" applyFont="1" applyFill="1" applyBorder="1" applyAlignment="1" applyProtection="1">
      <alignment horizontal="center" vertical="center" wrapText="1"/>
      <protection hidden="1"/>
    </xf>
    <xf numFmtId="2" fontId="2" fillId="0" borderId="134" xfId="0" applyNumberFormat="1" applyFont="1" applyFill="1" applyBorder="1" applyAlignment="1" applyProtection="1">
      <alignment horizontal="center" vertical="center" wrapText="1"/>
      <protection hidden="1"/>
    </xf>
    <xf numFmtId="2" fontId="1" fillId="2" borderId="98" xfId="0" applyNumberFormat="1" applyFont="1" applyFill="1" applyBorder="1" applyAlignment="1" applyProtection="1">
      <alignment horizontal="center" vertical="center" wrapText="1"/>
      <protection hidden="1"/>
    </xf>
    <xf numFmtId="0" fontId="10" fillId="5" borderId="79" xfId="0" applyFont="1" applyFill="1" applyBorder="1" applyAlignment="1" applyProtection="1">
      <alignment horizontal="center" vertical="top" wrapText="1"/>
      <protection hidden="1"/>
    </xf>
    <xf numFmtId="164" fontId="2" fillId="0" borderId="134" xfId="0" applyNumberFormat="1" applyFont="1" applyFill="1" applyBorder="1" applyAlignment="1" applyProtection="1">
      <alignment horizontal="center" vertical="center" wrapText="1"/>
      <protection hidden="1"/>
    </xf>
    <xf numFmtId="0" fontId="4" fillId="5" borderId="110" xfId="0" applyFont="1" applyFill="1" applyBorder="1" applyAlignment="1" applyProtection="1">
      <alignment horizontal="center" vertical="center"/>
      <protection hidden="1"/>
    </xf>
    <xf numFmtId="0" fontId="4" fillId="5" borderId="75" xfId="0" applyFont="1" applyFill="1" applyBorder="1" applyAlignment="1" applyProtection="1">
      <alignment horizontal="center" vertical="center"/>
      <protection hidden="1"/>
    </xf>
    <xf numFmtId="0" fontId="4" fillId="5" borderId="111" xfId="0" applyFont="1" applyFill="1" applyBorder="1" applyAlignment="1" applyProtection="1">
      <alignment horizontal="center" vertical="center"/>
      <protection hidden="1"/>
    </xf>
    <xf numFmtId="0" fontId="4" fillId="5" borderId="91" xfId="0" applyFont="1" applyFill="1" applyBorder="1" applyAlignment="1" applyProtection="1">
      <alignment horizontal="center" vertical="center"/>
      <protection hidden="1"/>
    </xf>
    <xf numFmtId="0" fontId="15" fillId="5" borderId="77" xfId="0" applyFont="1" applyFill="1" applyBorder="1" applyAlignment="1" applyProtection="1">
      <alignment horizontal="left" vertical="center" wrapText="1"/>
      <protection hidden="1"/>
    </xf>
    <xf numFmtId="0" fontId="4" fillId="5" borderId="79" xfId="0" applyFont="1" applyFill="1" applyBorder="1" applyAlignment="1" applyProtection="1">
      <alignment horizontal="left" vertical="center"/>
      <protection hidden="1"/>
    </xf>
    <xf numFmtId="0" fontId="4" fillId="5" borderId="78" xfId="0" applyFont="1" applyFill="1" applyBorder="1" applyAlignment="1" applyProtection="1">
      <alignment horizontal="left" vertical="center"/>
      <protection hidden="1"/>
    </xf>
    <xf numFmtId="0" fontId="4" fillId="5" borderId="115" xfId="0" applyFont="1" applyFill="1" applyBorder="1" applyAlignment="1" applyProtection="1">
      <alignment horizontal="center" vertical="center"/>
      <protection hidden="1"/>
    </xf>
    <xf numFmtId="0" fontId="4" fillId="5" borderId="83" xfId="0" applyFont="1" applyFill="1" applyBorder="1" applyAlignment="1" applyProtection="1">
      <alignment horizontal="center" vertical="center"/>
      <protection hidden="1"/>
    </xf>
    <xf numFmtId="0" fontId="4" fillId="5" borderId="109" xfId="0" applyFont="1" applyFill="1" applyBorder="1" applyAlignment="1" applyProtection="1">
      <alignment horizontal="center" vertical="center" wrapText="1"/>
      <protection hidden="1"/>
    </xf>
    <xf numFmtId="0" fontId="4" fillId="5" borderId="108" xfId="0" applyFont="1" applyFill="1" applyBorder="1" applyAlignment="1" applyProtection="1">
      <alignment horizontal="center" vertical="center" wrapText="1"/>
      <protection hidden="1"/>
    </xf>
    <xf numFmtId="0" fontId="4" fillId="5" borderId="112" xfId="0" applyFont="1" applyFill="1" applyBorder="1" applyAlignment="1" applyProtection="1">
      <alignment horizontal="left" vertical="center"/>
      <protection hidden="1"/>
    </xf>
    <xf numFmtId="0" fontId="4" fillId="5" borderId="113" xfId="0" applyFont="1" applyFill="1" applyBorder="1" applyAlignment="1" applyProtection="1">
      <alignment horizontal="left" vertical="center"/>
      <protection hidden="1"/>
    </xf>
    <xf numFmtId="0" fontId="4" fillId="5" borderId="114" xfId="0" applyFont="1" applyFill="1" applyBorder="1" applyAlignment="1" applyProtection="1">
      <alignment horizontal="left" vertical="center"/>
      <protection hidden="1"/>
    </xf>
    <xf numFmtId="0" fontId="4" fillId="5" borderId="73" xfId="0" applyFont="1" applyFill="1" applyBorder="1" applyAlignment="1" applyProtection="1">
      <alignment horizontal="center" vertical="center"/>
      <protection hidden="1"/>
    </xf>
    <xf numFmtId="164" fontId="3" fillId="0" borderId="120" xfId="0" applyNumberFormat="1" applyFont="1" applyFill="1" applyBorder="1" applyAlignment="1" applyProtection="1">
      <alignment horizontal="center" vertical="center"/>
      <protection hidden="1"/>
    </xf>
    <xf numFmtId="0" fontId="38" fillId="2" borderId="1" xfId="0" applyFont="1" applyFill="1" applyBorder="1" applyAlignment="1" applyProtection="1">
      <alignment horizontal="left" vertical="top" wrapText="1"/>
      <protection locked="0"/>
    </xf>
    <xf numFmtId="0" fontId="38" fillId="2" borderId="0" xfId="0" applyFont="1" applyFill="1" applyAlignment="1" applyProtection="1">
      <alignment horizontal="left" vertical="top" wrapText="1"/>
      <protection locked="0"/>
    </xf>
    <xf numFmtId="0" fontId="4" fillId="5" borderId="88"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164" fontId="3" fillId="0" borderId="120" xfId="0" quotePrefix="1" applyNumberFormat="1" applyFont="1" applyFill="1" applyBorder="1" applyAlignment="1" applyProtection="1">
      <alignment horizontal="center" vertical="center"/>
      <protection hidden="1"/>
    </xf>
    <xf numFmtId="164" fontId="12" fillId="0" borderId="120" xfId="0" applyNumberFormat="1" applyFont="1" applyFill="1" applyBorder="1" applyAlignment="1" applyProtection="1">
      <alignment horizontal="center" vertical="center"/>
      <protection hidden="1"/>
    </xf>
    <xf numFmtId="0" fontId="39" fillId="5" borderId="3" xfId="0" applyFont="1" applyFill="1" applyBorder="1" applyAlignment="1" applyProtection="1">
      <alignment horizontal="left" vertical="center" wrapText="1"/>
      <protection hidden="1"/>
    </xf>
    <xf numFmtId="0" fontId="39" fillId="5" borderId="4" xfId="0" applyFont="1" applyFill="1" applyBorder="1" applyAlignment="1" applyProtection="1">
      <alignment horizontal="left" vertical="center" wrapText="1"/>
      <protection hidden="1"/>
    </xf>
    <xf numFmtId="0" fontId="21" fillId="5" borderId="54" xfId="0" applyFont="1" applyFill="1" applyBorder="1" applyAlignment="1" applyProtection="1">
      <alignment horizontal="left" vertical="center" wrapText="1"/>
      <protection hidden="1"/>
    </xf>
    <xf numFmtId="0" fontId="21" fillId="5" borderId="55" xfId="0" applyFont="1" applyFill="1" applyBorder="1" applyAlignment="1" applyProtection="1">
      <alignment horizontal="left" vertical="center" wrapText="1"/>
      <protection hidden="1"/>
    </xf>
    <xf numFmtId="0" fontId="21" fillId="5" borderId="56" xfId="0" applyFont="1" applyFill="1" applyBorder="1" applyAlignment="1" applyProtection="1">
      <alignment horizontal="left" vertical="center" wrapText="1"/>
      <protection hidden="1"/>
    </xf>
    <xf numFmtId="164" fontId="35" fillId="0" borderId="120" xfId="0" applyNumberFormat="1" applyFont="1" applyFill="1" applyBorder="1" applyAlignment="1" applyProtection="1">
      <alignment horizontal="center" vertical="center"/>
      <protection hidden="1"/>
    </xf>
    <xf numFmtId="0" fontId="39" fillId="5" borderId="97"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86" xfId="0" applyFont="1" applyFill="1" applyBorder="1" applyAlignment="1" applyProtection="1">
      <alignment horizontal="center" vertical="center" wrapText="1"/>
      <protection hidden="1"/>
    </xf>
    <xf numFmtId="0" fontId="39" fillId="5" borderId="87" xfId="0" applyFont="1" applyFill="1" applyBorder="1" applyAlignment="1" applyProtection="1">
      <alignment horizontal="center" vertical="center" wrapText="1"/>
      <protection hidden="1"/>
    </xf>
    <xf numFmtId="0" fontId="39" fillId="5" borderId="80" xfId="0" applyFont="1" applyFill="1" applyBorder="1" applyAlignment="1" applyProtection="1">
      <alignment horizontal="center" vertical="center"/>
      <protection hidden="1"/>
    </xf>
    <xf numFmtId="0" fontId="39" fillId="5" borderId="81" xfId="0" applyFont="1" applyFill="1" applyBorder="1" applyAlignment="1" applyProtection="1">
      <alignment horizontal="center" vertical="center"/>
      <protection hidden="1"/>
    </xf>
    <xf numFmtId="0" fontId="39" fillId="5" borderId="82" xfId="0" applyFont="1" applyFill="1" applyBorder="1" applyAlignment="1" applyProtection="1">
      <alignment horizontal="center" vertical="center"/>
      <protection hidden="1"/>
    </xf>
    <xf numFmtId="0" fontId="39" fillId="5" borderId="83"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82" xfId="0" applyFont="1" applyFill="1" applyBorder="1" applyAlignment="1" applyProtection="1">
      <alignment horizontal="center" vertical="center"/>
      <protection hidden="1"/>
    </xf>
    <xf numFmtId="0" fontId="4" fillId="5" borderId="95" xfId="0" applyFont="1" applyFill="1" applyBorder="1" applyAlignment="1" applyProtection="1">
      <alignment horizontal="center" vertical="center" wrapText="1"/>
      <protection hidden="1"/>
    </xf>
    <xf numFmtId="0" fontId="4" fillId="5" borderId="96" xfId="0" applyFont="1" applyFill="1" applyBorder="1" applyAlignment="1" applyProtection="1">
      <alignment horizontal="center" vertical="center" wrapText="1"/>
      <protection hidden="1"/>
    </xf>
    <xf numFmtId="0" fontId="2" fillId="0" borderId="120" xfId="0" applyFont="1" applyFill="1" applyBorder="1" applyAlignment="1" applyProtection="1">
      <alignment horizontal="left" vertical="center"/>
      <protection hidden="1"/>
    </xf>
    <xf numFmtId="0" fontId="0" fillId="4" borderId="0" xfId="0" applyFill="1" applyBorder="1" applyAlignment="1" applyProtection="1">
      <alignment horizontal="center" vertical="center"/>
      <protection hidden="1"/>
    </xf>
    <xf numFmtId="0" fontId="4" fillId="5" borderId="72"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39" fillId="5" borderId="2" xfId="0" applyFont="1" applyFill="1" applyBorder="1" applyAlignment="1" applyProtection="1">
      <alignment horizontal="center" vertical="center" wrapText="1"/>
      <protection hidden="1"/>
    </xf>
    <xf numFmtId="0" fontId="39" fillId="5" borderId="1" xfId="0" applyFont="1" applyFill="1" applyBorder="1" applyAlignment="1" applyProtection="1">
      <alignment horizontal="center" vertical="center" wrapText="1"/>
      <protection hidden="1"/>
    </xf>
    <xf numFmtId="0" fontId="39" fillId="5" borderId="10" xfId="0" applyFont="1" applyFill="1" applyBorder="1" applyAlignment="1" applyProtection="1">
      <alignment horizontal="center" vertical="center" wrapText="1"/>
      <protection hidden="1"/>
    </xf>
    <xf numFmtId="0" fontId="39" fillId="5" borderId="9" xfId="0" applyFont="1" applyFill="1" applyBorder="1" applyAlignment="1" applyProtection="1">
      <alignment horizontal="center" vertical="center" wrapText="1"/>
      <protection hidden="1"/>
    </xf>
    <xf numFmtId="49" fontId="39" fillId="9" borderId="2" xfId="0" applyNumberFormat="1" applyFont="1" applyFill="1" applyBorder="1" applyAlignment="1" applyProtection="1">
      <alignment horizontal="center" vertical="center"/>
      <protection hidden="1"/>
    </xf>
    <xf numFmtId="49" fontId="39" fillId="9" borderId="8" xfId="0" applyNumberFormat="1" applyFont="1" applyFill="1" applyBorder="1" applyAlignment="1" applyProtection="1">
      <alignment horizontal="center" vertical="center"/>
      <protection hidden="1"/>
    </xf>
    <xf numFmtId="49" fontId="39" fillId="9" borderId="10" xfId="0" applyNumberFormat="1" applyFont="1" applyFill="1" applyBorder="1" applyAlignment="1" applyProtection="1">
      <alignment horizontal="center" vertical="center"/>
      <protection hidden="1"/>
    </xf>
    <xf numFmtId="49" fontId="39" fillId="9" borderId="14"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3" fillId="10" borderId="2" xfId="0" applyFont="1" applyFill="1" applyBorder="1" applyAlignment="1" applyProtection="1">
      <alignment horizontal="center" vertical="center"/>
      <protection hidden="1"/>
    </xf>
    <xf numFmtId="0" fontId="3" fillId="10" borderId="8" xfId="0" applyFont="1" applyFill="1" applyBorder="1" applyAlignment="1" applyProtection="1">
      <alignment horizontal="center" vertical="center"/>
      <protection hidden="1"/>
    </xf>
    <xf numFmtId="0" fontId="3" fillId="10" borderId="10" xfId="0" applyFont="1" applyFill="1" applyBorder="1" applyAlignment="1" applyProtection="1">
      <alignment horizontal="center" vertical="center"/>
      <protection hidden="1"/>
    </xf>
    <xf numFmtId="0" fontId="3" fillId="10" borderId="14" xfId="0" applyFont="1" applyFill="1" applyBorder="1" applyAlignment="1" applyProtection="1">
      <alignment horizontal="center" vertical="center"/>
      <protection hidden="1"/>
    </xf>
    <xf numFmtId="49" fontId="4" fillId="9" borderId="2" xfId="0" applyNumberFormat="1" applyFont="1" applyFill="1" applyBorder="1" applyAlignment="1" applyProtection="1">
      <alignment horizontal="center" vertical="center"/>
      <protection hidden="1"/>
    </xf>
    <xf numFmtId="49" fontId="4" fillId="9" borderId="8" xfId="0" applyNumberFormat="1" applyFont="1" applyFill="1" applyBorder="1" applyAlignment="1" applyProtection="1">
      <alignment horizontal="center" vertical="center"/>
      <protection hidden="1"/>
    </xf>
    <xf numFmtId="49" fontId="4" fillId="9" borderId="10" xfId="0" applyNumberFormat="1" applyFont="1" applyFill="1" applyBorder="1" applyAlignment="1" applyProtection="1">
      <alignment horizontal="center" vertical="center"/>
      <protection hidden="1"/>
    </xf>
    <xf numFmtId="49" fontId="4" fillId="9" borderId="14"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16" fillId="5" borderId="75" xfId="0" applyFont="1" applyFill="1" applyBorder="1" applyAlignment="1" applyProtection="1">
      <alignment horizontal="center" vertical="center" wrapText="1"/>
      <protection hidden="1"/>
    </xf>
    <xf numFmtId="0" fontId="4" fillId="5" borderId="84" xfId="0" applyFont="1" applyFill="1" applyBorder="1" applyAlignment="1" applyProtection="1">
      <alignment horizontal="center" vertical="center"/>
      <protection hidden="1"/>
    </xf>
    <xf numFmtId="0" fontId="4" fillId="5" borderId="85" xfId="0" applyFont="1" applyFill="1" applyBorder="1" applyAlignment="1" applyProtection="1">
      <alignment horizontal="center" vertical="center"/>
      <protection hidden="1"/>
    </xf>
    <xf numFmtId="0" fontId="4" fillId="5" borderId="86" xfId="0" applyFont="1" applyFill="1" applyBorder="1" applyAlignment="1" applyProtection="1">
      <alignment horizontal="center" vertical="center"/>
      <protection hidden="1"/>
    </xf>
    <xf numFmtId="0" fontId="4" fillId="5" borderId="87" xfId="0" applyFont="1" applyFill="1" applyBorder="1" applyAlignment="1" applyProtection="1">
      <alignment horizontal="center" vertical="center"/>
      <protection hidden="1"/>
    </xf>
    <xf numFmtId="2" fontId="3" fillId="0" borderId="120" xfId="0" applyNumberFormat="1" applyFont="1" applyFill="1" applyBorder="1" applyAlignment="1" applyProtection="1">
      <alignment horizontal="center" vertical="center"/>
      <protection hidden="1"/>
    </xf>
    <xf numFmtId="0" fontId="3" fillId="0" borderId="120" xfId="0" applyFont="1" applyFill="1" applyBorder="1" applyAlignment="1" applyProtection="1">
      <alignment horizontal="center" vertical="center"/>
      <protection hidden="1"/>
    </xf>
    <xf numFmtId="2" fontId="35" fillId="0" borderId="120" xfId="0" applyNumberFormat="1" applyFont="1" applyFill="1" applyBorder="1" applyAlignment="1" applyProtection="1">
      <alignment horizontal="center" vertical="center"/>
      <protection hidden="1"/>
    </xf>
    <xf numFmtId="0" fontId="35" fillId="0" borderId="120" xfId="0" applyFont="1" applyFill="1" applyBorder="1" applyAlignment="1" applyProtection="1">
      <alignment horizontal="center" vertical="center"/>
      <protection hidden="1"/>
    </xf>
    <xf numFmtId="0" fontId="35" fillId="9" borderId="46" xfId="0" applyFont="1" applyFill="1" applyBorder="1" applyAlignment="1" applyProtection="1">
      <alignment horizontal="center" vertical="center"/>
      <protection hidden="1"/>
    </xf>
    <xf numFmtId="0" fontId="35" fillId="9" borderId="47" xfId="0" applyFont="1" applyFill="1" applyBorder="1" applyAlignment="1" applyProtection="1">
      <alignment horizontal="center" vertical="center"/>
      <protection hidden="1"/>
    </xf>
    <xf numFmtId="0" fontId="35" fillId="9" borderId="48" xfId="0" applyFont="1" applyFill="1" applyBorder="1" applyAlignment="1" applyProtection="1">
      <alignment horizontal="center" vertical="center"/>
      <protection hidden="1"/>
    </xf>
    <xf numFmtId="0" fontId="39" fillId="5" borderId="46" xfId="0" applyFont="1" applyFill="1" applyBorder="1" applyAlignment="1" applyProtection="1">
      <alignment horizontal="center" vertical="center"/>
      <protection hidden="1"/>
    </xf>
    <xf numFmtId="0" fontId="39" fillId="5" borderId="47" xfId="0" applyFont="1" applyFill="1" applyBorder="1" applyAlignment="1" applyProtection="1">
      <alignment horizontal="center" vertical="center"/>
      <protection hidden="1"/>
    </xf>
    <xf numFmtId="0" fontId="39" fillId="5" borderId="48" xfId="0" applyFont="1" applyFill="1" applyBorder="1" applyAlignment="1" applyProtection="1">
      <alignment horizontal="center" vertical="center"/>
      <protection hidden="1"/>
    </xf>
    <xf numFmtId="0" fontId="39" fillId="5" borderId="3" xfId="0" applyFont="1" applyFill="1" applyBorder="1" applyAlignment="1" applyProtection="1">
      <alignment horizontal="center" vertical="center" wrapText="1"/>
      <protection hidden="1"/>
    </xf>
    <xf numFmtId="0" fontId="39" fillId="5" borderId="4"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3" fillId="2" borderId="120" xfId="0" applyFont="1" applyFill="1" applyBorder="1" applyAlignment="1" applyProtection="1">
      <alignment horizontal="center" vertical="center"/>
      <protection locked="0"/>
    </xf>
    <xf numFmtId="0" fontId="3" fillId="0" borderId="120" xfId="0" applyFont="1" applyFill="1" applyBorder="1" applyAlignment="1" applyProtection="1">
      <alignment horizontal="left" vertical="center" wrapText="1"/>
      <protection locked="0"/>
    </xf>
    <xf numFmtId="1" fontId="3" fillId="0" borderId="120" xfId="0" applyNumberFormat="1" applyFont="1" applyFill="1" applyBorder="1" applyAlignment="1" applyProtection="1">
      <alignment horizontal="left" vertical="center" wrapText="1"/>
      <protection locked="0"/>
    </xf>
    <xf numFmtId="0" fontId="4" fillId="5" borderId="82" xfId="0" applyFont="1" applyFill="1" applyBorder="1" applyAlignment="1" applyProtection="1">
      <alignment horizontal="center" vertical="center" wrapText="1"/>
      <protection hidden="1"/>
    </xf>
    <xf numFmtId="0" fontId="4" fillId="5" borderId="83" xfId="0" applyFont="1" applyFill="1" applyBorder="1" applyAlignment="1" applyProtection="1">
      <alignment horizontal="center" vertical="center" wrapText="1"/>
      <protection hidden="1"/>
    </xf>
    <xf numFmtId="0" fontId="4" fillId="5" borderId="46"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84" xfId="0" applyFont="1" applyFill="1" applyBorder="1" applyAlignment="1" applyProtection="1">
      <alignment horizontal="center" vertical="center" wrapText="1"/>
      <protection hidden="1"/>
    </xf>
    <xf numFmtId="0" fontId="4" fillId="5" borderId="125" xfId="0" applyFont="1" applyFill="1" applyBorder="1" applyAlignment="1" applyProtection="1">
      <alignment horizontal="left" vertical="center" wrapText="1"/>
      <protection hidden="1"/>
    </xf>
    <xf numFmtId="0" fontId="4" fillId="5" borderId="126" xfId="0" applyFont="1" applyFill="1" applyBorder="1" applyAlignment="1" applyProtection="1">
      <alignment horizontal="left" vertical="center" wrapText="1"/>
      <protection hidden="1"/>
    </xf>
    <xf numFmtId="14" fontId="3" fillId="0" borderId="120" xfId="0" applyNumberFormat="1" applyFont="1" applyFill="1" applyBorder="1" applyAlignment="1" applyProtection="1">
      <alignment horizontal="left" vertical="center" wrapText="1"/>
      <protection locked="0"/>
    </xf>
    <xf numFmtId="0" fontId="4" fillId="5" borderId="12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121" xfId="0" applyFont="1" applyFill="1" applyBorder="1" applyAlignment="1" applyProtection="1">
      <alignment horizontal="left" vertical="center"/>
      <protection hidden="1"/>
    </xf>
    <xf numFmtId="0" fontId="4" fillId="5" borderId="122" xfId="0" applyFont="1" applyFill="1" applyBorder="1" applyAlignment="1" applyProtection="1">
      <alignment horizontal="left" vertical="center"/>
      <protection hidden="1"/>
    </xf>
    <xf numFmtId="0" fontId="4" fillId="5" borderId="8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21" fillId="5" borderId="0" xfId="0" applyFont="1" applyFill="1" applyBorder="1" applyAlignment="1" applyProtection="1">
      <alignment horizontal="center" vertical="center" wrapText="1"/>
      <protection hidden="1"/>
    </xf>
    <xf numFmtId="0" fontId="21" fillId="5" borderId="89" xfId="0" applyFont="1" applyFill="1" applyBorder="1" applyAlignment="1" applyProtection="1">
      <alignment horizontal="center" vertical="center" wrapText="1"/>
      <protection hidden="1"/>
    </xf>
    <xf numFmtId="0" fontId="2" fillId="0" borderId="120" xfId="0" applyFont="1" applyFill="1" applyBorder="1" applyAlignment="1" applyProtection="1">
      <alignment horizontal="left" vertical="center" wrapText="1"/>
      <protection locked="0"/>
    </xf>
    <xf numFmtId="0" fontId="39" fillId="5" borderId="46" xfId="0" applyFont="1" applyFill="1" applyBorder="1" applyAlignment="1" applyProtection="1">
      <alignment horizontal="center" vertical="center" wrapText="1"/>
      <protection hidden="1"/>
    </xf>
    <xf numFmtId="0" fontId="39" fillId="5" borderId="47" xfId="0" applyFont="1" applyFill="1" applyBorder="1" applyAlignment="1" applyProtection="1">
      <alignment horizontal="center" vertical="center" wrapText="1"/>
      <protection hidden="1"/>
    </xf>
    <xf numFmtId="0" fontId="39" fillId="5" borderId="48" xfId="0" applyFont="1" applyFill="1" applyBorder="1" applyAlignment="1" applyProtection="1">
      <alignment horizontal="center" vertical="center" wrapText="1"/>
      <protection hidden="1"/>
    </xf>
    <xf numFmtId="0" fontId="3" fillId="0" borderId="120" xfId="0" applyFont="1" applyFill="1" applyBorder="1" applyAlignment="1" applyProtection="1">
      <alignment horizontal="center" vertical="center" wrapText="1"/>
      <protection locked="0"/>
    </xf>
    <xf numFmtId="0" fontId="4" fillId="5" borderId="69" xfId="0" applyFont="1" applyFill="1" applyBorder="1" applyAlignment="1" applyProtection="1">
      <alignment horizontal="center" vertical="center" wrapText="1"/>
      <protection hidden="1"/>
    </xf>
    <xf numFmtId="0" fontId="4" fillId="5" borderId="71" xfId="0" applyFont="1" applyFill="1" applyBorder="1" applyAlignment="1" applyProtection="1">
      <alignment horizontal="center" vertical="center" wrapText="1"/>
      <protection hidden="1"/>
    </xf>
    <xf numFmtId="0" fontId="39" fillId="5" borderId="74" xfId="0" applyFont="1" applyFill="1" applyBorder="1" applyAlignment="1" applyProtection="1">
      <alignment horizontal="center" vertical="center" wrapText="1"/>
      <protection hidden="1"/>
    </xf>
    <xf numFmtId="0" fontId="39" fillId="5" borderId="75" xfId="0" applyFont="1" applyFill="1" applyBorder="1" applyAlignment="1" applyProtection="1">
      <alignment horizontal="center" vertical="center" wrapText="1"/>
      <protection hidden="1"/>
    </xf>
    <xf numFmtId="0" fontId="39" fillId="5" borderId="76" xfId="0" applyFont="1" applyFill="1" applyBorder="1" applyAlignment="1" applyProtection="1">
      <alignment horizontal="center" vertical="center" wrapText="1"/>
      <protection hidden="1"/>
    </xf>
    <xf numFmtId="0" fontId="38" fillId="2" borderId="81"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71" xfId="0" applyFont="1" applyFill="1" applyBorder="1" applyAlignment="1" applyProtection="1">
      <alignment horizontal="center" vertical="center" wrapText="1"/>
      <protection locked="0"/>
    </xf>
    <xf numFmtId="14" fontId="3" fillId="9" borderId="0" xfId="0" applyNumberFormat="1" applyFont="1" applyFill="1" applyBorder="1" applyAlignment="1" applyProtection="1">
      <alignment horizontal="center" vertical="center"/>
      <protection hidden="1"/>
    </xf>
    <xf numFmtId="0" fontId="39" fillId="5" borderId="88" xfId="0" applyFont="1" applyFill="1" applyBorder="1" applyAlignment="1" applyProtection="1">
      <alignment horizontal="center" vertical="center" wrapText="1"/>
      <protection hidden="1"/>
    </xf>
    <xf numFmtId="14" fontId="35" fillId="9" borderId="88" xfId="0" applyNumberFormat="1" applyFont="1" applyFill="1" applyBorder="1" applyAlignment="1" applyProtection="1">
      <alignment horizontal="center" vertical="center"/>
      <protection hidden="1"/>
    </xf>
    <xf numFmtId="14" fontId="35" fillId="9" borderId="0" xfId="0" applyNumberFormat="1"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wrapText="1"/>
      <protection hidden="1"/>
    </xf>
    <xf numFmtId="164" fontId="35" fillId="0" borderId="120" xfId="0" applyNumberFormat="1" applyFont="1" applyBorder="1" applyAlignment="1" applyProtection="1">
      <alignment horizontal="center" vertical="center"/>
      <protection hidden="1"/>
    </xf>
    <xf numFmtId="0" fontId="39" fillId="5" borderId="117" xfId="0" applyFont="1" applyFill="1" applyBorder="1" applyAlignment="1" applyProtection="1">
      <alignment horizontal="center" vertical="center" wrapText="1"/>
      <protection hidden="1"/>
    </xf>
    <xf numFmtId="0" fontId="39" fillId="5" borderId="130" xfId="0" applyFont="1" applyFill="1" applyBorder="1" applyAlignment="1" applyProtection="1">
      <alignment horizontal="center" vertical="center" wrapText="1"/>
      <protection hidden="1"/>
    </xf>
    <xf numFmtId="0" fontId="21" fillId="5" borderId="90" xfId="0" applyFont="1" applyFill="1" applyBorder="1" applyAlignment="1" applyProtection="1">
      <alignment horizontal="left" vertical="center" wrapText="1"/>
      <protection hidden="1"/>
    </xf>
    <xf numFmtId="0" fontId="21" fillId="5" borderId="91" xfId="0" applyFont="1" applyFill="1" applyBorder="1" applyAlignment="1" applyProtection="1">
      <alignment horizontal="left" vertical="center" wrapText="1"/>
      <protection hidden="1"/>
    </xf>
    <xf numFmtId="0" fontId="21" fillId="5" borderId="81" xfId="0" applyFont="1" applyFill="1" applyBorder="1" applyAlignment="1" applyProtection="1">
      <alignment horizontal="left" vertical="center" wrapText="1"/>
      <protection hidden="1"/>
    </xf>
    <xf numFmtId="0" fontId="21" fillId="5" borderId="92" xfId="0" applyFont="1" applyFill="1" applyBorder="1" applyAlignment="1" applyProtection="1">
      <alignment horizontal="left" vertical="center" wrapText="1"/>
      <protection hidden="1"/>
    </xf>
    <xf numFmtId="0" fontId="3" fillId="9" borderId="46" xfId="0" applyFont="1" applyFill="1" applyBorder="1" applyAlignment="1" applyProtection="1">
      <alignment horizontal="center" vertical="center"/>
      <protection hidden="1"/>
    </xf>
    <xf numFmtId="0" fontId="3" fillId="9" borderId="47" xfId="0" applyFont="1" applyFill="1" applyBorder="1" applyAlignment="1" applyProtection="1">
      <alignment horizontal="center" vertical="center"/>
      <protection hidden="1"/>
    </xf>
    <xf numFmtId="0" fontId="3" fillId="9" borderId="48" xfId="0" applyFont="1" applyFill="1" applyBorder="1" applyAlignment="1" applyProtection="1">
      <alignment horizontal="center" vertical="center"/>
      <protection hidden="1"/>
    </xf>
    <xf numFmtId="0" fontId="4" fillId="5" borderId="77"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wrapText="1"/>
      <protection hidden="1"/>
    </xf>
    <xf numFmtId="3" fontId="3" fillId="0" borderId="120" xfId="0" applyNumberFormat="1"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protection hidden="1"/>
    </xf>
    <xf numFmtId="0" fontId="4" fillId="5" borderId="77"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wrapText="1"/>
      <protection hidden="1"/>
    </xf>
    <xf numFmtId="0" fontId="5" fillId="5" borderId="5" xfId="1" applyFill="1" applyBorder="1" applyAlignment="1" applyProtection="1">
      <alignment horizontal="left" vertical="center"/>
      <protection hidden="1"/>
    </xf>
    <xf numFmtId="0" fontId="5" fillId="5" borderId="0" xfId="1" applyFill="1" applyBorder="1" applyAlignment="1" applyProtection="1">
      <alignment horizontal="left" vertical="center"/>
      <protection hidden="1"/>
    </xf>
    <xf numFmtId="0" fontId="5" fillId="5" borderId="13" xfId="1" applyFill="1" applyBorder="1" applyAlignment="1" applyProtection="1">
      <alignment horizontal="left" vertical="center"/>
      <protection hidden="1"/>
    </xf>
    <xf numFmtId="0" fontId="14" fillId="5" borderId="10" xfId="0" applyFont="1" applyFill="1" applyBorder="1" applyAlignment="1" applyProtection="1">
      <alignment horizontal="left" vertical="center"/>
      <protection hidden="1"/>
    </xf>
    <xf numFmtId="0" fontId="14" fillId="5" borderId="9" xfId="0" applyFont="1" applyFill="1" applyBorder="1" applyAlignment="1" applyProtection="1">
      <alignment horizontal="left" vertical="center"/>
      <protection hidden="1"/>
    </xf>
    <xf numFmtId="0" fontId="14" fillId="5" borderId="14" xfId="0" applyFont="1" applyFill="1" applyBorder="1" applyAlignment="1" applyProtection="1">
      <alignment horizontal="left" vertical="center"/>
      <protection hidden="1"/>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7" xfId="0" applyBorder="1" applyAlignment="1" applyProtection="1">
      <alignment horizontal="left" vertical="top" wrapText="1"/>
      <protection locked="0"/>
    </xf>
    <xf numFmtId="0" fontId="0" fillId="0" borderId="105"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103" xfId="0" applyBorder="1" applyAlignment="1" applyProtection="1">
      <alignment horizontal="left" vertical="top" wrapText="1"/>
      <protection locked="0"/>
    </xf>
    <xf numFmtId="0" fontId="3" fillId="0" borderId="5"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9"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4" fillId="5" borderId="2"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left" vertical="center" wrapText="1"/>
      <protection hidden="1"/>
    </xf>
    <xf numFmtId="0" fontId="4" fillId="5" borderId="8" xfId="0" applyFont="1" applyFill="1" applyBorder="1" applyAlignment="1" applyProtection="1">
      <alignment horizontal="left" vertical="center" wrapText="1"/>
      <protection hidden="1"/>
    </xf>
    <xf numFmtId="0" fontId="21" fillId="5" borderId="3" xfId="0" applyFont="1" applyFill="1" applyBorder="1" applyAlignment="1" applyProtection="1">
      <alignment horizontal="left" vertical="center" wrapText="1"/>
      <protection hidden="1"/>
    </xf>
    <xf numFmtId="0" fontId="21" fillId="5" borderId="4" xfId="0" applyFont="1" applyFill="1" applyBorder="1" applyAlignment="1" applyProtection="1">
      <alignment horizontal="left" vertical="center" wrapText="1"/>
      <protection hidden="1"/>
    </xf>
    <xf numFmtId="0" fontId="21" fillId="5" borderId="7" xfId="0" applyFont="1" applyFill="1" applyBorder="1" applyAlignment="1" applyProtection="1">
      <alignment horizontal="left" vertical="center" wrapText="1"/>
      <protection hidden="1"/>
    </xf>
    <xf numFmtId="0" fontId="20" fillId="0" borderId="36"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37"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0" fontId="20" fillId="0" borderId="33" xfId="0" applyFont="1" applyFill="1" applyBorder="1" applyAlignment="1" applyProtection="1">
      <alignment horizontal="center" vertical="center" wrapText="1"/>
      <protection hidden="1"/>
    </xf>
    <xf numFmtId="0" fontId="20" fillId="0" borderId="39" xfId="0" applyFont="1" applyFill="1" applyBorder="1" applyAlignment="1" applyProtection="1">
      <alignment horizontal="center" vertical="center" wrapText="1"/>
      <protection hidden="1"/>
    </xf>
    <xf numFmtId="0" fontId="4" fillId="5" borderId="34"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4" fillId="5" borderId="53" xfId="0" applyFont="1" applyFill="1" applyBorder="1" applyAlignment="1" applyProtection="1">
      <alignment horizontal="left" vertical="center"/>
      <protection hidden="1"/>
    </xf>
    <xf numFmtId="0" fontId="4" fillId="5" borderId="68" xfId="0" applyFont="1" applyFill="1" applyBorder="1" applyAlignment="1" applyProtection="1">
      <alignment horizontal="center" vertical="center" wrapText="1"/>
      <protection hidden="1"/>
    </xf>
    <xf numFmtId="4" fontId="3" fillId="0" borderId="120" xfId="0" applyNumberFormat="1" applyFont="1" applyFill="1" applyBorder="1" applyAlignment="1" applyProtection="1">
      <alignment horizontal="center" vertical="center"/>
      <protection hidden="1"/>
    </xf>
    <xf numFmtId="0" fontId="4" fillId="5" borderId="48"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wrapText="1"/>
      <protection hidden="1"/>
    </xf>
    <xf numFmtId="0" fontId="21" fillId="5" borderId="4"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125" xfId="0" applyFont="1" applyFill="1" applyBorder="1" applyAlignment="1" applyProtection="1">
      <alignment horizontal="left" vertical="center"/>
      <protection hidden="1"/>
    </xf>
    <xf numFmtId="0" fontId="4" fillId="5" borderId="126" xfId="0" applyFont="1" applyFill="1" applyBorder="1" applyAlignment="1" applyProtection="1">
      <alignment horizontal="left" vertical="center"/>
      <protection hidden="1"/>
    </xf>
    <xf numFmtId="0" fontId="39" fillId="5" borderId="77" xfId="0" applyFont="1" applyFill="1" applyBorder="1" applyAlignment="1" applyProtection="1">
      <alignment horizontal="center" vertical="center" wrapText="1"/>
      <protection hidden="1"/>
    </xf>
    <xf numFmtId="0" fontId="39" fillId="5" borderId="79" xfId="0" applyFont="1" applyFill="1" applyBorder="1" applyAlignment="1" applyProtection="1">
      <alignment horizontal="center" vertical="center" wrapText="1"/>
      <protection hidden="1"/>
    </xf>
    <xf numFmtId="0" fontId="39" fillId="5" borderId="80" xfId="0" applyFont="1" applyFill="1" applyBorder="1" applyAlignment="1" applyProtection="1">
      <alignment horizontal="center" vertical="center" wrapText="1"/>
      <protection hidden="1"/>
    </xf>
    <xf numFmtId="0" fontId="39" fillId="5" borderId="81" xfId="0" applyFont="1" applyFill="1" applyBorder="1" applyAlignment="1" applyProtection="1">
      <alignment horizontal="center" vertical="center" wrapText="1"/>
      <protection hidden="1"/>
    </xf>
    <xf numFmtId="0" fontId="39" fillId="5" borderId="84" xfId="0" applyFont="1" applyFill="1" applyBorder="1" applyAlignment="1" applyProtection="1">
      <alignment horizontal="center" vertical="center" wrapText="1"/>
      <protection hidden="1"/>
    </xf>
    <xf numFmtId="0" fontId="39" fillId="5" borderId="94" xfId="0" applyFont="1" applyFill="1" applyBorder="1" applyAlignment="1" applyProtection="1">
      <alignment horizontal="center" vertical="center" wrapText="1"/>
      <protection hidden="1"/>
    </xf>
    <xf numFmtId="0" fontId="39" fillId="5" borderId="78" xfId="0" applyFont="1" applyFill="1" applyBorder="1" applyAlignment="1" applyProtection="1">
      <alignment horizontal="center" vertical="center" wrapText="1"/>
      <protection hidden="1"/>
    </xf>
    <xf numFmtId="0" fontId="39" fillId="5" borderId="129" xfId="0" applyFont="1" applyFill="1" applyBorder="1" applyAlignment="1" applyProtection="1">
      <alignment horizontal="center" vertical="center" wrapText="1"/>
      <protection hidden="1"/>
    </xf>
    <xf numFmtId="0" fontId="39" fillId="5" borderId="68" xfId="0" applyFont="1" applyFill="1" applyBorder="1" applyAlignment="1" applyProtection="1">
      <alignment horizontal="center" vertical="center" wrapText="1"/>
      <protection hidden="1"/>
    </xf>
    <xf numFmtId="0" fontId="39" fillId="5" borderId="110" xfId="0" applyFont="1" applyFill="1" applyBorder="1" applyAlignment="1" applyProtection="1">
      <alignment horizontal="center" vertical="center"/>
      <protection hidden="1"/>
    </xf>
    <xf numFmtId="0" fontId="39" fillId="5" borderId="75" xfId="0" applyFont="1" applyFill="1" applyBorder="1" applyAlignment="1" applyProtection="1">
      <alignment horizontal="center" vertical="center"/>
      <protection hidden="1"/>
    </xf>
    <xf numFmtId="0" fontId="39" fillId="5" borderId="111" xfId="0" applyFont="1" applyFill="1" applyBorder="1" applyAlignment="1" applyProtection="1">
      <alignment horizontal="center" vertical="center"/>
      <protection hidden="1"/>
    </xf>
    <xf numFmtId="0" fontId="39" fillId="5" borderId="91" xfId="0" applyFont="1" applyFill="1" applyBorder="1" applyAlignment="1" applyProtection="1">
      <alignment horizontal="center" vertical="center"/>
      <protection hidden="1"/>
    </xf>
    <xf numFmtId="0" fontId="39" fillId="5" borderId="131" xfId="0" applyFont="1" applyFill="1" applyBorder="1" applyAlignment="1" applyProtection="1">
      <alignment horizontal="center" vertical="center" wrapText="1"/>
      <protection hidden="1"/>
    </xf>
    <xf numFmtId="164" fontId="43" fillId="0" borderId="120" xfId="0" applyNumberFormat="1" applyFont="1" applyFill="1" applyBorder="1" applyAlignment="1" applyProtection="1">
      <alignment horizontal="center" vertical="center"/>
      <protection hidden="1"/>
    </xf>
    <xf numFmtId="0" fontId="11" fillId="2" borderId="121" xfId="0" applyFont="1" applyFill="1" applyBorder="1" applyAlignment="1" applyProtection="1">
      <alignment horizontal="left" vertical="center" wrapText="1"/>
      <protection hidden="1"/>
    </xf>
    <xf numFmtId="0" fontId="7" fillId="2" borderId="122" xfId="0" applyFont="1" applyFill="1" applyBorder="1" applyAlignment="1" applyProtection="1">
      <alignment horizontal="left" vertical="center" wrapText="1"/>
      <protection hidden="1"/>
    </xf>
    <xf numFmtId="0" fontId="7" fillId="2" borderId="123" xfId="0" applyFont="1" applyFill="1" applyBorder="1" applyAlignment="1" applyProtection="1">
      <alignment horizontal="left" vertical="center" wrapText="1"/>
      <protection hidden="1"/>
    </xf>
    <xf numFmtId="0" fontId="7" fillId="2" borderId="125" xfId="0" applyFont="1" applyFill="1" applyBorder="1" applyAlignment="1" applyProtection="1">
      <alignment horizontal="left" vertical="center" wrapText="1"/>
      <protection hidden="1"/>
    </xf>
    <xf numFmtId="0" fontId="7" fillId="2" borderId="126" xfId="0" applyFont="1" applyFill="1" applyBorder="1" applyAlignment="1" applyProtection="1">
      <alignment horizontal="left" vertical="center" wrapText="1"/>
      <protection hidden="1"/>
    </xf>
    <xf numFmtId="0" fontId="7" fillId="2" borderId="127" xfId="0" applyFont="1" applyFill="1" applyBorder="1" applyAlignment="1" applyProtection="1">
      <alignment horizontal="left" vertical="center" wrapText="1"/>
      <protection hidden="1"/>
    </xf>
    <xf numFmtId="0" fontId="27" fillId="2" borderId="63" xfId="0" applyFont="1" applyFill="1" applyBorder="1" applyAlignment="1" applyProtection="1">
      <alignment horizontal="left" vertical="center"/>
      <protection hidden="1"/>
    </xf>
    <xf numFmtId="0" fontId="27" fillId="2" borderId="0" xfId="0" applyFont="1" applyFill="1" applyBorder="1" applyAlignment="1" applyProtection="1">
      <alignment horizontal="left" vertical="center"/>
      <protection hidden="1"/>
    </xf>
    <xf numFmtId="0" fontId="27" fillId="2" borderId="64" xfId="0" applyFont="1" applyFill="1" applyBorder="1" applyAlignment="1" applyProtection="1">
      <alignment horizontal="left" vertical="center"/>
      <protection hidden="1"/>
    </xf>
    <xf numFmtId="0" fontId="27" fillId="2" borderId="65" xfId="0" applyFont="1" applyFill="1" applyBorder="1" applyAlignment="1" applyProtection="1">
      <alignment horizontal="left" vertical="center"/>
      <protection hidden="1"/>
    </xf>
    <xf numFmtId="0" fontId="27" fillId="2" borderId="66" xfId="0" applyFont="1" applyFill="1" applyBorder="1" applyAlignment="1" applyProtection="1">
      <alignment horizontal="left" vertical="center"/>
      <protection hidden="1"/>
    </xf>
    <xf numFmtId="0" fontId="27" fillId="2" borderId="67" xfId="0" applyFont="1" applyFill="1" applyBorder="1" applyAlignment="1" applyProtection="1">
      <alignment horizontal="left" vertical="center"/>
      <protection hidden="1"/>
    </xf>
    <xf numFmtId="0" fontId="4" fillId="14" borderId="60" xfId="0" applyFont="1" applyFill="1" applyBorder="1" applyAlignment="1" applyProtection="1">
      <alignment horizontal="left" vertical="center"/>
      <protection hidden="1"/>
    </xf>
    <xf numFmtId="0" fontId="4" fillId="14" borderId="61" xfId="0" applyFont="1" applyFill="1" applyBorder="1" applyAlignment="1" applyProtection="1">
      <alignment horizontal="left" vertical="center"/>
      <protection hidden="1"/>
    </xf>
    <xf numFmtId="0" fontId="39" fillId="5" borderId="2" xfId="0" applyFont="1" applyFill="1" applyBorder="1" applyAlignment="1" applyProtection="1">
      <alignment horizontal="left" vertical="center"/>
      <protection hidden="1"/>
    </xf>
    <xf numFmtId="0" fontId="39" fillId="5" borderId="1" xfId="0" applyFont="1" applyFill="1" applyBorder="1" applyAlignment="1" applyProtection="1">
      <alignment horizontal="left" vertical="center"/>
      <protection hidden="1"/>
    </xf>
    <xf numFmtId="0" fontId="39" fillId="5" borderId="8" xfId="0" applyFont="1" applyFill="1" applyBorder="1" applyAlignment="1" applyProtection="1">
      <alignment horizontal="left" vertical="center"/>
      <protection hidden="1"/>
    </xf>
    <xf numFmtId="0" fontId="39" fillId="5" borderId="116" xfId="0" applyFont="1" applyFill="1" applyBorder="1" applyAlignment="1" applyProtection="1">
      <alignment horizontal="center" vertical="center"/>
      <protection hidden="1"/>
    </xf>
    <xf numFmtId="0" fontId="39" fillId="5" borderId="115" xfId="0" applyFont="1" applyFill="1" applyBorder="1" applyAlignment="1" applyProtection="1">
      <alignment horizontal="center" vertical="center"/>
      <protection hidden="1"/>
    </xf>
    <xf numFmtId="0" fontId="39" fillId="5" borderId="85" xfId="0" applyFont="1" applyFill="1" applyBorder="1" applyAlignment="1" applyProtection="1">
      <alignment horizontal="center" vertical="center" wrapText="1"/>
      <protection hidden="1"/>
    </xf>
    <xf numFmtId="0" fontId="30" fillId="5" borderId="41" xfId="0" applyFont="1" applyFill="1" applyBorder="1" applyAlignment="1" applyProtection="1">
      <alignment horizontal="left" wrapText="1"/>
      <protection hidden="1"/>
    </xf>
    <xf numFmtId="0" fontId="4" fillId="5" borderId="42" xfId="0" applyFont="1" applyFill="1" applyBorder="1" applyAlignment="1" applyProtection="1">
      <alignment horizontal="left" wrapText="1"/>
      <protection hidden="1"/>
    </xf>
    <xf numFmtId="0" fontId="4" fillId="5" borderId="43" xfId="0" applyFont="1" applyFill="1" applyBorder="1" applyAlignment="1" applyProtection="1">
      <alignment horizontal="left" wrapText="1"/>
      <protection hidden="1"/>
    </xf>
    <xf numFmtId="0" fontId="1" fillId="5" borderId="41" xfId="0"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protection hidden="1"/>
    </xf>
    <xf numFmtId="0" fontId="1" fillId="5" borderId="43" xfId="0" applyFont="1" applyFill="1" applyBorder="1" applyAlignment="1" applyProtection="1">
      <alignment horizontal="center" vertical="center"/>
      <protection hidden="1"/>
    </xf>
    <xf numFmtId="14" fontId="4" fillId="6" borderId="0" xfId="0" applyNumberFormat="1" applyFont="1" applyFill="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164" fontId="4" fillId="5" borderId="17" xfId="0" applyNumberFormat="1" applyFont="1" applyFill="1" applyBorder="1" applyAlignment="1" applyProtection="1">
      <alignment horizontal="center" vertical="center" wrapText="1"/>
      <protection hidden="1"/>
    </xf>
    <xf numFmtId="164" fontId="4" fillId="5" borderId="16" xfId="0" applyNumberFormat="1" applyFont="1" applyFill="1" applyBorder="1" applyAlignment="1" applyProtection="1">
      <alignment horizontal="center" vertical="center" wrapText="1"/>
      <protection hidden="1"/>
    </xf>
    <xf numFmtId="164" fontId="4" fillId="5" borderId="21" xfId="0" applyNumberFormat="1" applyFont="1" applyFill="1" applyBorder="1" applyAlignment="1" applyProtection="1">
      <alignment horizontal="center" vertical="center" wrapText="1"/>
      <protection hidden="1"/>
    </xf>
    <xf numFmtId="164" fontId="4" fillId="5" borderId="41" xfId="0" applyNumberFormat="1" applyFont="1" applyFill="1" applyBorder="1" applyAlignment="1" applyProtection="1">
      <alignment horizontal="center" vertical="center" wrapText="1"/>
      <protection hidden="1"/>
    </xf>
    <xf numFmtId="164" fontId="4" fillId="5" borderId="42" xfId="0" applyNumberFormat="1" applyFont="1" applyFill="1" applyBorder="1" applyAlignment="1" applyProtection="1">
      <alignment horizontal="center" vertical="center" wrapText="1"/>
      <protection hidden="1"/>
    </xf>
    <xf numFmtId="0" fontId="3" fillId="5" borderId="41" xfId="0" applyFont="1" applyFill="1" applyBorder="1" applyAlignment="1" applyProtection="1">
      <alignment horizontal="center"/>
      <protection hidden="1"/>
    </xf>
    <xf numFmtId="0" fontId="3" fillId="5" borderId="42" xfId="0" applyFont="1" applyFill="1" applyBorder="1" applyAlignment="1" applyProtection="1">
      <alignment horizontal="center"/>
      <protection hidden="1"/>
    </xf>
    <xf numFmtId="0" fontId="3" fillId="5" borderId="43" xfId="0" applyFont="1" applyFill="1" applyBorder="1" applyAlignment="1" applyProtection="1">
      <alignment horizontal="center"/>
      <protection hidden="1"/>
    </xf>
    <xf numFmtId="0" fontId="1" fillId="5" borderId="29" xfId="0" applyFont="1" applyFill="1" applyBorder="1" applyAlignment="1" applyProtection="1">
      <alignment horizontal="center" vertical="center"/>
      <protection hidden="1"/>
    </xf>
    <xf numFmtId="0" fontId="4" fillId="5" borderId="128"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left" vertical="center"/>
      <protection hidden="1"/>
    </xf>
    <xf numFmtId="0" fontId="4" fillId="5" borderId="46" xfId="0" applyFont="1" applyFill="1" applyBorder="1" applyAlignment="1" applyProtection="1">
      <alignment horizontal="left" vertical="center"/>
      <protection hidden="1"/>
    </xf>
    <xf numFmtId="0" fontId="4" fillId="6" borderId="23" xfId="0" applyFont="1" applyFill="1" applyBorder="1" applyAlignment="1" applyProtection="1">
      <alignment horizontal="center"/>
      <protection hidden="1"/>
    </xf>
    <xf numFmtId="0" fontId="4" fillId="6" borderId="24" xfId="0" applyFont="1" applyFill="1" applyBorder="1" applyAlignment="1" applyProtection="1">
      <alignment horizontal="center"/>
      <protection hidden="1"/>
    </xf>
    <xf numFmtId="0" fontId="4" fillId="6" borderId="25" xfId="0" applyFont="1" applyFill="1" applyBorder="1" applyAlignment="1" applyProtection="1">
      <alignment horizontal="center"/>
      <protection hidden="1"/>
    </xf>
    <xf numFmtId="164" fontId="4" fillId="2" borderId="24" xfId="0" applyNumberFormat="1" applyFont="1" applyFill="1" applyBorder="1" applyAlignment="1" applyProtection="1">
      <alignment horizontal="center" vertical="center"/>
      <protection hidden="1"/>
    </xf>
    <xf numFmtId="164" fontId="4" fillId="2" borderId="25" xfId="0" applyNumberFormat="1" applyFont="1" applyFill="1" applyBorder="1" applyAlignment="1" applyProtection="1">
      <alignment horizontal="center" vertical="center"/>
      <protection hidden="1"/>
    </xf>
    <xf numFmtId="164" fontId="4" fillId="2" borderId="23" xfId="0" applyNumberFormat="1" applyFont="1" applyFill="1" applyBorder="1" applyAlignment="1" applyProtection="1">
      <alignment horizontal="center" vertical="center"/>
      <protection hidden="1"/>
    </xf>
    <xf numFmtId="0" fontId="4" fillId="6" borderId="17" xfId="0" applyFont="1" applyFill="1" applyBorder="1" applyAlignment="1" applyProtection="1">
      <alignment horizontal="center"/>
      <protection hidden="1"/>
    </xf>
    <xf numFmtId="0" fontId="4" fillId="6" borderId="16" xfId="0" applyFont="1" applyFill="1" applyBorder="1" applyAlignment="1" applyProtection="1">
      <alignment horizontal="center"/>
      <protection hidden="1"/>
    </xf>
    <xf numFmtId="0" fontId="4" fillId="6" borderId="21" xfId="0" applyFont="1" applyFill="1" applyBorder="1" applyAlignment="1" applyProtection="1">
      <alignment horizontal="center"/>
      <protection hidden="1"/>
    </xf>
    <xf numFmtId="0" fontId="4" fillId="16" borderId="0" xfId="0" applyFont="1" applyFill="1" applyAlignment="1" applyProtection="1">
      <alignment horizontal="center" vertical="center" wrapText="1"/>
      <protection hidden="1"/>
    </xf>
    <xf numFmtId="0" fontId="4" fillId="16" borderId="0" xfId="0" applyFont="1" applyFill="1" applyBorder="1" applyAlignment="1" applyProtection="1">
      <alignment horizontal="center" vertical="center" wrapText="1"/>
      <protection hidden="1"/>
    </xf>
    <xf numFmtId="0" fontId="11" fillId="0" borderId="120" xfId="0" applyFont="1" applyBorder="1" applyAlignment="1">
      <alignment vertical="center"/>
    </xf>
    <xf numFmtId="0" fontId="11" fillId="2" borderId="4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1" fillId="2" borderId="105" xfId="0" applyFont="1" applyFill="1" applyBorder="1" applyAlignment="1">
      <alignment horizontal="left" vertical="center" wrapText="1"/>
    </xf>
    <xf numFmtId="0" fontId="11" fillId="2" borderId="106" xfId="0" applyFont="1" applyFill="1" applyBorder="1" applyAlignment="1">
      <alignment horizontal="left" vertical="center" wrapText="1"/>
    </xf>
    <xf numFmtId="0" fontId="11" fillId="2" borderId="103" xfId="0" applyFont="1" applyFill="1" applyBorder="1" applyAlignment="1">
      <alignment horizontal="left" vertical="center" wrapText="1"/>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99" xfId="0" applyFont="1" applyBorder="1" applyAlignment="1">
      <alignment horizontal="center" vertical="center"/>
    </xf>
    <xf numFmtId="0" fontId="11" fillId="2" borderId="105" xfId="0" applyFont="1" applyFill="1" applyBorder="1" applyAlignment="1">
      <alignment horizontal="left" vertical="center"/>
    </xf>
    <xf numFmtId="0" fontId="11" fillId="2" borderId="106" xfId="0" applyFont="1" applyFill="1" applyBorder="1" applyAlignment="1">
      <alignment horizontal="left" vertical="center"/>
    </xf>
    <xf numFmtId="0" fontId="11" fillId="2" borderId="103" xfId="0" applyFont="1" applyFill="1" applyBorder="1" applyAlignment="1">
      <alignment horizontal="left" vertical="center"/>
    </xf>
    <xf numFmtId="0" fontId="7" fillId="0" borderId="100" xfId="0" applyFont="1" applyBorder="1" applyAlignment="1">
      <alignment vertical="center" wrapText="1"/>
    </xf>
    <xf numFmtId="0" fontId="7" fillId="0" borderId="101" xfId="0" applyFont="1" applyBorder="1" applyAlignment="1">
      <alignment vertical="center" wrapText="1"/>
    </xf>
    <xf numFmtId="0" fontId="7" fillId="0" borderId="99" xfId="0" applyFont="1" applyBorder="1" applyAlignment="1">
      <alignment vertical="center" wrapText="1"/>
    </xf>
    <xf numFmtId="0" fontId="0" fillId="2" borderId="0" xfId="0" applyFill="1" applyAlignment="1" applyProtection="1">
      <alignment horizontal="left" vertical="center"/>
      <protection locked="0" hidden="1"/>
    </xf>
    <xf numFmtId="0" fontId="3" fillId="2" borderId="0" xfId="0" applyFont="1" applyFill="1" applyAlignment="1" applyProtection="1">
      <alignment horizontal="left" vertical="center"/>
      <protection hidden="1"/>
    </xf>
  </cellXfs>
  <cellStyles count="2">
    <cellStyle name="Hyperlink" xfId="1" builtinId="8"/>
    <cellStyle name="Normal" xfId="0" builtinId="0"/>
  </cellStyles>
  <dxfs count="109">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5" tint="0.79998168889431442"/>
        </patternFill>
      </fill>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4" tint="-0.24994659260841701"/>
      </font>
    </dxf>
    <dxf>
      <font>
        <color rgb="FFFF0000"/>
      </font>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1"/>
      </font>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4" tint="-0.24994659260841701"/>
      </font>
    </dxf>
    <dxf>
      <font>
        <color theme="9" tint="-0.24994659260841701"/>
      </font>
    </dxf>
    <dxf>
      <font>
        <color theme="4" tint="-0.24994659260841701"/>
      </font>
    </dxf>
    <dxf>
      <font>
        <color rgb="FFFF0000"/>
      </font>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E3DDFB"/>
      <color rgb="FFF9D3F4"/>
      <color rgb="FF9999FF"/>
      <color rgb="FFF6C0EE"/>
      <color rgb="FF0066FF"/>
      <color rgb="FFFFFF99"/>
      <color rgb="FFFF5050"/>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147637</xdr:colOff>
      <xdr:row>0</xdr:row>
      <xdr:rowOff>90487</xdr:rowOff>
    </xdr:from>
    <xdr:to>
      <xdr:col>1</xdr:col>
      <xdr:colOff>1228725</xdr:colOff>
      <xdr:row>5</xdr:row>
      <xdr:rowOff>11905</xdr:rowOff>
    </xdr:to>
    <xdr:pic>
      <xdr:nvPicPr>
        <xdr:cNvPr id="2" name="Picture 1" descr="LA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90487"/>
          <a:ext cx="1081088" cy="8501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1312333</xdr:colOff>
      <xdr:row>63</xdr:row>
      <xdr:rowOff>84665</xdr:rowOff>
    </xdr:from>
    <xdr:to>
      <xdr:col>4</xdr:col>
      <xdr:colOff>1121833</xdr:colOff>
      <xdr:row>63</xdr:row>
      <xdr:rowOff>85988</xdr:rowOff>
    </xdr:to>
    <xdr:cxnSp macro="">
      <xdr:nvCxnSpPr>
        <xdr:cNvPr id="3" name="Straight Arrow Connector 2">
          <a:extLst>
            <a:ext uri="{FF2B5EF4-FFF2-40B4-BE49-F238E27FC236}">
              <a16:creationId xmlns:a16="http://schemas.microsoft.com/office/drawing/2014/main" id="{38AA0A93-19B9-466F-9B2F-E2EF4DB15A70}"/>
            </a:ext>
          </a:extLst>
        </xdr:cNvPr>
        <xdr:cNvCxnSpPr/>
      </xdr:nvCxnSpPr>
      <xdr:spPr>
        <a:xfrm flipV="1">
          <a:off x="1386416" y="13006915"/>
          <a:ext cx="3556000" cy="1323"/>
        </a:xfrm>
        <a:prstGeom prst="straightConnector1">
          <a:avLst/>
        </a:prstGeom>
        <a:ln>
          <a:tailEnd type="triangle"/>
        </a:ln>
        <a:effectLst>
          <a:glow rad="63500">
            <a:schemeClr val="accent4">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A41464B4-7710-4EAB-A1C8-9659588F03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398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90488</xdr:colOff>
      <xdr:row>7</xdr:row>
      <xdr:rowOff>40481</xdr:rowOff>
    </xdr:from>
    <xdr:to>
      <xdr:col>21</xdr:col>
      <xdr:colOff>228601</xdr:colOff>
      <xdr:row>32</xdr:row>
      <xdr:rowOff>145256</xdr:rowOff>
    </xdr:to>
    <xdr:pic>
      <xdr:nvPicPr>
        <xdr:cNvPr id="3" name="Picture 2">
          <a:extLst>
            <a:ext uri="{FF2B5EF4-FFF2-40B4-BE49-F238E27FC236}">
              <a16:creationId xmlns:a16="http://schemas.microsoft.com/office/drawing/2014/main" id="{26C884D1-102A-4CF4-870E-F15468F944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62676" y="1362075"/>
          <a:ext cx="6091238" cy="51649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471488</xdr:colOff>
      <xdr:row>5</xdr:row>
      <xdr:rowOff>88106</xdr:rowOff>
    </xdr:to>
    <xdr:pic>
      <xdr:nvPicPr>
        <xdr:cNvPr id="12" name="Picture 11" descr="LAA Logo">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1081088" cy="8501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43295</xdr:colOff>
      <xdr:row>18</xdr:row>
      <xdr:rowOff>77931</xdr:rowOff>
    </xdr:from>
    <xdr:ext cx="6745432" cy="4511387"/>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29886" y="3359726"/>
          <a:ext cx="6745432" cy="4511387"/>
        </a:xfrm>
        <a:prstGeom prst="rect">
          <a:avLst/>
        </a:prstGeom>
        <a:noFill/>
        <a:ln>
          <a:solidFill>
            <a:schemeClr val="bg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urtappointee@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DCO@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mailto:poca@legalaid.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18"/>
  <sheetViews>
    <sheetView showGridLines="0" tabSelected="1" zoomScale="80" zoomScaleNormal="80" workbookViewId="0">
      <selection activeCell="E7" sqref="E7:F7"/>
    </sheetView>
  </sheetViews>
  <sheetFormatPr defaultColWidth="9.109375" defaultRowHeight="14.4" zeroHeight="1"/>
  <cols>
    <col min="1" max="1" width="1.109375" style="197" customWidth="1"/>
    <col min="2" max="2" width="24.6640625" style="197" customWidth="1"/>
    <col min="3" max="3" width="17.109375" style="197" customWidth="1"/>
    <col min="4" max="4" width="25.88671875" style="197" customWidth="1"/>
    <col min="5" max="5" width="24.88671875" style="197" customWidth="1"/>
    <col min="6" max="6" width="15.6640625" style="197" customWidth="1"/>
    <col min="7" max="7" width="1.33203125" style="197" customWidth="1"/>
    <col min="8" max="8" width="1.109375" style="197" hidden="1" customWidth="1"/>
    <col min="9" max="9" width="20.44140625" style="197" hidden="1" customWidth="1"/>
    <col min="10" max="11" width="15.6640625" style="197" hidden="1" customWidth="1"/>
    <col min="12" max="12" width="1.6640625" style="197" hidden="1" customWidth="1"/>
    <col min="13" max="15" width="15.6640625" style="197" hidden="1" customWidth="1"/>
    <col min="16" max="16" width="1.33203125" style="197" hidden="1" customWidth="1"/>
    <col min="17" max="17" width="1.44140625" style="197" hidden="1" customWidth="1"/>
    <col min="18" max="23" width="15.6640625" style="209" hidden="1" customWidth="1"/>
    <col min="24" max="24" width="1.44140625" style="197" hidden="1" customWidth="1"/>
    <col min="25" max="52" width="9.109375" style="197" hidden="1" customWidth="1"/>
    <col min="53" max="64" width="9.109375" style="197" customWidth="1"/>
    <col min="65" max="16384" width="9.109375" style="197"/>
  </cols>
  <sheetData>
    <row r="1" spans="1:64" ht="7.5" customHeight="1">
      <c r="A1" s="230"/>
      <c r="B1" s="230"/>
      <c r="C1" s="230"/>
      <c r="D1" s="230"/>
      <c r="E1" s="230"/>
      <c r="F1" s="230"/>
      <c r="G1" s="230"/>
      <c r="H1" s="194"/>
      <c r="I1" s="194"/>
      <c r="J1" s="194"/>
      <c r="K1" s="194"/>
      <c r="L1" s="194"/>
      <c r="M1" s="194"/>
      <c r="N1" s="194"/>
      <c r="O1" s="194"/>
      <c r="P1" s="194"/>
      <c r="Q1" s="195"/>
      <c r="R1" s="196"/>
      <c r="S1" s="196"/>
      <c r="T1" s="196"/>
      <c r="U1" s="196"/>
      <c r="V1" s="196"/>
      <c r="W1" s="196"/>
      <c r="X1" s="195"/>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row>
    <row r="2" spans="1:64" ht="20.25" customHeight="1">
      <c r="A2" s="230"/>
      <c r="B2" s="230"/>
      <c r="C2" s="198" t="s">
        <v>179</v>
      </c>
      <c r="D2" s="199"/>
      <c r="E2" s="199"/>
      <c r="F2" s="232" t="s">
        <v>279</v>
      </c>
      <c r="G2" s="230"/>
      <c r="H2" s="194"/>
      <c r="I2" s="346" t="s">
        <v>10</v>
      </c>
      <c r="J2" s="348"/>
      <c r="K2" s="349"/>
      <c r="L2" s="194"/>
      <c r="M2" s="356" t="s">
        <v>11</v>
      </c>
      <c r="N2" s="352"/>
      <c r="O2" s="353"/>
      <c r="P2" s="200"/>
      <c r="Q2" s="195"/>
      <c r="R2" s="196"/>
      <c r="S2" s="196"/>
      <c r="T2" s="338" t="s">
        <v>11</v>
      </c>
      <c r="U2" s="339"/>
      <c r="V2" s="342"/>
      <c r="W2" s="343"/>
      <c r="X2" s="195"/>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row>
    <row r="3" spans="1:64" ht="15" customHeight="1">
      <c r="A3" s="230"/>
      <c r="B3" s="230"/>
      <c r="C3" s="14" t="s">
        <v>12</v>
      </c>
      <c r="D3" s="6"/>
      <c r="E3" s="6"/>
      <c r="F3" s="15"/>
      <c r="G3" s="230"/>
      <c r="H3" s="194"/>
      <c r="I3" s="347"/>
      <c r="J3" s="350"/>
      <c r="K3" s="351"/>
      <c r="L3" s="194"/>
      <c r="M3" s="357"/>
      <c r="N3" s="354"/>
      <c r="O3" s="355"/>
      <c r="P3" s="200"/>
      <c r="Q3" s="195"/>
      <c r="R3" s="196"/>
      <c r="S3" s="196"/>
      <c r="T3" s="340"/>
      <c r="U3" s="341"/>
      <c r="V3" s="344"/>
      <c r="W3" s="345"/>
      <c r="X3" s="195"/>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row>
    <row r="4" spans="1:64" ht="15" customHeight="1">
      <c r="A4" s="230"/>
      <c r="B4" s="230"/>
      <c r="C4" s="436" t="s">
        <v>209</v>
      </c>
      <c r="D4" s="437"/>
      <c r="E4" s="437"/>
      <c r="F4" s="438"/>
      <c r="G4" s="230"/>
      <c r="H4" s="194"/>
      <c r="I4" s="200"/>
      <c r="J4" s="200"/>
      <c r="K4" s="200"/>
      <c r="L4" s="200"/>
      <c r="M4" s="200"/>
      <c r="N4" s="200"/>
      <c r="O4" s="200"/>
      <c r="P4" s="200"/>
      <c r="Q4" s="195"/>
      <c r="R4" s="196"/>
      <c r="S4" s="196"/>
      <c r="T4" s="196"/>
      <c r="U4" s="196"/>
      <c r="V4" s="196"/>
      <c r="W4" s="196"/>
      <c r="X4" s="195"/>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row>
    <row r="5" spans="1:64" ht="15" customHeight="1">
      <c r="A5" s="230"/>
      <c r="B5" s="230"/>
      <c r="C5" s="439" t="s">
        <v>13</v>
      </c>
      <c r="D5" s="440"/>
      <c r="E5" s="440"/>
      <c r="F5" s="441"/>
      <c r="G5" s="230"/>
      <c r="H5" s="194"/>
      <c r="I5" s="200"/>
      <c r="J5" s="200"/>
      <c r="K5" s="200"/>
      <c r="L5" s="200"/>
      <c r="M5" s="200"/>
      <c r="N5" s="200"/>
      <c r="O5" s="200"/>
      <c r="P5" s="200"/>
      <c r="Q5" s="195"/>
      <c r="R5" s="196"/>
      <c r="S5" s="196"/>
      <c r="T5" s="196"/>
      <c r="U5" s="196"/>
      <c r="V5" s="196"/>
      <c r="W5" s="196"/>
      <c r="X5" s="195"/>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row>
    <row r="6" spans="1:64" ht="7.5" customHeight="1">
      <c r="A6" s="230"/>
      <c r="B6" s="230"/>
      <c r="C6" s="230"/>
      <c r="D6" s="230"/>
      <c r="E6" s="230"/>
      <c r="F6" s="230"/>
      <c r="G6" s="230"/>
      <c r="H6" s="194"/>
      <c r="I6" s="200"/>
      <c r="J6" s="200"/>
      <c r="K6" s="200"/>
      <c r="L6" s="200"/>
      <c r="M6" s="200"/>
      <c r="N6" s="200"/>
      <c r="O6" s="200"/>
      <c r="P6" s="200"/>
      <c r="Q6" s="195"/>
      <c r="R6" s="196"/>
      <c r="S6" s="196"/>
      <c r="T6" s="196"/>
      <c r="U6" s="196"/>
      <c r="V6" s="196"/>
      <c r="W6" s="196"/>
      <c r="X6" s="195"/>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row>
    <row r="7" spans="1:64" ht="15" customHeight="1">
      <c r="A7" s="230"/>
      <c r="B7" s="376" t="s">
        <v>67</v>
      </c>
      <c r="C7" s="377"/>
      <c r="D7" s="377"/>
      <c r="E7" s="378"/>
      <c r="F7" s="378"/>
      <c r="G7" s="230"/>
      <c r="H7" s="194"/>
      <c r="I7" s="200"/>
      <c r="J7" s="510" t="s">
        <v>233</v>
      </c>
      <c r="K7" s="511"/>
      <c r="L7" s="511"/>
      <c r="M7" s="511"/>
      <c r="N7" s="177"/>
      <c r="O7" s="200"/>
      <c r="P7" s="200"/>
      <c r="Q7" s="195"/>
      <c r="R7" s="196"/>
      <c r="S7" s="196"/>
      <c r="T7" s="196"/>
      <c r="U7" s="196"/>
      <c r="V7" s="196"/>
      <c r="W7" s="196"/>
      <c r="X7" s="195"/>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row>
    <row r="8" spans="1:64" ht="15" customHeight="1">
      <c r="A8" s="230"/>
      <c r="B8" s="435" t="str">
        <f>IF(E7="Email", 'Hidden Data'!E1, IF(E7="Post", 'Hidden Data'!E2, ""))</f>
        <v/>
      </c>
      <c r="C8" s="435"/>
      <c r="D8" s="435"/>
      <c r="E8" s="435"/>
      <c r="F8" s="435"/>
      <c r="G8" s="230"/>
      <c r="H8" s="194"/>
      <c r="I8" s="200"/>
      <c r="J8" s="504" t="s">
        <v>234</v>
      </c>
      <c r="K8" s="505"/>
      <c r="L8" s="505"/>
      <c r="M8" s="505"/>
      <c r="N8" s="506"/>
      <c r="O8" s="200"/>
      <c r="P8" s="200"/>
      <c r="Q8" s="195"/>
      <c r="R8" s="196"/>
      <c r="S8" s="196"/>
      <c r="T8" s="196"/>
      <c r="U8" s="196"/>
      <c r="V8" s="196"/>
      <c r="W8" s="196"/>
      <c r="X8" s="195"/>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row>
    <row r="9" spans="1:64" ht="15" customHeight="1">
      <c r="A9" s="230"/>
      <c r="B9" s="435"/>
      <c r="C9" s="435"/>
      <c r="D9" s="435"/>
      <c r="E9" s="435"/>
      <c r="F9" s="435"/>
      <c r="G9" s="230"/>
      <c r="H9" s="194"/>
      <c r="I9" s="200"/>
      <c r="J9" s="504" t="s">
        <v>235</v>
      </c>
      <c r="K9" s="505"/>
      <c r="L9" s="505"/>
      <c r="M9" s="505"/>
      <c r="N9" s="506"/>
      <c r="O9" s="176"/>
      <c r="P9" s="200"/>
      <c r="Q9" s="195"/>
      <c r="R9" s="196"/>
      <c r="S9" s="196"/>
      <c r="T9" s="196"/>
      <c r="U9" s="196"/>
      <c r="V9" s="196"/>
      <c r="W9" s="196"/>
      <c r="X9" s="195"/>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row>
    <row r="10" spans="1:64" ht="7.5" customHeight="1">
      <c r="A10" s="230"/>
      <c r="B10" s="230"/>
      <c r="C10" s="230"/>
      <c r="D10" s="230"/>
      <c r="E10" s="230"/>
      <c r="F10" s="230"/>
      <c r="G10" s="230"/>
      <c r="H10" s="194"/>
      <c r="I10" s="200"/>
      <c r="J10" s="504" t="s">
        <v>236</v>
      </c>
      <c r="K10" s="505"/>
      <c r="L10" s="505"/>
      <c r="M10" s="505"/>
      <c r="N10" s="506"/>
      <c r="O10" s="176"/>
      <c r="P10" s="200"/>
      <c r="Q10" s="195"/>
      <c r="R10" s="196"/>
      <c r="S10" s="196"/>
      <c r="T10" s="196"/>
      <c r="U10" s="196"/>
      <c r="V10" s="196"/>
      <c r="W10" s="196"/>
      <c r="X10" s="195"/>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row>
    <row r="11" spans="1:64" ht="15.6">
      <c r="A11" s="230"/>
      <c r="B11" s="392" t="s">
        <v>14</v>
      </c>
      <c r="C11" s="393"/>
      <c r="D11" s="393"/>
      <c r="E11" s="379"/>
      <c r="F11" s="379"/>
      <c r="G11" s="230"/>
      <c r="H11" s="194"/>
      <c r="I11" s="200"/>
      <c r="J11" s="507"/>
      <c r="K11" s="508"/>
      <c r="L11" s="508"/>
      <c r="M11" s="508"/>
      <c r="N11" s="509"/>
      <c r="O11" s="176"/>
      <c r="P11" s="200"/>
      <c r="Q11" s="195"/>
      <c r="R11" s="196"/>
      <c r="S11" s="196"/>
      <c r="T11" s="196"/>
      <c r="U11" s="196"/>
      <c r="V11" s="196"/>
      <c r="W11" s="196"/>
      <c r="X11" s="195"/>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row>
    <row r="12" spans="1:64" ht="15.6">
      <c r="A12" s="230"/>
      <c r="B12" s="228" t="s">
        <v>240</v>
      </c>
      <c r="C12" s="183"/>
      <c r="D12" s="234"/>
      <c r="E12" s="379"/>
      <c r="F12" s="379"/>
      <c r="G12" s="230"/>
      <c r="H12" s="194"/>
      <c r="I12" s="200"/>
      <c r="J12" s="200"/>
      <c r="K12" s="200"/>
      <c r="L12" s="200"/>
      <c r="M12" s="200"/>
      <c r="N12" s="200"/>
      <c r="O12" s="176"/>
      <c r="P12" s="200"/>
      <c r="Q12" s="195"/>
      <c r="R12" s="196"/>
      <c r="S12" s="196"/>
      <c r="T12" s="196"/>
      <c r="U12" s="196"/>
      <c r="V12" s="196"/>
      <c r="W12" s="196"/>
      <c r="X12" s="195"/>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row>
    <row r="13" spans="1:64" ht="15.6">
      <c r="A13" s="230"/>
      <c r="B13" s="390" t="s">
        <v>241</v>
      </c>
      <c r="C13" s="391"/>
      <c r="D13" s="391"/>
      <c r="E13" s="379"/>
      <c r="F13" s="379"/>
      <c r="G13" s="230"/>
      <c r="H13" s="194"/>
      <c r="I13" s="200"/>
      <c r="J13" s="200"/>
      <c r="K13" s="194"/>
      <c r="L13" s="194"/>
      <c r="M13" s="194"/>
      <c r="N13" s="194"/>
      <c r="O13" s="194"/>
      <c r="P13" s="200"/>
      <c r="Q13" s="195"/>
      <c r="R13" s="196"/>
      <c r="S13" s="196"/>
      <c r="T13" s="196"/>
      <c r="U13" s="196"/>
      <c r="V13" s="196"/>
      <c r="W13" s="196"/>
      <c r="X13" s="195"/>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row>
    <row r="14" spans="1:64" ht="15.6">
      <c r="A14" s="230"/>
      <c r="B14" s="229" t="s">
        <v>230</v>
      </c>
      <c r="C14" s="227"/>
      <c r="D14" s="234"/>
      <c r="E14" s="379"/>
      <c r="F14" s="379"/>
      <c r="G14" s="230"/>
      <c r="H14" s="194"/>
      <c r="I14" s="200"/>
      <c r="J14" s="200"/>
      <c r="K14" s="194"/>
      <c r="L14" s="194"/>
      <c r="M14" s="194"/>
      <c r="N14" s="194"/>
      <c r="O14" s="194"/>
      <c r="P14" s="200"/>
      <c r="Q14" s="195"/>
      <c r="R14" s="196"/>
      <c r="S14" s="196"/>
      <c r="T14" s="196"/>
      <c r="U14" s="196"/>
      <c r="V14" s="196"/>
      <c r="W14" s="196"/>
      <c r="X14" s="195"/>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row>
    <row r="15" spans="1:64" ht="15.75" customHeight="1">
      <c r="A15" s="230"/>
      <c r="B15" s="390" t="s">
        <v>140</v>
      </c>
      <c r="C15" s="391"/>
      <c r="D15" s="391"/>
      <c r="E15" s="379"/>
      <c r="F15" s="379"/>
      <c r="G15" s="230"/>
      <c r="H15" s="194"/>
      <c r="I15" s="200"/>
      <c r="J15" s="200"/>
      <c r="K15" s="383" t="s">
        <v>90</v>
      </c>
      <c r="L15" s="384"/>
      <c r="M15" s="384"/>
      <c r="N15" s="384"/>
      <c r="O15" s="385"/>
      <c r="P15" s="201"/>
      <c r="Q15" s="202"/>
      <c r="R15" s="203"/>
      <c r="S15" s="399" t="s">
        <v>90</v>
      </c>
      <c r="T15" s="400"/>
      <c r="U15" s="400"/>
      <c r="V15" s="400"/>
      <c r="W15" s="401"/>
      <c r="X15" s="195"/>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row>
    <row r="16" spans="1:64" ht="15.6">
      <c r="A16" s="230"/>
      <c r="B16" s="390" t="s">
        <v>15</v>
      </c>
      <c r="C16" s="391"/>
      <c r="D16" s="391"/>
      <c r="E16" s="379"/>
      <c r="F16" s="379"/>
      <c r="G16" s="230"/>
      <c r="H16" s="194"/>
      <c r="I16" s="200"/>
      <c r="J16" s="200"/>
      <c r="K16" s="383"/>
      <c r="L16" s="384"/>
      <c r="M16" s="384"/>
      <c r="N16" s="384"/>
      <c r="O16" s="385"/>
      <c r="P16" s="201"/>
      <c r="Q16" s="202"/>
      <c r="R16" s="203"/>
      <c r="S16" s="399"/>
      <c r="T16" s="400"/>
      <c r="U16" s="400"/>
      <c r="V16" s="400"/>
      <c r="W16" s="401"/>
      <c r="X16" s="195"/>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row>
    <row r="17" spans="1:64" ht="15.75" customHeight="1">
      <c r="A17" s="230"/>
      <c r="B17" s="390" t="s">
        <v>16</v>
      </c>
      <c r="C17" s="391"/>
      <c r="D17" s="391"/>
      <c r="E17" s="379"/>
      <c r="F17" s="379"/>
      <c r="G17" s="230"/>
      <c r="H17" s="194"/>
      <c r="I17" s="200"/>
      <c r="J17" s="358" t="s">
        <v>187</v>
      </c>
      <c r="K17" s="423" t="s">
        <v>142</v>
      </c>
      <c r="L17" s="424"/>
      <c r="M17" s="424"/>
      <c r="N17" s="424"/>
      <c r="O17" s="425"/>
      <c r="P17" s="204"/>
      <c r="Q17" s="202"/>
      <c r="R17" s="487" t="s">
        <v>187</v>
      </c>
      <c r="S17" s="367" t="s">
        <v>94</v>
      </c>
      <c r="T17" s="368"/>
      <c r="U17" s="368"/>
      <c r="V17" s="368"/>
      <c r="W17" s="369"/>
      <c r="X17" s="195"/>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row>
    <row r="18" spans="1:64" ht="15.75" customHeight="1">
      <c r="A18" s="230"/>
      <c r="B18" s="390" t="s">
        <v>17</v>
      </c>
      <c r="C18" s="391"/>
      <c r="D18" s="391"/>
      <c r="E18" s="380"/>
      <c r="F18" s="380"/>
      <c r="G18" s="230"/>
      <c r="H18" s="194"/>
      <c r="I18" s="200"/>
      <c r="J18" s="358"/>
      <c r="K18" s="429" t="s">
        <v>91</v>
      </c>
      <c r="L18" s="430"/>
      <c r="M18" s="430"/>
      <c r="N18" s="430"/>
      <c r="O18" s="477"/>
      <c r="P18" s="204"/>
      <c r="Q18" s="202"/>
      <c r="R18" s="488"/>
      <c r="S18" s="370" t="s">
        <v>91</v>
      </c>
      <c r="T18" s="371"/>
      <c r="U18" s="371"/>
      <c r="V18" s="371"/>
      <c r="W18" s="372"/>
      <c r="X18" s="195"/>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row>
    <row r="19" spans="1:64" ht="15.75" customHeight="1">
      <c r="A19" s="230"/>
      <c r="B19" s="390" t="s">
        <v>229</v>
      </c>
      <c r="C19" s="391"/>
      <c r="D19" s="391"/>
      <c r="E19" s="379"/>
      <c r="F19" s="379"/>
      <c r="G19" s="230"/>
      <c r="H19" s="194"/>
      <c r="I19" s="200"/>
      <c r="J19" s="174">
        <f>E19</f>
        <v>0</v>
      </c>
      <c r="K19" s="194"/>
      <c r="L19" s="194"/>
      <c r="M19" s="194"/>
      <c r="N19" s="194"/>
      <c r="O19" s="194"/>
      <c r="P19" s="194"/>
      <c r="Q19" s="195"/>
      <c r="R19" s="193">
        <f>J19</f>
        <v>0</v>
      </c>
      <c r="S19" s="196"/>
      <c r="T19" s="196"/>
      <c r="U19" s="196"/>
      <c r="V19" s="196"/>
      <c r="W19" s="196"/>
      <c r="X19" s="195"/>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row>
    <row r="20" spans="1:64" ht="15.75" customHeight="1">
      <c r="A20" s="230"/>
      <c r="B20" s="481" t="s">
        <v>278</v>
      </c>
      <c r="C20" s="482"/>
      <c r="D20" s="482"/>
      <c r="E20" s="379"/>
      <c r="F20" s="379"/>
      <c r="G20" s="230"/>
      <c r="H20" s="194"/>
      <c r="I20" s="200"/>
      <c r="J20" s="200"/>
      <c r="K20" s="194"/>
      <c r="L20" s="194"/>
      <c r="M20" s="194"/>
      <c r="N20" s="194"/>
      <c r="O20" s="194"/>
      <c r="P20" s="194"/>
      <c r="Q20" s="195"/>
      <c r="R20" s="196"/>
      <c r="S20" s="196"/>
      <c r="T20" s="196"/>
      <c r="U20" s="196"/>
      <c r="V20" s="196"/>
      <c r="W20" s="196"/>
      <c r="X20" s="195"/>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row>
    <row r="21" spans="1:64" ht="7.5" customHeight="1">
      <c r="A21" s="230"/>
      <c r="B21" s="230"/>
      <c r="C21" s="230"/>
      <c r="D21" s="230"/>
      <c r="E21" s="230"/>
      <c r="F21" s="230"/>
      <c r="G21" s="230"/>
      <c r="H21" s="194"/>
      <c r="I21" s="200"/>
      <c r="J21" s="194"/>
      <c r="K21" s="194"/>
      <c r="L21" s="194"/>
      <c r="M21" s="194"/>
      <c r="N21" s="194"/>
      <c r="O21" s="194"/>
      <c r="P21" s="194"/>
      <c r="Q21" s="195"/>
      <c r="R21" s="196"/>
      <c r="S21" s="196"/>
      <c r="T21" s="196"/>
      <c r="U21" s="196"/>
      <c r="V21" s="196"/>
      <c r="W21" s="196"/>
      <c r="X21" s="195"/>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row>
    <row r="22" spans="1:64" ht="15.6">
      <c r="A22" s="230"/>
      <c r="B22" s="392" t="s">
        <v>215</v>
      </c>
      <c r="C22" s="393"/>
      <c r="D22" s="393"/>
      <c r="E22" s="379"/>
      <c r="F22" s="379"/>
      <c r="G22" s="230"/>
      <c r="H22" s="194"/>
      <c r="I22" s="200"/>
      <c r="J22" s="194"/>
      <c r="K22" s="194"/>
      <c r="L22" s="194"/>
      <c r="M22" s="194"/>
      <c r="N22" s="194"/>
      <c r="O22" s="251" t="s">
        <v>0</v>
      </c>
      <c r="P22" s="194"/>
      <c r="Q22" s="195"/>
      <c r="R22" s="196"/>
      <c r="S22" s="196"/>
      <c r="T22" s="196"/>
      <c r="U22" s="196"/>
      <c r="V22" s="196"/>
      <c r="W22" s="254" t="s">
        <v>0</v>
      </c>
      <c r="X22" s="195"/>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row>
    <row r="23" spans="1:64" ht="15.6">
      <c r="A23" s="230"/>
      <c r="B23" s="390" t="s">
        <v>216</v>
      </c>
      <c r="C23" s="391"/>
      <c r="D23" s="391"/>
      <c r="E23" s="379"/>
      <c r="F23" s="379"/>
      <c r="G23" s="230"/>
      <c r="H23" s="194"/>
      <c r="I23" s="200"/>
      <c r="J23" s="194"/>
      <c r="K23" s="478" t="s">
        <v>141</v>
      </c>
      <c r="L23" s="479"/>
      <c r="M23" s="479"/>
      <c r="N23" s="252"/>
      <c r="O23" s="253"/>
      <c r="P23" s="194"/>
      <c r="Q23" s="195"/>
      <c r="R23" s="196"/>
      <c r="S23" s="373" t="s">
        <v>141</v>
      </c>
      <c r="T23" s="374"/>
      <c r="U23" s="374"/>
      <c r="V23" s="255"/>
      <c r="W23" s="256"/>
      <c r="X23" s="195"/>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row>
    <row r="24" spans="1:64" ht="15.6">
      <c r="A24" s="230"/>
      <c r="B24" s="390" t="s">
        <v>18</v>
      </c>
      <c r="C24" s="391"/>
      <c r="D24" s="391"/>
      <c r="E24" s="379"/>
      <c r="F24" s="379"/>
      <c r="G24" s="230"/>
      <c r="H24" s="194"/>
      <c r="I24" s="200"/>
      <c r="J24" s="194"/>
      <c r="K24" s="194"/>
      <c r="L24" s="194"/>
      <c r="M24" s="194"/>
      <c r="N24" s="194"/>
      <c r="O24" s="194"/>
      <c r="P24" s="194"/>
      <c r="Q24" s="195"/>
      <c r="R24" s="196"/>
      <c r="S24" s="196"/>
      <c r="T24" s="196"/>
      <c r="U24" s="196"/>
      <c r="V24" s="196"/>
      <c r="W24" s="196"/>
      <c r="X24" s="195"/>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row>
    <row r="25" spans="1:64" ht="15.6">
      <c r="A25" s="230"/>
      <c r="B25" s="390" t="s">
        <v>243</v>
      </c>
      <c r="C25" s="391"/>
      <c r="D25" s="391"/>
      <c r="E25" s="380"/>
      <c r="F25" s="380"/>
      <c r="G25" s="230"/>
      <c r="H25" s="194"/>
      <c r="I25" s="200"/>
      <c r="J25" s="194"/>
      <c r="K25" s="194"/>
      <c r="L25" s="194"/>
      <c r="M25" s="194"/>
      <c r="N25" s="194"/>
      <c r="O25" s="194"/>
      <c r="P25" s="194"/>
      <c r="Q25" s="195"/>
      <c r="R25" s="196"/>
      <c r="S25" s="196"/>
      <c r="T25" s="196"/>
      <c r="U25" s="196"/>
      <c r="V25" s="196"/>
      <c r="W25" s="196"/>
      <c r="X25" s="195"/>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row>
    <row r="26" spans="1:64" ht="15.75" customHeight="1">
      <c r="A26" s="230"/>
      <c r="B26" s="390" t="s">
        <v>242</v>
      </c>
      <c r="C26" s="391"/>
      <c r="D26" s="391"/>
      <c r="E26" s="380"/>
      <c r="F26" s="380"/>
      <c r="G26" s="230"/>
      <c r="H26" s="194"/>
      <c r="I26" s="200"/>
      <c r="J26" s="375" t="s">
        <v>178</v>
      </c>
      <c r="K26" s="375"/>
      <c r="L26" s="375"/>
      <c r="M26" s="375"/>
      <c r="N26" s="194"/>
      <c r="O26" s="194"/>
      <c r="P26" s="200"/>
      <c r="Q26" s="195"/>
      <c r="R26" s="412" t="s">
        <v>271</v>
      </c>
      <c r="S26" s="323"/>
      <c r="T26" s="323"/>
      <c r="U26" s="196"/>
      <c r="V26" s="196"/>
      <c r="W26" s="196"/>
      <c r="X26" s="195"/>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row>
    <row r="27" spans="1:64" ht="15.6">
      <c r="A27" s="230"/>
      <c r="B27" s="387" t="s">
        <v>180</v>
      </c>
      <c r="C27" s="388"/>
      <c r="D27" s="388"/>
      <c r="E27" s="389"/>
      <c r="F27" s="389"/>
      <c r="G27" s="230"/>
      <c r="H27" s="194"/>
      <c r="I27" s="175"/>
      <c r="J27" s="411">
        <f>E27</f>
        <v>0</v>
      </c>
      <c r="K27" s="411"/>
      <c r="L27" s="411"/>
      <c r="M27" s="411"/>
      <c r="N27" s="194"/>
      <c r="O27" s="194"/>
      <c r="P27" s="200"/>
      <c r="Q27" s="195"/>
      <c r="R27" s="413">
        <f>J27</f>
        <v>0</v>
      </c>
      <c r="S27" s="414"/>
      <c r="T27" s="414"/>
      <c r="U27" s="196"/>
      <c r="V27" s="196"/>
      <c r="W27" s="196"/>
      <c r="X27" s="195"/>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row>
    <row r="28" spans="1:64" ht="7.5" customHeight="1">
      <c r="A28" s="230"/>
      <c r="B28" s="230"/>
      <c r="C28" s="230"/>
      <c r="D28" s="231"/>
      <c r="E28" s="230"/>
      <c r="F28" s="230"/>
      <c r="G28" s="230"/>
      <c r="H28" s="194"/>
      <c r="I28" s="194"/>
      <c r="J28" s="194"/>
      <c r="K28" s="194"/>
      <c r="L28" s="194"/>
      <c r="M28" s="194"/>
      <c r="N28" s="194"/>
      <c r="O28" s="194"/>
      <c r="P28" s="194"/>
      <c r="Q28" s="195"/>
      <c r="R28" s="196"/>
      <c r="S28" s="196"/>
      <c r="T28" s="196"/>
      <c r="U28" s="196"/>
      <c r="V28" s="196"/>
      <c r="W28" s="196"/>
      <c r="X28" s="195"/>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row>
    <row r="29" spans="1:64" ht="36.75" customHeight="1">
      <c r="A29" s="230"/>
      <c r="B29" s="383" t="s">
        <v>164</v>
      </c>
      <c r="C29" s="384"/>
      <c r="D29" s="384"/>
      <c r="E29" s="384"/>
      <c r="F29" s="385"/>
      <c r="G29" s="230"/>
      <c r="H29" s="204"/>
      <c r="I29" s="383" t="s">
        <v>165</v>
      </c>
      <c r="J29" s="384"/>
      <c r="K29" s="384"/>
      <c r="L29" s="384"/>
      <c r="M29" s="384"/>
      <c r="N29" s="384"/>
      <c r="O29" s="385"/>
      <c r="P29" s="201"/>
      <c r="Q29" s="202"/>
      <c r="R29" s="399" t="s">
        <v>272</v>
      </c>
      <c r="S29" s="400"/>
      <c r="T29" s="400"/>
      <c r="U29" s="400"/>
      <c r="V29" s="484"/>
      <c r="W29" s="489"/>
      <c r="X29" s="195"/>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row>
    <row r="30" spans="1:64" ht="30" customHeight="1">
      <c r="A30" s="230"/>
      <c r="B30" s="205"/>
      <c r="C30" s="475" t="s">
        <v>108</v>
      </c>
      <c r="D30" s="480"/>
      <c r="E30" s="475" t="s">
        <v>19</v>
      </c>
      <c r="F30" s="480"/>
      <c r="G30" s="231"/>
      <c r="H30" s="204"/>
      <c r="I30" s="432"/>
      <c r="J30" s="432"/>
      <c r="K30" s="313" t="s">
        <v>20</v>
      </c>
      <c r="L30" s="313"/>
      <c r="M30" s="313"/>
      <c r="N30" s="313" t="s">
        <v>19</v>
      </c>
      <c r="O30" s="313"/>
      <c r="P30" s="201"/>
      <c r="Q30" s="202"/>
      <c r="R30" s="491"/>
      <c r="S30" s="323"/>
      <c r="T30" s="483" t="s">
        <v>110</v>
      </c>
      <c r="U30" s="484"/>
      <c r="V30" s="485" t="s">
        <v>19</v>
      </c>
      <c r="W30" s="490"/>
      <c r="X30" s="195"/>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row>
    <row r="31" spans="1:64" ht="15.75" customHeight="1">
      <c r="A31" s="230"/>
      <c r="B31" s="237" t="s">
        <v>21</v>
      </c>
      <c r="C31" s="476">
        <f>'Litigator Summary &amp; Totals'!G31</f>
        <v>0</v>
      </c>
      <c r="D31" s="476"/>
      <c r="E31" s="309">
        <f xml:space="preserve"> SUMIFS('Litigator Work Claimed'!$K$5:$K$64, 'Litigator Work Claimed'!$AO$5:$AO$64, "4")</f>
        <v>0</v>
      </c>
      <c r="F31" s="309"/>
      <c r="G31" s="231"/>
      <c r="H31" s="204"/>
      <c r="I31" s="429" t="s">
        <v>21</v>
      </c>
      <c r="J31" s="430"/>
      <c r="K31" s="363">
        <f>'Litigator Summary &amp; Totals'!N31</f>
        <v>0</v>
      </c>
      <c r="L31" s="363"/>
      <c r="M31" s="363"/>
      <c r="N31" s="309">
        <f xml:space="preserve"> SUMIFS('Litigator Work Claimed'!$V$5:$V$64, 'Litigator Work Claimed'!$AO$5:$AO$64, "4")</f>
        <v>0</v>
      </c>
      <c r="O31" s="309"/>
      <c r="P31" s="201"/>
      <c r="Q31" s="202"/>
      <c r="R31" s="399" t="s">
        <v>21</v>
      </c>
      <c r="S31" s="400"/>
      <c r="T31" s="365">
        <f>'Litigator Summary &amp; Totals'!U31</f>
        <v>0</v>
      </c>
      <c r="U31" s="365"/>
      <c r="V31" s="321">
        <f xml:space="preserve"> SUMIFS('Litigator Work Claimed'!$AI$5:$AI$64, 'Litigator Work Claimed'!$AO$5:$AO$64, "4")</f>
        <v>0</v>
      </c>
      <c r="W31" s="321"/>
      <c r="X31" s="195"/>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row>
    <row r="32" spans="1:64" ht="15" customHeight="1">
      <c r="A32" s="230"/>
      <c r="B32" s="238" t="s">
        <v>99</v>
      </c>
      <c r="C32" s="476">
        <f>'Litigator Summary &amp; Totals'!G21</f>
        <v>0</v>
      </c>
      <c r="D32" s="476"/>
      <c r="E32" s="309">
        <f xml:space="preserve"> SUMIFS('Litigator Work Claimed'!$K$5:$K$64, 'Litigator Work Claimed'!$AO$5:$AO$64, "2")</f>
        <v>0</v>
      </c>
      <c r="F32" s="309"/>
      <c r="G32" s="231"/>
      <c r="H32" s="204"/>
      <c r="I32" s="383" t="s">
        <v>99</v>
      </c>
      <c r="J32" s="384"/>
      <c r="K32" s="363">
        <f>'Litigator Summary &amp; Totals'!N21</f>
        <v>0</v>
      </c>
      <c r="L32" s="363"/>
      <c r="M32" s="363"/>
      <c r="N32" s="309">
        <f xml:space="preserve"> SUMIFS('Litigator Work Claimed'!$V$5:$V$64, 'Litigator Work Claimed'!$AO$5:$AO$64, "2")</f>
        <v>0</v>
      </c>
      <c r="O32" s="309"/>
      <c r="P32" s="201"/>
      <c r="Q32" s="202"/>
      <c r="R32" s="399" t="s">
        <v>99</v>
      </c>
      <c r="S32" s="400"/>
      <c r="T32" s="365">
        <f>'Litigator Summary &amp; Totals'!U21</f>
        <v>0</v>
      </c>
      <c r="U32" s="365"/>
      <c r="V32" s="321">
        <f xml:space="preserve"> SUMIFS('Litigator Work Claimed'!$AI$5:$AI$64, 'Litigator Work Claimed'!$AO$5:$AO$64, "2")</f>
        <v>0</v>
      </c>
      <c r="W32" s="321"/>
      <c r="X32" s="195"/>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row>
    <row r="33" spans="1:64" ht="15" customHeight="1">
      <c r="A33" s="230"/>
      <c r="B33" s="238" t="s">
        <v>3</v>
      </c>
      <c r="C33" s="476">
        <f>'Litigator Summary &amp; Totals'!G20</f>
        <v>0</v>
      </c>
      <c r="D33" s="476"/>
      <c r="E33" s="309">
        <f xml:space="preserve"> SUMIFS('Litigator Work Claimed'!$K$5:$K$64, 'Litigator Work Claimed'!$AO$5:$AO$64, "3")</f>
        <v>0</v>
      </c>
      <c r="F33" s="309"/>
      <c r="G33" s="231"/>
      <c r="H33" s="204"/>
      <c r="I33" s="383" t="s">
        <v>3</v>
      </c>
      <c r="J33" s="384"/>
      <c r="K33" s="363">
        <f>'Litigator Summary &amp; Totals'!N20</f>
        <v>0</v>
      </c>
      <c r="L33" s="363"/>
      <c r="M33" s="363"/>
      <c r="N33" s="309">
        <f xml:space="preserve"> SUMIFS('Litigator Work Claimed'!$V$5:$V$64, 'Litigator Work Claimed'!$AO$5:$AO$64, "3")</f>
        <v>0</v>
      </c>
      <c r="O33" s="309"/>
      <c r="P33" s="201"/>
      <c r="Q33" s="202"/>
      <c r="R33" s="399" t="s">
        <v>3</v>
      </c>
      <c r="S33" s="400"/>
      <c r="T33" s="365">
        <f>'Litigator Summary &amp; Totals'!U20</f>
        <v>0</v>
      </c>
      <c r="U33" s="365"/>
      <c r="V33" s="321">
        <f xml:space="preserve"> SUMIFS('Litigator Work Claimed'!$AI$5:$AI$64, 'Litigator Work Claimed'!$AO$5:$AO$64, "3")</f>
        <v>0</v>
      </c>
      <c r="W33" s="321"/>
      <c r="X33" s="195"/>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row>
    <row r="34" spans="1:64" ht="15" customHeight="1">
      <c r="A34" s="230"/>
      <c r="B34" s="238" t="s">
        <v>22</v>
      </c>
      <c r="C34" s="476">
        <f>'Litigator Summary &amp; Totals'!G22+'Litigator Summary &amp; Totals'!G23</f>
        <v>0</v>
      </c>
      <c r="D34" s="476"/>
      <c r="E34" s="309">
        <f xml:space="preserve"> SUMIFS('Litigator Work Claimed'!$K$5:$K$64, 'Litigator Work Claimed'!$AO$5:$AO$64, "1")</f>
        <v>0</v>
      </c>
      <c r="F34" s="309"/>
      <c r="G34" s="231"/>
      <c r="H34" s="204"/>
      <c r="I34" s="383" t="s">
        <v>22</v>
      </c>
      <c r="J34" s="384"/>
      <c r="K34" s="363">
        <f>'Litigator Summary &amp; Totals'!N22+'Litigator Summary &amp; Totals'!N23</f>
        <v>0</v>
      </c>
      <c r="L34" s="363"/>
      <c r="M34" s="363"/>
      <c r="N34" s="309">
        <f xml:space="preserve"> SUMIFS('Litigator Work Claimed'!$V$5:$V$64, 'Litigator Work Claimed'!$AO$5:$AO$64, "1")</f>
        <v>0</v>
      </c>
      <c r="O34" s="309"/>
      <c r="P34" s="201"/>
      <c r="Q34" s="202"/>
      <c r="R34" s="399" t="s">
        <v>22</v>
      </c>
      <c r="S34" s="400"/>
      <c r="T34" s="365">
        <f>'Litigator Summary &amp; Totals'!U22+'Litigator Summary &amp; Totals'!U23</f>
        <v>0</v>
      </c>
      <c r="U34" s="365"/>
      <c r="V34" s="321">
        <f xml:space="preserve"> SUMIFS('Litigator Work Claimed'!$AI$5:$AI$64, 'Litigator Work Claimed'!$AO$5:$AO$64, "1")</f>
        <v>0</v>
      </c>
      <c r="W34" s="321"/>
      <c r="X34" s="195"/>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row>
    <row r="35" spans="1:64" ht="15" customHeight="1">
      <c r="A35" s="230"/>
      <c r="B35" s="235" t="s">
        <v>23</v>
      </c>
      <c r="C35" s="428">
        <f>F93+F94+F95+F96</f>
        <v>0</v>
      </c>
      <c r="D35" s="428"/>
      <c r="E35" s="309">
        <f>AE97</f>
        <v>0</v>
      </c>
      <c r="F35" s="309"/>
      <c r="G35" s="231"/>
      <c r="H35" s="204"/>
      <c r="I35" s="426" t="s">
        <v>23</v>
      </c>
      <c r="J35" s="427"/>
      <c r="K35" s="364">
        <f>N93+N94+N95+N96</f>
        <v>0</v>
      </c>
      <c r="L35" s="364"/>
      <c r="M35" s="364"/>
      <c r="N35" s="309">
        <f>AH97</f>
        <v>0</v>
      </c>
      <c r="O35" s="309"/>
      <c r="P35" s="201"/>
      <c r="Q35" s="202"/>
      <c r="R35" s="483" t="s">
        <v>23</v>
      </c>
      <c r="S35" s="484"/>
      <c r="T35" s="366">
        <f>W93+W94+W95+W96</f>
        <v>0</v>
      </c>
      <c r="U35" s="366"/>
      <c r="V35" s="321">
        <f>AK97</f>
        <v>0</v>
      </c>
      <c r="W35" s="321"/>
      <c r="X35" s="195"/>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row>
    <row r="36" spans="1:64" ht="15" customHeight="1">
      <c r="A36" s="230"/>
      <c r="B36" s="386" t="s">
        <v>24</v>
      </c>
      <c r="C36" s="313"/>
      <c r="D36" s="313"/>
      <c r="E36" s="309">
        <f>SUM(E31:E35)</f>
        <v>0</v>
      </c>
      <c r="F36" s="309"/>
      <c r="G36" s="231"/>
      <c r="H36" s="204"/>
      <c r="I36" s="394" t="s">
        <v>109</v>
      </c>
      <c r="J36" s="395"/>
      <c r="K36" s="313"/>
      <c r="L36" s="313"/>
      <c r="M36" s="313"/>
      <c r="N36" s="309">
        <f>SUM(N31:N35)</f>
        <v>0</v>
      </c>
      <c r="O36" s="309"/>
      <c r="P36" s="201"/>
      <c r="Q36" s="202"/>
      <c r="R36" s="485" t="s">
        <v>109</v>
      </c>
      <c r="S36" s="486"/>
      <c r="T36" s="323"/>
      <c r="U36" s="323"/>
      <c r="V36" s="321">
        <f>SUM(V31:V35)</f>
        <v>0</v>
      </c>
      <c r="W36" s="321"/>
      <c r="X36" s="195"/>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row>
    <row r="37" spans="1:64" ht="9" customHeight="1">
      <c r="A37" s="230"/>
      <c r="B37" s="231"/>
      <c r="C37" s="231"/>
      <c r="D37" s="231"/>
      <c r="E37" s="231"/>
      <c r="F37" s="231"/>
      <c r="G37" s="231"/>
      <c r="H37" s="204"/>
      <c r="I37" s="204"/>
      <c r="J37" s="204"/>
      <c r="K37" s="204"/>
      <c r="L37" s="204"/>
      <c r="M37" s="204"/>
      <c r="N37" s="204"/>
      <c r="O37" s="204"/>
      <c r="P37" s="201"/>
      <c r="Q37" s="202"/>
      <c r="R37" s="203"/>
      <c r="S37" s="203"/>
      <c r="T37" s="203"/>
      <c r="U37" s="203"/>
      <c r="V37" s="203"/>
      <c r="W37" s="203"/>
      <c r="X37" s="195"/>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row>
    <row r="38" spans="1:64" ht="15" customHeight="1">
      <c r="A38" s="230"/>
      <c r="B38" s="330" t="s">
        <v>9</v>
      </c>
      <c r="C38" s="332" t="s">
        <v>25</v>
      </c>
      <c r="D38" s="333"/>
      <c r="E38" s="309">
        <f>SUMIFS(Disbursements!E4:E53, Disbursements!F4:F53, "Yes") + 'Litigator Summary &amp; Totals'!C3</f>
        <v>0</v>
      </c>
      <c r="F38" s="309"/>
      <c r="G38" s="231"/>
      <c r="H38" s="204"/>
      <c r="I38" s="359" t="s">
        <v>9</v>
      </c>
      <c r="J38" s="360"/>
      <c r="K38" s="332" t="s">
        <v>25</v>
      </c>
      <c r="L38" s="333"/>
      <c r="M38" s="333"/>
      <c r="N38" s="309">
        <f>SUMIFS(Disbursements!K4:K53, Disbursements!F4:F53, "Yes") + 'Litigator Summary &amp; Totals'!J3</f>
        <v>0</v>
      </c>
      <c r="O38" s="309"/>
      <c r="P38" s="201"/>
      <c r="Q38" s="202"/>
      <c r="R38" s="326" t="s">
        <v>9</v>
      </c>
      <c r="S38" s="327"/>
      <c r="T38" s="417" t="s">
        <v>25</v>
      </c>
      <c r="U38" s="418"/>
      <c r="V38" s="416">
        <f>SUMIFS(Disbursements!S4:S53, Disbursements!F4:F53, "Yes") + 'Litigator Summary &amp; Totals'!Q3</f>
        <v>0</v>
      </c>
      <c r="W38" s="416"/>
      <c r="X38" s="195"/>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row>
    <row r="39" spans="1:64" ht="30" customHeight="1">
      <c r="A39" s="230"/>
      <c r="B39" s="331"/>
      <c r="C39" s="332" t="s">
        <v>26</v>
      </c>
      <c r="D39" s="333"/>
      <c r="E39" s="309">
        <f>SUMIFS(Disbursements!E4:E53, Disbursements!F4:F53, "No")</f>
        <v>0</v>
      </c>
      <c r="F39" s="309"/>
      <c r="G39" s="231"/>
      <c r="H39" s="204"/>
      <c r="I39" s="361"/>
      <c r="J39" s="362"/>
      <c r="K39" s="332" t="s">
        <v>26</v>
      </c>
      <c r="L39" s="333"/>
      <c r="M39" s="333"/>
      <c r="N39" s="309">
        <f>SUMIFS(Disbursements!K4:K53, Disbursements!F4:F53, "No")</f>
        <v>0</v>
      </c>
      <c r="O39" s="309"/>
      <c r="P39" s="201"/>
      <c r="Q39" s="202"/>
      <c r="R39" s="328"/>
      <c r="S39" s="329"/>
      <c r="T39" s="417" t="s">
        <v>26</v>
      </c>
      <c r="U39" s="418"/>
      <c r="V39" s="416">
        <f>SUMIFS(Disbursements!S4:S53, Disbursements!F4:F53, "No")</f>
        <v>0</v>
      </c>
      <c r="W39" s="416"/>
      <c r="X39" s="195"/>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row>
    <row r="40" spans="1:64" ht="9" customHeight="1">
      <c r="A40" s="230"/>
      <c r="B40" s="230"/>
      <c r="C40" s="230"/>
      <c r="D40" s="230"/>
      <c r="E40" s="230"/>
      <c r="F40" s="230"/>
      <c r="G40" s="231"/>
      <c r="H40" s="204"/>
      <c r="I40" s="204"/>
      <c r="J40" s="204"/>
      <c r="K40" s="204"/>
      <c r="L40" s="204"/>
      <c r="M40" s="204"/>
      <c r="N40" s="204"/>
      <c r="O40" s="204"/>
      <c r="P40" s="201"/>
      <c r="Q40" s="202"/>
      <c r="R40" s="203"/>
      <c r="S40" s="203"/>
      <c r="T40" s="203"/>
      <c r="U40" s="203"/>
      <c r="V40" s="203"/>
      <c r="W40" s="203"/>
      <c r="X40" s="1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row>
    <row r="41" spans="1:64" ht="15" customHeight="1">
      <c r="A41" s="230"/>
      <c r="B41" s="433" t="s">
        <v>98</v>
      </c>
      <c r="C41" s="192" t="s">
        <v>275</v>
      </c>
      <c r="D41" s="239">
        <f>SUMIFS('Advocate Work Claimed'!$E$7:$E$66, 'Advocate Work Claimed'!$C$7:$C$66, "KC")</f>
        <v>0</v>
      </c>
      <c r="E41" s="309">
        <f>SUM(D41+D42)</f>
        <v>0</v>
      </c>
      <c r="F41" s="309"/>
      <c r="G41" s="231"/>
      <c r="H41" s="204"/>
      <c r="I41" s="337" t="s">
        <v>98</v>
      </c>
      <c r="J41" s="337"/>
      <c r="K41" s="415" t="s">
        <v>275</v>
      </c>
      <c r="L41" s="383"/>
      <c r="M41" s="239">
        <f>SUMIFS('Advocate Work Claimed'!$K$7:$K$66, 'Advocate Work Claimed'!$L$7:$L$66, "KC")</f>
        <v>0</v>
      </c>
      <c r="N41" s="309">
        <f>SUM(M41+M42)</f>
        <v>0</v>
      </c>
      <c r="O41" s="309"/>
      <c r="P41" s="201"/>
      <c r="Q41" s="202"/>
      <c r="R41" s="326" t="s">
        <v>98</v>
      </c>
      <c r="S41" s="327"/>
      <c r="T41" s="236" t="s">
        <v>275</v>
      </c>
      <c r="U41" s="247">
        <f>SUMIFS('Advocate Work Claimed'!$T$7:$T$66, 'Advocate Work Claimed'!$C$7:$C$66, "KC")</f>
        <v>0</v>
      </c>
      <c r="V41" s="321">
        <f>SUM(U41+U42)</f>
        <v>0</v>
      </c>
      <c r="W41" s="321"/>
      <c r="X41" s="195"/>
      <c r="Y41" s="172"/>
      <c r="Z41" s="172"/>
      <c r="AA41" s="172"/>
      <c r="AB41" s="172"/>
      <c r="AC41" s="172"/>
      <c r="AD41" s="172">
        <f>D41</f>
        <v>0</v>
      </c>
      <c r="AE41" s="172">
        <f>IF('Advocate Work Claimed'!E4="Yes", AD41, 0)</f>
        <v>0</v>
      </c>
      <c r="AF41" s="171">
        <f>M41</f>
        <v>0</v>
      </c>
      <c r="AG41" s="172">
        <f>IF('Advocate Work Claimed'!E4="Yes", AF41, 0)</f>
        <v>0</v>
      </c>
      <c r="AH41" s="171">
        <f>U41</f>
        <v>0</v>
      </c>
      <c r="AI41" s="172">
        <f>IF('Advocate Work Claimed'!E4="Yes", AH41, 0)</f>
        <v>0</v>
      </c>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row>
    <row r="42" spans="1:64" ht="15" customHeight="1">
      <c r="A42" s="230"/>
      <c r="B42" s="434"/>
      <c r="C42" s="192" t="s">
        <v>96</v>
      </c>
      <c r="D42" s="239">
        <f>SUMIFS('Advocate Work Claimed'!$E$7:$E$66, 'Advocate Work Claimed'!$C$7:$C$66, "Junior")</f>
        <v>0</v>
      </c>
      <c r="E42" s="309"/>
      <c r="F42" s="309"/>
      <c r="G42" s="231"/>
      <c r="H42" s="204"/>
      <c r="I42" s="337"/>
      <c r="J42" s="337"/>
      <c r="K42" s="415" t="s">
        <v>96</v>
      </c>
      <c r="L42" s="383"/>
      <c r="M42" s="239">
        <f>SUMIFS('Advocate Work Claimed'!$K$7:$K$66, 'Advocate Work Claimed'!$L$7:$L$66, "Junior")</f>
        <v>0</v>
      </c>
      <c r="N42" s="309"/>
      <c r="O42" s="309"/>
      <c r="P42" s="201"/>
      <c r="Q42" s="202"/>
      <c r="R42" s="328"/>
      <c r="S42" s="329"/>
      <c r="T42" s="236" t="s">
        <v>96</v>
      </c>
      <c r="U42" s="247">
        <f>SUMIFS('Advocate Work Claimed'!$T$7:$T$66, 'Advocate Work Claimed'!$C$7:$C$66, "Junior")</f>
        <v>0</v>
      </c>
      <c r="V42" s="321"/>
      <c r="W42" s="321"/>
      <c r="X42" s="195"/>
      <c r="Y42" s="172"/>
      <c r="Z42" s="172"/>
      <c r="AA42" s="172"/>
      <c r="AB42" s="172"/>
      <c r="AC42" s="172"/>
      <c r="AD42" s="172">
        <f>D42</f>
        <v>0</v>
      </c>
      <c r="AE42" s="172">
        <f>IF('Advocate Work Claimed'!E3="Yes", AD42, 0)</f>
        <v>0</v>
      </c>
      <c r="AF42" s="171">
        <f>M42</f>
        <v>0</v>
      </c>
      <c r="AG42" s="172">
        <f>IF('Advocate Work Claimed'!E3="Yes", AF42, 0)</f>
        <v>0</v>
      </c>
      <c r="AH42" s="171">
        <f>U42</f>
        <v>0</v>
      </c>
      <c r="AI42" s="172">
        <f>IF('Advocate Work Claimed'!E3="Yes", AH42, 0)</f>
        <v>0</v>
      </c>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row>
    <row r="43" spans="1:64" ht="9" customHeight="1">
      <c r="A43" s="230"/>
      <c r="B43" s="230"/>
      <c r="C43" s="230"/>
      <c r="D43" s="230"/>
      <c r="E43" s="230"/>
      <c r="F43" s="230"/>
      <c r="G43" s="231"/>
      <c r="H43" s="204"/>
      <c r="I43" s="204"/>
      <c r="J43" s="204"/>
      <c r="K43" s="204"/>
      <c r="L43" s="204"/>
      <c r="M43" s="204"/>
      <c r="N43" s="204"/>
      <c r="O43" s="204"/>
      <c r="P43" s="201"/>
      <c r="Q43" s="202"/>
      <c r="R43" s="203"/>
      <c r="S43" s="203"/>
      <c r="T43" s="203"/>
      <c r="U43" s="203"/>
      <c r="V43" s="203"/>
      <c r="W43" s="203"/>
      <c r="X43" s="1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row>
    <row r="44" spans="1:64" ht="15" customHeight="1">
      <c r="A44" s="230"/>
      <c r="B44" s="394" t="s">
        <v>182</v>
      </c>
      <c r="C44" s="395"/>
      <c r="D44" s="395"/>
      <c r="E44" s="309">
        <f>SUM(E36+E38+E39+E41)</f>
        <v>0</v>
      </c>
      <c r="F44" s="309"/>
      <c r="G44" s="231"/>
      <c r="H44" s="204"/>
      <c r="I44" s="426" t="s">
        <v>129</v>
      </c>
      <c r="J44" s="427"/>
      <c r="K44" s="427"/>
      <c r="L44" s="427"/>
      <c r="M44" s="427"/>
      <c r="N44" s="309">
        <f>SUM(N36+N38+N39+N41)</f>
        <v>0</v>
      </c>
      <c r="O44" s="309"/>
      <c r="P44" s="201"/>
      <c r="Q44" s="202"/>
      <c r="R44" s="487" t="s">
        <v>184</v>
      </c>
      <c r="S44" s="517"/>
      <c r="T44" s="517"/>
      <c r="U44" s="517"/>
      <c r="V44" s="321">
        <f>SUM(V36+V38+V39+V41)</f>
        <v>0</v>
      </c>
      <c r="W44" s="321"/>
      <c r="X44" s="1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row>
    <row r="45" spans="1:64" ht="15" customHeight="1">
      <c r="A45" s="230"/>
      <c r="B45" s="312" t="s">
        <v>27</v>
      </c>
      <c r="C45" s="313"/>
      <c r="D45" s="313"/>
      <c r="E45" s="309">
        <f>SUM(E36+E38+AE41+AE42)</f>
        <v>0</v>
      </c>
      <c r="F45" s="309"/>
      <c r="G45" s="231"/>
      <c r="H45" s="204"/>
      <c r="I45" s="475" t="s">
        <v>27</v>
      </c>
      <c r="J45" s="313"/>
      <c r="K45" s="313"/>
      <c r="L45" s="313"/>
      <c r="M45" s="313"/>
      <c r="N45" s="309">
        <f>SUM(N36+N38+AG41+AG42)</f>
        <v>0</v>
      </c>
      <c r="O45" s="309"/>
      <c r="P45" s="201"/>
      <c r="Q45" s="202"/>
      <c r="R45" s="322" t="s">
        <v>27</v>
      </c>
      <c r="S45" s="323"/>
      <c r="T45" s="323"/>
      <c r="U45" s="323"/>
      <c r="V45" s="321">
        <f>SUM(V36+V38+AI41+AI42)</f>
        <v>0</v>
      </c>
      <c r="W45" s="321"/>
      <c r="X45" s="1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row>
    <row r="46" spans="1:64" ht="15" customHeight="1">
      <c r="A46" s="230"/>
      <c r="B46" s="312" t="s">
        <v>28</v>
      </c>
      <c r="C46" s="313"/>
      <c r="D46" s="313"/>
      <c r="E46" s="314">
        <f>IF(E14="YES",SUM((E45/100)*20),IF(E14="No","£0.00",))</f>
        <v>0</v>
      </c>
      <c r="F46" s="314"/>
      <c r="G46" s="231"/>
      <c r="H46" s="204"/>
      <c r="I46" s="475" t="s">
        <v>29</v>
      </c>
      <c r="J46" s="313"/>
      <c r="K46" s="313"/>
      <c r="L46" s="313"/>
      <c r="M46" s="313"/>
      <c r="N46" s="309">
        <f>IF(E14="YES",SUM((N45/100)*20),IF(E14="No","£0.00",))</f>
        <v>0</v>
      </c>
      <c r="O46" s="309"/>
      <c r="P46" s="201"/>
      <c r="Q46" s="202"/>
      <c r="R46" s="322" t="s">
        <v>29</v>
      </c>
      <c r="S46" s="323"/>
      <c r="T46" s="323"/>
      <c r="U46" s="323"/>
      <c r="V46" s="321">
        <f>IF(E14="YES",SUM((V45/100)*20),IF(E14="No","£0.00",))</f>
        <v>0</v>
      </c>
      <c r="W46" s="321"/>
      <c r="X46" s="195"/>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row>
    <row r="47" spans="1:64" ht="15" customHeight="1">
      <c r="A47" s="230"/>
      <c r="B47" s="381" t="s">
        <v>183</v>
      </c>
      <c r="C47" s="382"/>
      <c r="D47" s="382"/>
      <c r="E47" s="315">
        <f>SUM(E44+E46)</f>
        <v>0</v>
      </c>
      <c r="F47" s="315"/>
      <c r="G47" s="231"/>
      <c r="H47" s="204"/>
      <c r="I47" s="403" t="s">
        <v>30</v>
      </c>
      <c r="J47" s="404"/>
      <c r="K47" s="404"/>
      <c r="L47" s="404"/>
      <c r="M47" s="404"/>
      <c r="N47" s="315">
        <f>SUM(N44+N46)</f>
        <v>0</v>
      </c>
      <c r="O47" s="315"/>
      <c r="P47" s="201"/>
      <c r="Q47" s="202"/>
      <c r="R47" s="322" t="s">
        <v>30</v>
      </c>
      <c r="S47" s="323"/>
      <c r="T47" s="323"/>
      <c r="U47" s="323"/>
      <c r="V47" s="321">
        <f>SUM(V44+V46)</f>
        <v>0</v>
      </c>
      <c r="W47" s="321"/>
      <c r="X47" s="195"/>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row>
    <row r="48" spans="1:64" ht="15" customHeight="1">
      <c r="A48" s="230"/>
      <c r="B48" s="230"/>
      <c r="C48" s="230"/>
      <c r="D48" s="230"/>
      <c r="E48" s="230"/>
      <c r="F48" s="230"/>
      <c r="G48" s="231"/>
      <c r="H48" s="204"/>
      <c r="I48" s="201"/>
      <c r="J48" s="201"/>
      <c r="K48" s="201"/>
      <c r="L48" s="201"/>
      <c r="M48" s="201"/>
      <c r="N48" s="201"/>
      <c r="O48" s="201"/>
      <c r="P48" s="201"/>
      <c r="Q48" s="202"/>
      <c r="R48" s="322" t="s">
        <v>222</v>
      </c>
      <c r="S48" s="323"/>
      <c r="T48" s="323"/>
      <c r="U48" s="323"/>
      <c r="V48" s="321">
        <f>N47</f>
        <v>0</v>
      </c>
      <c r="W48" s="321"/>
      <c r="X48" s="195"/>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row>
    <row r="49" spans="1:64" ht="15.75" customHeight="1">
      <c r="A49" s="230"/>
      <c r="B49" s="230"/>
      <c r="C49" s="230"/>
      <c r="D49" s="230"/>
      <c r="E49" s="230"/>
      <c r="F49" s="230"/>
      <c r="G49" s="230"/>
      <c r="H49" s="201"/>
      <c r="I49" s="201"/>
      <c r="J49" s="201"/>
      <c r="K49" s="201"/>
      <c r="L49" s="201"/>
      <c r="M49" s="201"/>
      <c r="N49" s="201"/>
      <c r="O49" s="201"/>
      <c r="P49" s="201"/>
      <c r="Q49" s="202"/>
      <c r="R49" s="324" t="s">
        <v>221</v>
      </c>
      <c r="S49" s="325"/>
      <c r="T49" s="325"/>
      <c r="U49" s="325"/>
      <c r="V49" s="497">
        <f>SUM(V47-V48)</f>
        <v>0</v>
      </c>
      <c r="W49" s="497"/>
      <c r="X49" s="195"/>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row>
    <row r="50" spans="1:64" ht="9" customHeight="1">
      <c r="A50" s="230"/>
      <c r="B50" s="230"/>
      <c r="C50" s="230"/>
      <c r="D50" s="230"/>
      <c r="E50" s="230"/>
      <c r="F50" s="230"/>
      <c r="G50" s="230"/>
      <c r="H50" s="201"/>
      <c r="I50" s="201"/>
      <c r="J50" s="201"/>
      <c r="K50" s="201"/>
      <c r="L50" s="201"/>
      <c r="M50" s="201"/>
      <c r="N50" s="201"/>
      <c r="O50" s="201"/>
      <c r="P50" s="201"/>
      <c r="Q50" s="202"/>
      <c r="R50" s="203"/>
      <c r="S50" s="203"/>
      <c r="T50" s="203"/>
      <c r="U50" s="203"/>
      <c r="V50" s="203"/>
      <c r="W50" s="203"/>
      <c r="X50" s="20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row>
    <row r="51" spans="1:64" ht="36" customHeight="1">
      <c r="A51" s="230"/>
      <c r="B51" s="419" t="s">
        <v>37</v>
      </c>
      <c r="C51" s="420"/>
      <c r="D51" s="421"/>
      <c r="E51" s="420"/>
      <c r="F51" s="422"/>
      <c r="G51" s="231"/>
      <c r="H51" s="204"/>
      <c r="I51" s="431"/>
      <c r="J51" s="204"/>
      <c r="K51" s="204"/>
      <c r="L51" s="204"/>
      <c r="M51" s="335"/>
      <c r="N51" s="335"/>
      <c r="O51" s="335"/>
      <c r="P51" s="201"/>
      <c r="Q51" s="202"/>
      <c r="R51" s="405" t="s">
        <v>167</v>
      </c>
      <c r="S51" s="406"/>
      <c r="T51" s="406"/>
      <c r="U51" s="406"/>
      <c r="V51" s="406"/>
      <c r="W51" s="407"/>
      <c r="X51" s="195"/>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row>
    <row r="52" spans="1:64" ht="14.25" customHeight="1">
      <c r="A52" s="230"/>
      <c r="B52" s="154"/>
      <c r="C52" s="153"/>
      <c r="D52" s="240" t="s">
        <v>42</v>
      </c>
      <c r="E52" s="396" t="s">
        <v>177</v>
      </c>
      <c r="F52" s="397"/>
      <c r="G52" s="231"/>
      <c r="H52" s="204"/>
      <c r="I52" s="431"/>
      <c r="J52" s="204"/>
      <c r="K52" s="204"/>
      <c r="L52" s="204"/>
      <c r="M52" s="335"/>
      <c r="N52" s="335"/>
      <c r="O52" s="335"/>
      <c r="P52" s="201"/>
      <c r="Q52" s="202"/>
      <c r="R52" s="408"/>
      <c r="S52" s="408"/>
      <c r="T52" s="408"/>
      <c r="U52" s="408"/>
      <c r="V52" s="408"/>
      <c r="W52" s="408"/>
      <c r="X52" s="195"/>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row>
    <row r="53" spans="1:64" ht="15">
      <c r="A53" s="230"/>
      <c r="B53" s="334" t="s">
        <v>211</v>
      </c>
      <c r="C53" s="334"/>
      <c r="D53" s="241"/>
      <c r="E53" s="398"/>
      <c r="F53" s="398"/>
      <c r="G53" s="231"/>
      <c r="H53" s="204"/>
      <c r="I53" s="175"/>
      <c r="J53" s="204"/>
      <c r="K53" s="204"/>
      <c r="L53" s="204"/>
      <c r="M53" s="335"/>
      <c r="N53" s="335"/>
      <c r="O53" s="335"/>
      <c r="P53" s="201"/>
      <c r="Q53" s="202"/>
      <c r="R53" s="409"/>
      <c r="S53" s="409"/>
      <c r="T53" s="409"/>
      <c r="U53" s="409"/>
      <c r="V53" s="409"/>
      <c r="W53" s="409"/>
      <c r="X53" s="195"/>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row>
    <row r="54" spans="1:64" ht="15">
      <c r="A54" s="230"/>
      <c r="B54" s="334" t="s">
        <v>226</v>
      </c>
      <c r="C54" s="334"/>
      <c r="D54" s="241"/>
      <c r="E54" s="398"/>
      <c r="F54" s="398"/>
      <c r="G54" s="231"/>
      <c r="H54" s="204"/>
      <c r="I54" s="175"/>
      <c r="J54" s="204"/>
      <c r="K54" s="204"/>
      <c r="L54" s="204"/>
      <c r="M54" s="335"/>
      <c r="N54" s="335"/>
      <c r="O54" s="335"/>
      <c r="P54" s="201"/>
      <c r="Q54" s="202"/>
      <c r="R54" s="409"/>
      <c r="S54" s="409"/>
      <c r="T54" s="409"/>
      <c r="U54" s="409"/>
      <c r="V54" s="409"/>
      <c r="W54" s="409"/>
      <c r="X54" s="195"/>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row>
    <row r="55" spans="1:64" ht="15">
      <c r="A55" s="230"/>
      <c r="B55" s="334" t="s">
        <v>35</v>
      </c>
      <c r="C55" s="334"/>
      <c r="D55" s="241"/>
      <c r="E55" s="379"/>
      <c r="F55" s="379"/>
      <c r="G55" s="231"/>
      <c r="H55" s="204"/>
      <c r="I55" s="175"/>
      <c r="J55" s="204"/>
      <c r="K55" s="204"/>
      <c r="L55" s="204"/>
      <c r="M55" s="335"/>
      <c r="N55" s="335"/>
      <c r="O55" s="335"/>
      <c r="P55" s="201"/>
      <c r="Q55" s="202"/>
      <c r="R55" s="409"/>
      <c r="S55" s="409"/>
      <c r="T55" s="409"/>
      <c r="U55" s="409"/>
      <c r="V55" s="409"/>
      <c r="W55" s="409"/>
      <c r="X55" s="195"/>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row>
    <row r="56" spans="1:64" ht="15">
      <c r="A56" s="230"/>
      <c r="B56" s="334" t="s">
        <v>36</v>
      </c>
      <c r="C56" s="334"/>
      <c r="D56" s="241"/>
      <c r="E56" s="379"/>
      <c r="F56" s="379"/>
      <c r="G56" s="230"/>
      <c r="H56" s="194"/>
      <c r="I56" s="175"/>
      <c r="J56" s="194"/>
      <c r="K56" s="194"/>
      <c r="L56" s="194"/>
      <c r="M56" s="194"/>
      <c r="N56" s="194"/>
      <c r="O56" s="194"/>
      <c r="P56" s="200"/>
      <c r="Q56" s="195"/>
      <c r="R56" s="409"/>
      <c r="S56" s="409"/>
      <c r="T56" s="409"/>
      <c r="U56" s="409"/>
      <c r="V56" s="409"/>
      <c r="W56" s="409"/>
      <c r="X56" s="195"/>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row>
    <row r="57" spans="1:64" ht="15">
      <c r="A57" s="230"/>
      <c r="B57" s="334" t="s">
        <v>39</v>
      </c>
      <c r="C57" s="334"/>
      <c r="D57" s="241"/>
      <c r="E57" s="379"/>
      <c r="F57" s="379"/>
      <c r="G57" s="230"/>
      <c r="H57" s="194"/>
      <c r="I57" s="175"/>
      <c r="J57" s="194"/>
      <c r="K57" s="194"/>
      <c r="L57" s="194"/>
      <c r="M57" s="194"/>
      <c r="N57" s="194"/>
      <c r="O57" s="194"/>
      <c r="P57" s="200"/>
      <c r="Q57" s="195"/>
      <c r="R57" s="409"/>
      <c r="S57" s="409"/>
      <c r="T57" s="409"/>
      <c r="U57" s="409"/>
      <c r="V57" s="409"/>
      <c r="W57" s="409"/>
      <c r="X57" s="195"/>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row>
    <row r="58" spans="1:64" ht="15">
      <c r="A58" s="230"/>
      <c r="B58" s="334" t="s">
        <v>40</v>
      </c>
      <c r="C58" s="334"/>
      <c r="D58" s="241"/>
      <c r="E58" s="379"/>
      <c r="F58" s="379"/>
      <c r="G58" s="230"/>
      <c r="H58" s="194"/>
      <c r="I58" s="175"/>
      <c r="J58" s="194"/>
      <c r="K58" s="194"/>
      <c r="L58" s="194"/>
      <c r="M58" s="194"/>
      <c r="N58" s="194"/>
      <c r="O58" s="194"/>
      <c r="P58" s="200"/>
      <c r="Q58" s="195"/>
      <c r="R58" s="409"/>
      <c r="S58" s="409"/>
      <c r="T58" s="409"/>
      <c r="U58" s="409"/>
      <c r="V58" s="409"/>
      <c r="W58" s="409"/>
      <c r="X58" s="195"/>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row>
    <row r="59" spans="1:64" ht="15.75" customHeight="1">
      <c r="A59" s="230"/>
      <c r="B59" s="334" t="s">
        <v>38</v>
      </c>
      <c r="C59" s="334"/>
      <c r="D59" s="241"/>
      <c r="E59" s="379"/>
      <c r="F59" s="379"/>
      <c r="G59" s="230"/>
      <c r="H59" s="194"/>
      <c r="I59" s="175"/>
      <c r="J59" s="194"/>
      <c r="K59" s="194"/>
      <c r="L59" s="194"/>
      <c r="M59" s="194"/>
      <c r="N59" s="194"/>
      <c r="O59" s="194"/>
      <c r="P59" s="200"/>
      <c r="Q59" s="195"/>
      <c r="R59" s="409"/>
      <c r="S59" s="409"/>
      <c r="T59" s="409"/>
      <c r="U59" s="409"/>
      <c r="V59" s="409"/>
      <c r="W59" s="409"/>
      <c r="X59" s="195"/>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row>
    <row r="60" spans="1:64" ht="15.75" customHeight="1">
      <c r="A60" s="230"/>
      <c r="B60" s="334" t="s">
        <v>89</v>
      </c>
      <c r="C60" s="334"/>
      <c r="D60" s="241"/>
      <c r="E60" s="379"/>
      <c r="F60" s="379"/>
      <c r="G60" s="230"/>
      <c r="H60" s="194"/>
      <c r="I60" s="175"/>
      <c r="J60" s="194"/>
      <c r="K60" s="194"/>
      <c r="L60" s="194"/>
      <c r="M60" s="194"/>
      <c r="N60" s="194"/>
      <c r="O60" s="194"/>
      <c r="P60" s="200"/>
      <c r="Q60" s="195"/>
      <c r="R60" s="409"/>
      <c r="S60" s="409"/>
      <c r="T60" s="409"/>
      <c r="U60" s="409"/>
      <c r="V60" s="409"/>
      <c r="W60" s="409"/>
      <c r="X60" s="195"/>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row>
    <row r="61" spans="1:64" ht="15">
      <c r="A61" s="230"/>
      <c r="B61" s="334" t="s">
        <v>212</v>
      </c>
      <c r="C61" s="334"/>
      <c r="D61" s="241"/>
      <c r="E61" s="379"/>
      <c r="F61" s="379"/>
      <c r="G61" s="230"/>
      <c r="H61" s="194"/>
      <c r="I61" s="175"/>
      <c r="J61" s="194"/>
      <c r="K61" s="194"/>
      <c r="L61" s="194"/>
      <c r="M61" s="194"/>
      <c r="N61" s="194"/>
      <c r="O61" s="194"/>
      <c r="P61" s="200"/>
      <c r="Q61" s="195"/>
      <c r="R61" s="409"/>
      <c r="S61" s="409"/>
      <c r="T61" s="409"/>
      <c r="U61" s="409"/>
      <c r="V61" s="409"/>
      <c r="W61" s="409"/>
      <c r="X61" s="195"/>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row>
    <row r="62" spans="1:64" ht="7.5" customHeight="1">
      <c r="A62" s="230"/>
      <c r="B62" s="230"/>
      <c r="C62" s="230"/>
      <c r="D62" s="230"/>
      <c r="E62" s="230"/>
      <c r="F62" s="230"/>
      <c r="G62" s="230"/>
      <c r="H62" s="194"/>
      <c r="I62" s="431"/>
      <c r="J62" s="194"/>
      <c r="K62" s="194"/>
      <c r="L62" s="194"/>
      <c r="M62" s="194"/>
      <c r="N62" s="194"/>
      <c r="O62" s="194"/>
      <c r="P62" s="200"/>
      <c r="Q62" s="195"/>
      <c r="R62" s="409"/>
      <c r="S62" s="409"/>
      <c r="T62" s="409"/>
      <c r="U62" s="409"/>
      <c r="V62" s="409"/>
      <c r="W62" s="409"/>
      <c r="X62" s="195"/>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row>
    <row r="63" spans="1:64" ht="7.5" customHeight="1" thickBot="1">
      <c r="A63" s="230"/>
      <c r="B63" s="230"/>
      <c r="C63" s="230"/>
      <c r="D63" s="230"/>
      <c r="E63" s="230"/>
      <c r="F63" s="230"/>
      <c r="G63" s="230"/>
      <c r="H63" s="194"/>
      <c r="I63" s="431"/>
      <c r="J63" s="194"/>
      <c r="K63" s="194"/>
      <c r="L63" s="194"/>
      <c r="M63" s="194"/>
      <c r="N63" s="194"/>
      <c r="O63" s="194"/>
      <c r="P63" s="200"/>
      <c r="Q63" s="195"/>
      <c r="R63" s="409"/>
      <c r="S63" s="409"/>
      <c r="T63" s="409"/>
      <c r="U63" s="409"/>
      <c r="V63" s="409"/>
      <c r="W63" s="409"/>
      <c r="X63" s="195"/>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row>
    <row r="64" spans="1:64" ht="15" customHeight="1" thickBot="1">
      <c r="A64" s="230"/>
      <c r="B64" s="469" t="s">
        <v>32</v>
      </c>
      <c r="C64" s="470"/>
      <c r="D64" s="470"/>
      <c r="E64" s="470"/>
      <c r="F64" s="242"/>
      <c r="G64" s="230"/>
      <c r="H64" s="194"/>
      <c r="I64" s="175"/>
      <c r="J64" s="194"/>
      <c r="K64" s="194"/>
      <c r="L64" s="194"/>
      <c r="M64" s="194"/>
      <c r="N64" s="194"/>
      <c r="O64" s="194"/>
      <c r="P64" s="200"/>
      <c r="Q64" s="195"/>
      <c r="R64" s="409"/>
      <c r="S64" s="409"/>
      <c r="T64" s="409"/>
      <c r="U64" s="409"/>
      <c r="V64" s="409"/>
      <c r="W64" s="409"/>
      <c r="X64" s="195"/>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row>
    <row r="65" spans="1:64" ht="15" customHeight="1">
      <c r="A65" s="230"/>
      <c r="B65" s="471" t="s">
        <v>93</v>
      </c>
      <c r="C65" s="472"/>
      <c r="D65" s="472"/>
      <c r="E65" s="472"/>
      <c r="F65" s="473"/>
      <c r="G65" s="230"/>
      <c r="H65" s="194"/>
      <c r="I65" s="204"/>
      <c r="J65" s="194"/>
      <c r="K65" s="194"/>
      <c r="L65" s="194"/>
      <c r="M65" s="194"/>
      <c r="N65" s="194"/>
      <c r="O65" s="194"/>
      <c r="P65" s="200"/>
      <c r="Q65" s="195"/>
      <c r="R65" s="409"/>
      <c r="S65" s="409"/>
      <c r="T65" s="409"/>
      <c r="U65" s="409"/>
      <c r="V65" s="409"/>
      <c r="W65" s="409"/>
      <c r="X65" s="195"/>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row>
    <row r="66" spans="1:64" ht="15" customHeight="1">
      <c r="A66" s="230"/>
      <c r="B66" s="96" t="s">
        <v>138</v>
      </c>
      <c r="C66" s="139"/>
      <c r="D66" s="139"/>
      <c r="E66" s="139"/>
      <c r="F66" s="95"/>
      <c r="G66" s="230"/>
      <c r="H66" s="194"/>
      <c r="I66" s="194"/>
      <c r="J66" s="194"/>
      <c r="K66" s="194"/>
      <c r="L66" s="194"/>
      <c r="M66" s="194"/>
      <c r="N66" s="194"/>
      <c r="O66" s="194"/>
      <c r="P66" s="200"/>
      <c r="Q66" s="195"/>
      <c r="R66" s="409"/>
      <c r="S66" s="409"/>
      <c r="T66" s="409"/>
      <c r="U66" s="409"/>
      <c r="V66" s="409"/>
      <c r="W66" s="409"/>
      <c r="X66" s="195"/>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row>
    <row r="67" spans="1:64" ht="15" customHeight="1">
      <c r="A67" s="230"/>
      <c r="B67" s="96" t="s">
        <v>223</v>
      </c>
      <c r="C67" s="139"/>
      <c r="D67" s="139"/>
      <c r="E67" s="139"/>
      <c r="F67" s="95"/>
      <c r="G67" s="230"/>
      <c r="H67" s="194"/>
      <c r="I67" s="194"/>
      <c r="J67" s="194"/>
      <c r="K67" s="194"/>
      <c r="L67" s="194"/>
      <c r="M67" s="194"/>
      <c r="N67" s="194"/>
      <c r="O67" s="194"/>
      <c r="P67" s="200"/>
      <c r="Q67" s="195"/>
      <c r="R67" s="409"/>
      <c r="S67" s="409"/>
      <c r="T67" s="409"/>
      <c r="U67" s="409"/>
      <c r="V67" s="409"/>
      <c r="W67" s="409"/>
      <c r="X67" s="195"/>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row>
    <row r="68" spans="1:64" ht="15" customHeight="1">
      <c r="A68" s="230" t="s">
        <v>139</v>
      </c>
      <c r="B68" s="96" t="s">
        <v>134</v>
      </c>
      <c r="C68" s="139"/>
      <c r="D68" s="139"/>
      <c r="E68" s="139"/>
      <c r="F68" s="95"/>
      <c r="G68" s="230"/>
      <c r="H68" s="194"/>
      <c r="I68" s="206"/>
      <c r="J68" s="206"/>
      <c r="K68" s="206"/>
      <c r="L68" s="194"/>
      <c r="M68" s="194"/>
      <c r="N68" s="194"/>
      <c r="O68" s="194"/>
      <c r="P68" s="200"/>
      <c r="Q68" s="195"/>
      <c r="R68" s="409"/>
      <c r="S68" s="409"/>
      <c r="T68" s="409"/>
      <c r="U68" s="409"/>
      <c r="V68" s="409"/>
      <c r="W68" s="409"/>
      <c r="X68" s="195"/>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row>
    <row r="69" spans="1:64" ht="15" customHeight="1">
      <c r="A69" s="230"/>
      <c r="B69" s="94" t="s">
        <v>135</v>
      </c>
      <c r="C69" s="139"/>
      <c r="D69" s="139"/>
      <c r="E69" s="139"/>
      <c r="F69" s="95"/>
      <c r="G69" s="230"/>
      <c r="H69" s="194"/>
      <c r="I69" s="194"/>
      <c r="J69" s="194"/>
      <c r="K69" s="194"/>
      <c r="L69" s="194"/>
      <c r="M69" s="194"/>
      <c r="N69" s="194"/>
      <c r="O69" s="194"/>
      <c r="P69" s="200"/>
      <c r="Q69" s="195"/>
      <c r="R69" s="409"/>
      <c r="S69" s="409"/>
      <c r="T69" s="409"/>
      <c r="U69" s="409"/>
      <c r="V69" s="409"/>
      <c r="W69" s="409"/>
      <c r="X69" s="195"/>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row>
    <row r="70" spans="1:64" ht="15" customHeight="1">
      <c r="A70" s="230"/>
      <c r="B70" s="96" t="s">
        <v>136</v>
      </c>
      <c r="C70" s="139"/>
      <c r="D70" s="139"/>
      <c r="E70" s="139"/>
      <c r="F70" s="95"/>
      <c r="G70" s="230"/>
      <c r="H70" s="194"/>
      <c r="I70" s="194"/>
      <c r="J70" s="194"/>
      <c r="K70" s="194"/>
      <c r="L70" s="194"/>
      <c r="M70" s="194"/>
      <c r="N70" s="194"/>
      <c r="O70" s="194"/>
      <c r="P70" s="200"/>
      <c r="Q70" s="195"/>
      <c r="R70" s="409"/>
      <c r="S70" s="409"/>
      <c r="T70" s="409"/>
      <c r="U70" s="409"/>
      <c r="V70" s="409"/>
      <c r="W70" s="409"/>
      <c r="X70" s="195"/>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row>
    <row r="71" spans="1:64" ht="15" customHeight="1">
      <c r="A71" s="230"/>
      <c r="B71" s="94" t="s">
        <v>137</v>
      </c>
      <c r="C71" s="139"/>
      <c r="D71" s="139"/>
      <c r="E71" s="139"/>
      <c r="F71" s="95"/>
      <c r="G71" s="230"/>
      <c r="H71" s="194"/>
      <c r="I71" s="194"/>
      <c r="J71" s="194"/>
      <c r="K71" s="194"/>
      <c r="L71" s="194"/>
      <c r="M71" s="194"/>
      <c r="N71" s="194"/>
      <c r="O71" s="194"/>
      <c r="P71" s="200"/>
      <c r="Q71" s="195"/>
      <c r="R71" s="409"/>
      <c r="S71" s="409"/>
      <c r="T71" s="409"/>
      <c r="U71" s="409"/>
      <c r="V71" s="409"/>
      <c r="W71" s="409"/>
      <c r="X71" s="195"/>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row>
    <row r="72" spans="1:64" ht="15" customHeight="1">
      <c r="A72" s="230"/>
      <c r="B72" s="96" t="s">
        <v>244</v>
      </c>
      <c r="C72" s="139"/>
      <c r="D72" s="139"/>
      <c r="E72" s="139"/>
      <c r="F72" s="95"/>
      <c r="G72" s="230"/>
      <c r="H72" s="194"/>
      <c r="I72" s="194"/>
      <c r="J72" s="194"/>
      <c r="K72" s="194"/>
      <c r="L72" s="194"/>
      <c r="M72" s="194"/>
      <c r="N72" s="194"/>
      <c r="O72" s="194"/>
      <c r="P72" s="200"/>
      <c r="Q72" s="195"/>
      <c r="R72" s="409"/>
      <c r="S72" s="409"/>
      <c r="T72" s="409"/>
      <c r="U72" s="409"/>
      <c r="V72" s="409"/>
      <c r="W72" s="409"/>
      <c r="X72" s="195"/>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row>
    <row r="73" spans="1:64" ht="15" customHeight="1">
      <c r="A73" s="230"/>
      <c r="B73" s="94" t="s">
        <v>245</v>
      </c>
      <c r="C73" s="139"/>
      <c r="D73" s="139"/>
      <c r="E73" s="139"/>
      <c r="F73" s="95"/>
      <c r="G73" s="230"/>
      <c r="H73" s="194"/>
      <c r="I73" s="194"/>
      <c r="J73" s="194"/>
      <c r="K73" s="194"/>
      <c r="L73" s="194"/>
      <c r="M73" s="194"/>
      <c r="N73" s="194"/>
      <c r="O73" s="194"/>
      <c r="P73" s="200"/>
      <c r="Q73" s="195"/>
      <c r="R73" s="409"/>
      <c r="S73" s="409"/>
      <c r="T73" s="409"/>
      <c r="U73" s="409"/>
      <c r="V73" s="409"/>
      <c r="W73" s="409"/>
      <c r="X73" s="195"/>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row>
    <row r="74" spans="1:64" ht="15" customHeight="1">
      <c r="A74" s="230"/>
      <c r="B74" s="463" t="s">
        <v>33</v>
      </c>
      <c r="C74" s="464"/>
      <c r="D74" s="464"/>
      <c r="E74" s="464"/>
      <c r="F74" s="465"/>
      <c r="G74" s="230"/>
      <c r="H74" s="194"/>
      <c r="I74" s="194"/>
      <c r="J74" s="194"/>
      <c r="K74" s="194"/>
      <c r="L74" s="194"/>
      <c r="M74" s="194"/>
      <c r="N74" s="194"/>
      <c r="O74" s="194"/>
      <c r="P74" s="200"/>
      <c r="Q74" s="195"/>
      <c r="R74" s="409"/>
      <c r="S74" s="409"/>
      <c r="T74" s="409"/>
      <c r="U74" s="409"/>
      <c r="V74" s="409"/>
      <c r="W74" s="409"/>
      <c r="X74" s="195"/>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row>
    <row r="75" spans="1:64" ht="15" customHeight="1">
      <c r="A75" s="230"/>
      <c r="B75" s="466"/>
      <c r="C75" s="467"/>
      <c r="D75" s="467"/>
      <c r="E75" s="467"/>
      <c r="F75" s="468"/>
      <c r="G75" s="230"/>
      <c r="H75" s="194"/>
      <c r="I75" s="194"/>
      <c r="J75" s="194"/>
      <c r="K75" s="194"/>
      <c r="L75" s="194"/>
      <c r="M75" s="194"/>
      <c r="N75" s="194"/>
      <c r="O75" s="194"/>
      <c r="P75" s="200"/>
      <c r="Q75" s="195"/>
      <c r="R75" s="409"/>
      <c r="S75" s="409"/>
      <c r="T75" s="409"/>
      <c r="U75" s="409"/>
      <c r="V75" s="409"/>
      <c r="W75" s="409"/>
      <c r="X75" s="195"/>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row>
    <row r="76" spans="1:64" ht="7.5" customHeight="1">
      <c r="A76" s="230"/>
      <c r="B76" s="230"/>
      <c r="C76" s="230"/>
      <c r="D76" s="230"/>
      <c r="E76" s="230"/>
      <c r="F76" s="230"/>
      <c r="G76" s="230"/>
      <c r="H76" s="194"/>
      <c r="I76" s="194"/>
      <c r="J76" s="194"/>
      <c r="K76" s="194"/>
      <c r="L76" s="194"/>
      <c r="M76" s="194"/>
      <c r="N76" s="194"/>
      <c r="O76" s="194"/>
      <c r="P76" s="200"/>
      <c r="Q76" s="195"/>
      <c r="R76" s="409"/>
      <c r="S76" s="409"/>
      <c r="T76" s="409"/>
      <c r="U76" s="409"/>
      <c r="V76" s="409"/>
      <c r="W76" s="409"/>
      <c r="X76" s="195"/>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row>
    <row r="77" spans="1:64" ht="7.5" customHeight="1">
      <c r="A77" s="230"/>
      <c r="B77" s="230"/>
      <c r="C77" s="230"/>
      <c r="D77" s="230"/>
      <c r="E77" s="230"/>
      <c r="F77" s="230"/>
      <c r="G77" s="230"/>
      <c r="H77" s="194"/>
      <c r="I77" s="194"/>
      <c r="J77" s="194"/>
      <c r="K77" s="194"/>
      <c r="L77" s="194"/>
      <c r="M77" s="194"/>
      <c r="N77" s="194"/>
      <c r="O77" s="194"/>
      <c r="P77" s="200"/>
      <c r="Q77" s="195"/>
      <c r="R77" s="409"/>
      <c r="S77" s="409"/>
      <c r="T77" s="409"/>
      <c r="U77" s="409"/>
      <c r="V77" s="409"/>
      <c r="W77" s="409"/>
      <c r="X77" s="195"/>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row>
    <row r="78" spans="1:64" ht="27.75" customHeight="1">
      <c r="A78" s="230"/>
      <c r="B78" s="318" t="s">
        <v>224</v>
      </c>
      <c r="C78" s="319"/>
      <c r="D78" s="319"/>
      <c r="E78" s="319"/>
      <c r="F78" s="320"/>
      <c r="G78" s="230"/>
      <c r="H78" s="194"/>
      <c r="I78" s="204"/>
      <c r="J78" s="194"/>
      <c r="K78" s="194"/>
      <c r="L78" s="194"/>
      <c r="M78" s="194"/>
      <c r="N78" s="194"/>
      <c r="O78" s="194"/>
      <c r="P78" s="200"/>
      <c r="Q78" s="195"/>
      <c r="R78" s="409"/>
      <c r="S78" s="409"/>
      <c r="T78" s="409"/>
      <c r="U78" s="409"/>
      <c r="V78" s="409"/>
      <c r="W78" s="409"/>
      <c r="X78" s="195"/>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row>
    <row r="79" spans="1:64" ht="15" customHeight="1">
      <c r="A79" s="230"/>
      <c r="B79" s="474" t="s">
        <v>34</v>
      </c>
      <c r="C79" s="377"/>
      <c r="D79" s="377"/>
      <c r="E79" s="233" t="s">
        <v>88</v>
      </c>
      <c r="F79" s="243" t="s">
        <v>7</v>
      </c>
      <c r="G79" s="230"/>
      <c r="H79" s="194"/>
      <c r="I79" s="264" t="s">
        <v>97</v>
      </c>
      <c r="J79" s="194"/>
      <c r="K79" s="194"/>
      <c r="L79" s="194"/>
      <c r="M79" s="194"/>
      <c r="N79" s="194"/>
      <c r="O79" s="263" t="s">
        <v>111</v>
      </c>
      <c r="P79" s="200"/>
      <c r="Q79" s="195"/>
      <c r="R79" s="409"/>
      <c r="S79" s="409"/>
      <c r="T79" s="409"/>
      <c r="U79" s="409"/>
      <c r="V79" s="409"/>
      <c r="W79" s="409"/>
      <c r="X79" s="195"/>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row>
    <row r="80" spans="1:64" ht="15">
      <c r="A80" s="230"/>
      <c r="B80" s="402"/>
      <c r="C80" s="402"/>
      <c r="D80" s="402"/>
      <c r="E80" s="244"/>
      <c r="F80" s="244"/>
      <c r="G80" s="230"/>
      <c r="H80" s="194"/>
      <c r="I80" s="265"/>
      <c r="J80" s="194"/>
      <c r="K80" s="194"/>
      <c r="L80" s="194"/>
      <c r="M80" s="194"/>
      <c r="N80" s="194"/>
      <c r="O80" s="262"/>
      <c r="P80" s="200"/>
      <c r="Q80" s="195"/>
      <c r="R80" s="409"/>
      <c r="S80" s="409"/>
      <c r="T80" s="409"/>
      <c r="U80" s="409"/>
      <c r="V80" s="409"/>
      <c r="W80" s="409"/>
      <c r="X80" s="195"/>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row>
    <row r="81" spans="1:64" ht="15">
      <c r="A81" s="230"/>
      <c r="B81" s="402"/>
      <c r="C81" s="402"/>
      <c r="D81" s="402"/>
      <c r="E81" s="244"/>
      <c r="F81" s="244"/>
      <c r="G81" s="230"/>
      <c r="H81" s="194"/>
      <c r="I81" s="265"/>
      <c r="J81" s="194"/>
      <c r="K81" s="194"/>
      <c r="L81" s="194"/>
      <c r="M81" s="194"/>
      <c r="N81" s="194"/>
      <c r="O81" s="262"/>
      <c r="P81" s="200"/>
      <c r="Q81" s="195"/>
      <c r="R81" s="409"/>
      <c r="S81" s="409"/>
      <c r="T81" s="409"/>
      <c r="U81" s="409"/>
      <c r="V81" s="409"/>
      <c r="W81" s="409"/>
      <c r="X81" s="195"/>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row>
    <row r="82" spans="1:64" ht="15">
      <c r="A82" s="230"/>
      <c r="B82" s="402"/>
      <c r="C82" s="402"/>
      <c r="D82" s="402"/>
      <c r="E82" s="244"/>
      <c r="F82" s="244"/>
      <c r="G82" s="230"/>
      <c r="H82" s="194"/>
      <c r="I82" s="265"/>
      <c r="J82" s="194"/>
      <c r="K82" s="194"/>
      <c r="L82" s="194"/>
      <c r="M82" s="194"/>
      <c r="N82" s="194"/>
      <c r="O82" s="262"/>
      <c r="P82" s="200"/>
      <c r="Q82" s="195"/>
      <c r="R82" s="409"/>
      <c r="S82" s="409"/>
      <c r="T82" s="409"/>
      <c r="U82" s="409"/>
      <c r="V82" s="409"/>
      <c r="W82" s="409"/>
      <c r="X82" s="195"/>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row>
    <row r="83" spans="1:64" ht="15">
      <c r="A83" s="230"/>
      <c r="B83" s="402"/>
      <c r="C83" s="402"/>
      <c r="D83" s="402"/>
      <c r="E83" s="244"/>
      <c r="F83" s="244"/>
      <c r="G83" s="230"/>
      <c r="H83" s="194"/>
      <c r="I83" s="265"/>
      <c r="J83" s="194"/>
      <c r="K83" s="194"/>
      <c r="L83" s="194"/>
      <c r="M83" s="194"/>
      <c r="N83" s="194"/>
      <c r="O83" s="262"/>
      <c r="P83" s="200"/>
      <c r="Q83" s="195"/>
      <c r="R83" s="409"/>
      <c r="S83" s="409"/>
      <c r="T83" s="409"/>
      <c r="U83" s="409"/>
      <c r="V83" s="409"/>
      <c r="W83" s="409"/>
      <c r="X83" s="195"/>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row>
    <row r="84" spans="1:64" ht="15">
      <c r="A84" s="230"/>
      <c r="B84" s="402"/>
      <c r="C84" s="402"/>
      <c r="D84" s="402"/>
      <c r="E84" s="244"/>
      <c r="F84" s="244"/>
      <c r="G84" s="230"/>
      <c r="H84" s="194"/>
      <c r="I84" s="265"/>
      <c r="J84" s="194"/>
      <c r="K84" s="194"/>
      <c r="L84" s="194"/>
      <c r="M84" s="194"/>
      <c r="N84" s="194"/>
      <c r="O84" s="262"/>
      <c r="P84" s="200"/>
      <c r="Q84" s="195"/>
      <c r="R84" s="409"/>
      <c r="S84" s="409"/>
      <c r="T84" s="409"/>
      <c r="U84" s="409"/>
      <c r="V84" s="409"/>
      <c r="W84" s="409"/>
      <c r="X84" s="195"/>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row>
    <row r="85" spans="1:64" ht="15">
      <c r="A85" s="230"/>
      <c r="B85" s="402"/>
      <c r="C85" s="402"/>
      <c r="D85" s="402"/>
      <c r="E85" s="244"/>
      <c r="F85" s="244"/>
      <c r="G85" s="230"/>
      <c r="H85" s="194"/>
      <c r="I85" s="265"/>
      <c r="J85" s="194"/>
      <c r="K85" s="194"/>
      <c r="L85" s="194"/>
      <c r="M85" s="194"/>
      <c r="N85" s="194"/>
      <c r="O85" s="262"/>
      <c r="P85" s="200"/>
      <c r="Q85" s="195"/>
      <c r="R85" s="409"/>
      <c r="S85" s="409"/>
      <c r="T85" s="409"/>
      <c r="U85" s="409"/>
      <c r="V85" s="409"/>
      <c r="W85" s="409"/>
      <c r="X85" s="195"/>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row>
    <row r="86" spans="1:64" ht="15">
      <c r="A86" s="230"/>
      <c r="B86" s="402"/>
      <c r="C86" s="402"/>
      <c r="D86" s="402"/>
      <c r="E86" s="244"/>
      <c r="F86" s="244"/>
      <c r="G86" s="230"/>
      <c r="H86" s="194"/>
      <c r="I86" s="265"/>
      <c r="J86" s="194"/>
      <c r="K86" s="194"/>
      <c r="L86" s="194"/>
      <c r="M86" s="194"/>
      <c r="N86" s="194"/>
      <c r="O86" s="262"/>
      <c r="P86" s="200"/>
      <c r="Q86" s="195"/>
      <c r="R86" s="409"/>
      <c r="S86" s="409"/>
      <c r="T86" s="409"/>
      <c r="U86" s="409"/>
      <c r="V86" s="409"/>
      <c r="W86" s="409"/>
      <c r="X86" s="195"/>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row>
    <row r="87" spans="1:64" ht="15">
      <c r="A87" s="230"/>
      <c r="B87" s="402"/>
      <c r="C87" s="402"/>
      <c r="D87" s="402"/>
      <c r="E87" s="244"/>
      <c r="F87" s="244"/>
      <c r="G87" s="230"/>
      <c r="H87" s="194"/>
      <c r="I87" s="265"/>
      <c r="J87" s="194"/>
      <c r="K87" s="194"/>
      <c r="L87" s="194"/>
      <c r="M87" s="194"/>
      <c r="N87" s="194"/>
      <c r="O87" s="262"/>
      <c r="P87" s="200"/>
      <c r="Q87" s="195"/>
      <c r="R87" s="409"/>
      <c r="S87" s="409"/>
      <c r="T87" s="409"/>
      <c r="U87" s="409"/>
      <c r="V87" s="409"/>
      <c r="W87" s="409"/>
      <c r="X87" s="195"/>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row>
    <row r="88" spans="1:64" ht="15">
      <c r="A88" s="230"/>
      <c r="B88" s="402"/>
      <c r="C88" s="402"/>
      <c r="D88" s="402"/>
      <c r="E88" s="244"/>
      <c r="F88" s="244"/>
      <c r="G88" s="230"/>
      <c r="H88" s="194"/>
      <c r="I88" s="265"/>
      <c r="J88" s="194"/>
      <c r="K88" s="194"/>
      <c r="L88" s="194"/>
      <c r="M88" s="194"/>
      <c r="N88" s="194"/>
      <c r="O88" s="262"/>
      <c r="P88" s="200"/>
      <c r="Q88" s="195"/>
      <c r="R88" s="409"/>
      <c r="S88" s="409"/>
      <c r="T88" s="409"/>
      <c r="U88" s="409"/>
      <c r="V88" s="409"/>
      <c r="W88" s="409"/>
      <c r="X88" s="195"/>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row>
    <row r="89" spans="1:64" ht="15">
      <c r="A89" s="230"/>
      <c r="B89" s="402"/>
      <c r="C89" s="402"/>
      <c r="D89" s="402"/>
      <c r="E89" s="244"/>
      <c r="F89" s="244"/>
      <c r="G89" s="230"/>
      <c r="H89" s="194"/>
      <c r="I89" s="265"/>
      <c r="J89" s="194"/>
      <c r="K89" s="194"/>
      <c r="L89" s="194"/>
      <c r="M89" s="194"/>
      <c r="N89" s="194"/>
      <c r="O89" s="262"/>
      <c r="P89" s="200"/>
      <c r="Q89" s="195"/>
      <c r="R89" s="410"/>
      <c r="S89" s="410"/>
      <c r="T89" s="410"/>
      <c r="U89" s="410"/>
      <c r="V89" s="410"/>
      <c r="W89" s="410"/>
      <c r="X89" s="195"/>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row>
    <row r="90" spans="1:64" ht="7.5" customHeight="1">
      <c r="A90" s="230"/>
      <c r="B90" s="230"/>
      <c r="C90" s="230"/>
      <c r="D90" s="230"/>
      <c r="E90" s="230"/>
      <c r="F90" s="230"/>
      <c r="G90" s="230"/>
      <c r="H90" s="194"/>
      <c r="I90" s="194"/>
      <c r="J90" s="194"/>
      <c r="K90" s="194"/>
      <c r="L90" s="194"/>
      <c r="M90" s="194"/>
      <c r="N90" s="194"/>
      <c r="O90" s="194"/>
      <c r="P90" s="200"/>
      <c r="Q90" s="195"/>
      <c r="R90" s="196"/>
      <c r="S90" s="196"/>
      <c r="T90" s="196"/>
      <c r="U90" s="196"/>
      <c r="V90" s="196"/>
      <c r="W90" s="196"/>
      <c r="X90" s="195"/>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row>
    <row r="91" spans="1:64" ht="67.5" customHeight="1">
      <c r="A91" s="230"/>
      <c r="B91" s="298" t="s">
        <v>232</v>
      </c>
      <c r="C91" s="299"/>
      <c r="D91" s="299"/>
      <c r="E91" s="299"/>
      <c r="F91" s="300"/>
      <c r="G91" s="230"/>
      <c r="H91" s="194"/>
      <c r="I91" s="305" t="s">
        <v>186</v>
      </c>
      <c r="J91" s="306"/>
      <c r="K91" s="306"/>
      <c r="L91" s="306"/>
      <c r="M91" s="306"/>
      <c r="N91" s="306"/>
      <c r="O91" s="307"/>
      <c r="P91" s="200"/>
      <c r="Q91" s="195"/>
      <c r="R91" s="512" t="s">
        <v>185</v>
      </c>
      <c r="S91" s="513"/>
      <c r="T91" s="513"/>
      <c r="U91" s="513"/>
      <c r="V91" s="513"/>
      <c r="W91" s="514"/>
      <c r="X91" s="195"/>
      <c r="Y91" s="172"/>
      <c r="Z91" s="172"/>
      <c r="AA91" s="172"/>
      <c r="AB91" s="172"/>
      <c r="AC91" s="172"/>
      <c r="AD91" s="172"/>
      <c r="AE91" s="172"/>
      <c r="AF91" s="172"/>
      <c r="AG91" s="143"/>
      <c r="AH91" s="143"/>
      <c r="AI91" s="143"/>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row>
    <row r="92" spans="1:64" ht="29.25" customHeight="1">
      <c r="A92" s="230"/>
      <c r="B92" s="303" t="s">
        <v>7</v>
      </c>
      <c r="C92" s="304"/>
      <c r="D92" s="245" t="s">
        <v>225</v>
      </c>
      <c r="E92" s="246" t="s">
        <v>231</v>
      </c>
      <c r="F92" s="246" t="s">
        <v>213</v>
      </c>
      <c r="G92" s="230"/>
      <c r="H92" s="194"/>
      <c r="I92" s="336" t="s">
        <v>7</v>
      </c>
      <c r="J92" s="336"/>
      <c r="K92" s="308" t="s">
        <v>217</v>
      </c>
      <c r="L92" s="308"/>
      <c r="M92" s="308"/>
      <c r="N92" s="170" t="s">
        <v>214</v>
      </c>
      <c r="O92" s="260" t="s">
        <v>111</v>
      </c>
      <c r="P92" s="200"/>
      <c r="Q92" s="195"/>
      <c r="R92" s="515" t="s">
        <v>7</v>
      </c>
      <c r="S92" s="515"/>
      <c r="T92" s="496" t="s">
        <v>273</v>
      </c>
      <c r="U92" s="496"/>
      <c r="V92" s="257" t="s">
        <v>219</v>
      </c>
      <c r="W92" s="257" t="s">
        <v>218</v>
      </c>
      <c r="X92" s="195"/>
      <c r="Y92" s="172"/>
      <c r="Z92" s="172"/>
      <c r="AA92" s="172"/>
      <c r="AB92" s="172"/>
      <c r="AC92" s="172"/>
      <c r="AD92" s="172"/>
      <c r="AE92" s="172"/>
      <c r="AF92" s="172"/>
      <c r="AG92" s="143"/>
      <c r="AH92" s="143"/>
      <c r="AI92" s="143"/>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row>
    <row r="93" spans="1:64" ht="15.75" customHeight="1">
      <c r="A93" s="230"/>
      <c r="B93" s="294" t="s">
        <v>4</v>
      </c>
      <c r="C93" s="295"/>
      <c r="D93" s="247" t="str">
        <f>IF($E$19="London 1",Rates!$C$5,IF($E$19="London 2",Rates!$C$8,IF($E$19="London 3",Rates!$C$11,IF($E$19="National 1",Rates!$C$14,IF($E$19="National 2",Rates!$C$17,"£0.00")))))</f>
        <v>£0.00</v>
      </c>
      <c r="E93" s="248"/>
      <c r="F93" s="249"/>
      <c r="G93" s="230"/>
      <c r="H93" s="194"/>
      <c r="I93" s="301" t="s">
        <v>4</v>
      </c>
      <c r="J93" s="302"/>
      <c r="K93" s="309"/>
      <c r="L93" s="309"/>
      <c r="M93" s="309"/>
      <c r="N93" s="261"/>
      <c r="O93" s="262"/>
      <c r="P93" s="200"/>
      <c r="Q93" s="195"/>
      <c r="R93" s="516" t="s">
        <v>4</v>
      </c>
      <c r="S93" s="329"/>
      <c r="T93" s="321"/>
      <c r="U93" s="321"/>
      <c r="V93" s="258"/>
      <c r="W93" s="259">
        <f>IF(N93="",V93,IF(V93="",N93, N93+V93))</f>
        <v>0</v>
      </c>
      <c r="X93" s="195"/>
      <c r="Y93" s="172"/>
      <c r="Z93" s="172"/>
      <c r="AA93" s="172"/>
      <c r="AB93" s="172"/>
      <c r="AC93" s="172"/>
      <c r="AD93" s="171">
        <f>MIN(E93, D93)</f>
        <v>0</v>
      </c>
      <c r="AE93" s="171">
        <f>SUM(F93*AD93)</f>
        <v>0</v>
      </c>
      <c r="AF93" s="171" t="str">
        <f>IF($J$19="London 1",Rates!$C$5,IF($J$19="London 2",Rates!$C$8,IF($J$19="London 3",Rates!$C$11,IF($J$19="National 1",Rates!$C$14,IF($J$19="National 2",Rates!$C$17,"£0,00")))))</f>
        <v>£0,00</v>
      </c>
      <c r="AG93" s="171">
        <f>IF(K93&gt;0,MIN(K93, E93, AF93),MIN(E93, AF93))</f>
        <v>0</v>
      </c>
      <c r="AH93" s="171">
        <f>SUM(N93*AG93)</f>
        <v>0</v>
      </c>
      <c r="AI93" s="171" t="str">
        <f>IF($R$19="London 1",Rates!$C$5,IF($R$19="London 2",Rates!$C$8,IF($R$19="London 3",Rates!$C$11,IF($R$19="National 1",Rates!$C$14,IF($R$19="National 2",Rates!$C$17,"£0,00")))))</f>
        <v>£0,00</v>
      </c>
      <c r="AJ93" s="171">
        <f>IF(T93&gt;0,MIN(T93, AI93),MIN(E93, AI93, K93))</f>
        <v>0</v>
      </c>
      <c r="AK93" s="171">
        <f>SUM(W93*AJ93)</f>
        <v>0</v>
      </c>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row>
    <row r="94" spans="1:64" ht="15.75" customHeight="1">
      <c r="A94" s="230"/>
      <c r="B94" s="294" t="s">
        <v>5</v>
      </c>
      <c r="C94" s="295"/>
      <c r="D94" s="247" t="str">
        <f>IF($E$19="London 1",Rates!$D$5,IF($E$19="London 2",Rates!$D$8,IF($E$19="London 3",Rates!$D$11,IF($E$19="National 1",Rates!$D$14,IF($E$19="National 2",Rates!$D$17,"£0.00")))))</f>
        <v>£0.00</v>
      </c>
      <c r="E94" s="248"/>
      <c r="F94" s="249"/>
      <c r="G94" s="230"/>
      <c r="H94" s="194"/>
      <c r="I94" s="294" t="s">
        <v>5</v>
      </c>
      <c r="J94" s="295"/>
      <c r="K94" s="309"/>
      <c r="L94" s="309"/>
      <c r="M94" s="309"/>
      <c r="N94" s="261"/>
      <c r="O94" s="262"/>
      <c r="P94" s="200"/>
      <c r="Q94" s="195"/>
      <c r="R94" s="492" t="s">
        <v>5</v>
      </c>
      <c r="S94" s="493"/>
      <c r="T94" s="321"/>
      <c r="U94" s="321"/>
      <c r="V94" s="258"/>
      <c r="W94" s="259">
        <f t="shared" ref="W94:W96" si="0">IF(N94="",V94,IF(V94="",N94, N94+V94))</f>
        <v>0</v>
      </c>
      <c r="X94" s="195"/>
      <c r="Y94" s="172"/>
      <c r="Z94" s="172"/>
      <c r="AA94" s="172"/>
      <c r="AB94" s="172"/>
      <c r="AC94" s="172"/>
      <c r="AD94" s="171">
        <f t="shared" ref="AD94:AD96" si="1">MIN(E94, D94)</f>
        <v>0</v>
      </c>
      <c r="AE94" s="171">
        <f t="shared" ref="AE94:AE96" si="2">SUM(F94*AD94)</f>
        <v>0</v>
      </c>
      <c r="AF94" s="171" t="str">
        <f>IF($J$19="London 1",Rates!$D$5,IF($J$19="London 2",Rates!$D$8,IF($J$19="London 3",Rates!$D$11,IF($J$19="National 1",Rates!$D$14,IF($J$19="National 2",Rates!$D$17,"£0,00")))))</f>
        <v>£0,00</v>
      </c>
      <c r="AG94" s="171">
        <f t="shared" ref="AG94:AG96" si="3">IF(K94&gt;0,MIN(K94, E94, AF94),MIN(E94, AF94))</f>
        <v>0</v>
      </c>
      <c r="AH94" s="171">
        <f t="shared" ref="AH94:AH96" si="4">SUM(N94*AG94)</f>
        <v>0</v>
      </c>
      <c r="AI94" s="171" t="str">
        <f>IF($R$19="London 1",Rates!$D$5,IF($R$19="London 2",Rates!$D$8,IF($R$19="London 3",Rates!$D$11,IF($R$19="National 1",Rates!$D$14,IF($R$19="National 2",Rates!$D$17,"£0,00")))))</f>
        <v>£0,00</v>
      </c>
      <c r="AJ94" s="171">
        <f t="shared" ref="AJ94:AJ96" si="5">IF(T94&gt;0,MIN(T94, AI94),MIN(E94, AI94, K94))</f>
        <v>0</v>
      </c>
      <c r="AK94" s="171">
        <f t="shared" ref="AK94:AK96" si="6">SUM(W94*AJ94)</f>
        <v>0</v>
      </c>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row>
    <row r="95" spans="1:64" ht="15.75" customHeight="1">
      <c r="A95" s="230"/>
      <c r="B95" s="294" t="s">
        <v>6</v>
      </c>
      <c r="C95" s="295"/>
      <c r="D95" s="247" t="str">
        <f>IF($E$19="London 1",Rates!$E$5,IF($E$19="London 2",Rates!$E$8,IF($E$19="London 3",Rates!$E$11,IF($E$19="National 1",Rates!$E$14,IF($E$19="National 2",Rates!$E$17,"£0.00")))))</f>
        <v>£0.00</v>
      </c>
      <c r="E95" s="248"/>
      <c r="F95" s="249"/>
      <c r="G95" s="230"/>
      <c r="H95" s="194"/>
      <c r="I95" s="294" t="s">
        <v>6</v>
      </c>
      <c r="J95" s="295"/>
      <c r="K95" s="309"/>
      <c r="L95" s="309"/>
      <c r="M95" s="309"/>
      <c r="N95" s="261"/>
      <c r="O95" s="262"/>
      <c r="P95" s="200"/>
      <c r="Q95" s="195"/>
      <c r="R95" s="492" t="s">
        <v>6</v>
      </c>
      <c r="S95" s="493"/>
      <c r="T95" s="321"/>
      <c r="U95" s="321"/>
      <c r="V95" s="258"/>
      <c r="W95" s="259">
        <f t="shared" si="0"/>
        <v>0</v>
      </c>
      <c r="X95" s="195"/>
      <c r="Y95" s="172"/>
      <c r="Z95" s="172"/>
      <c r="AA95" s="172"/>
      <c r="AB95" s="172"/>
      <c r="AC95" s="172"/>
      <c r="AD95" s="171">
        <f t="shared" si="1"/>
        <v>0</v>
      </c>
      <c r="AE95" s="171">
        <f t="shared" si="2"/>
        <v>0</v>
      </c>
      <c r="AF95" s="171" t="str">
        <f>IF($J$19="London 1",Rates!$E$5,IF($J$19="London 2",Rates!$E$8,IF($J$19="London 3",Rates!$E$11,IF($J$19="National 1",Rates!$E$14,IF($J$19="National 2",Rates!$E$17,"£0,00")))))</f>
        <v>£0,00</v>
      </c>
      <c r="AG95" s="171">
        <f t="shared" si="3"/>
        <v>0</v>
      </c>
      <c r="AH95" s="171">
        <f t="shared" si="4"/>
        <v>0</v>
      </c>
      <c r="AI95" s="171" t="str">
        <f>IF($R$19="London 1",Rates!$E$5,IF($R$19="London 2",Rates!$E$8,IF($R$19="London 3",Rates!$E$11,IF($R$19="National 1",Rates!$E$14,IF($R$19="National 2",Rates!$E$17,"£0,00")))))</f>
        <v>£0,00</v>
      </c>
      <c r="AJ95" s="171">
        <f t="shared" si="5"/>
        <v>0</v>
      </c>
      <c r="AK95" s="171">
        <f t="shared" si="6"/>
        <v>0</v>
      </c>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row>
    <row r="96" spans="1:64" ht="15.75" customHeight="1">
      <c r="A96" s="230"/>
      <c r="B96" s="296" t="s">
        <v>181</v>
      </c>
      <c r="C96" s="297"/>
      <c r="D96" s="250" t="str">
        <f>IF($E$19="London 1",Rates!$F$5,IF($E$19="London 2",Rates!$F$8,IF($E$19="London 3",Rates!$F$11,IF($E$19="National 1",Rates!$F$14,IF($E$19="National 2",Rates!$F$17,"£0.00")))))</f>
        <v>£0.00</v>
      </c>
      <c r="E96" s="248"/>
      <c r="F96" s="249"/>
      <c r="G96" s="230"/>
      <c r="H96" s="194"/>
      <c r="I96" s="296" t="s">
        <v>181</v>
      </c>
      <c r="J96" s="297"/>
      <c r="K96" s="309"/>
      <c r="L96" s="309"/>
      <c r="M96" s="309"/>
      <c r="N96" s="261"/>
      <c r="O96" s="262"/>
      <c r="P96" s="200"/>
      <c r="Q96" s="195"/>
      <c r="R96" s="494" t="s">
        <v>181</v>
      </c>
      <c r="S96" s="495"/>
      <c r="T96" s="416"/>
      <c r="U96" s="416"/>
      <c r="V96" s="258"/>
      <c r="W96" s="259">
        <f t="shared" si="0"/>
        <v>0</v>
      </c>
      <c r="X96" s="195"/>
      <c r="Y96" s="172"/>
      <c r="Z96" s="172"/>
      <c r="AA96" s="172"/>
      <c r="AB96" s="172"/>
      <c r="AC96" s="172"/>
      <c r="AD96" s="171">
        <f t="shared" si="1"/>
        <v>0</v>
      </c>
      <c r="AE96" s="171">
        <f t="shared" si="2"/>
        <v>0</v>
      </c>
      <c r="AF96" s="171" t="str">
        <f>IF($J$19="London 1",Rates!$F$5,IF($J$19="London 2",Rates!$F$8,IF($J$19="London 3",Rates!$F$11,IF($J$19="National 1",Rates!$F$14,IF($J$19="National 2",Rates!$F$17,"£0,00")))))</f>
        <v>£0,00</v>
      </c>
      <c r="AG96" s="171">
        <f t="shared" si="3"/>
        <v>0</v>
      </c>
      <c r="AH96" s="171">
        <f t="shared" si="4"/>
        <v>0</v>
      </c>
      <c r="AI96" s="171" t="str">
        <f>IF($R$19="London 1",Rates!$F$5,IF($R$19="London 2",Rates!$F$8,IF($R$19="London 3",Rates!$F$11,IF($R$19="National 1",Rates!$F$14,IF($R$19="National 2",Rates!$F$17,"£0,00")))))</f>
        <v>£0,00</v>
      </c>
      <c r="AJ96" s="171">
        <f t="shared" si="5"/>
        <v>0</v>
      </c>
      <c r="AK96" s="171">
        <f t="shared" si="6"/>
        <v>0</v>
      </c>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row>
    <row r="97" spans="1:64" ht="7.5" customHeight="1">
      <c r="A97" s="230"/>
      <c r="B97" s="230"/>
      <c r="C97" s="230"/>
      <c r="D97" s="230"/>
      <c r="E97" s="230"/>
      <c r="F97" s="230"/>
      <c r="G97" s="230"/>
      <c r="H97" s="194"/>
      <c r="I97" s="194"/>
      <c r="J97" s="194"/>
      <c r="K97" s="194"/>
      <c r="L97" s="194"/>
      <c r="M97" s="194"/>
      <c r="N97" s="207"/>
      <c r="O97" s="194"/>
      <c r="P97" s="200"/>
      <c r="Q97" s="195"/>
      <c r="R97" s="196"/>
      <c r="S97" s="196"/>
      <c r="T97" s="196"/>
      <c r="U97" s="196"/>
      <c r="V97" s="196"/>
      <c r="W97" s="196"/>
      <c r="X97" s="195"/>
      <c r="Y97" s="172"/>
      <c r="Z97" s="172"/>
      <c r="AA97" s="172"/>
      <c r="AB97" s="172"/>
      <c r="AC97" s="172"/>
      <c r="AD97" s="171"/>
      <c r="AE97" s="171">
        <f>SUM(AE93:AE96)</f>
        <v>0</v>
      </c>
      <c r="AF97" s="171"/>
      <c r="AG97" s="171"/>
      <c r="AH97" s="171">
        <f>SUM(AH93:AH96)</f>
        <v>0</v>
      </c>
      <c r="AI97" s="171"/>
      <c r="AJ97" s="171"/>
      <c r="AK97" s="171">
        <f>SUM(AK93:AK96)</f>
        <v>0</v>
      </c>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row>
    <row r="98" spans="1:64" ht="90.6" customHeight="1" thickBot="1">
      <c r="A98" s="230"/>
      <c r="B98" s="457" t="s">
        <v>281</v>
      </c>
      <c r="C98" s="458"/>
      <c r="D98" s="458"/>
      <c r="E98" s="458"/>
      <c r="F98" s="459"/>
      <c r="G98" s="230"/>
      <c r="H98" s="194"/>
      <c r="I98" s="460" t="s">
        <v>41</v>
      </c>
      <c r="J98" s="461"/>
      <c r="K98" s="461"/>
      <c r="L98" s="461"/>
      <c r="M98" s="461"/>
      <c r="N98" s="461"/>
      <c r="O98" s="462"/>
      <c r="P98" s="200"/>
      <c r="Q98" s="195"/>
      <c r="R98" s="316" t="s">
        <v>166</v>
      </c>
      <c r="S98" s="317"/>
      <c r="T98" s="317"/>
      <c r="U98" s="317"/>
      <c r="V98" s="317"/>
      <c r="W98" s="317"/>
      <c r="X98" s="195"/>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row>
    <row r="99" spans="1:64" ht="15">
      <c r="A99" s="230"/>
      <c r="B99" s="442"/>
      <c r="C99" s="443"/>
      <c r="D99" s="443"/>
      <c r="E99" s="443"/>
      <c r="F99" s="444"/>
      <c r="G99" s="230"/>
      <c r="H99" s="194"/>
      <c r="I99" s="451"/>
      <c r="J99" s="452"/>
      <c r="K99" s="452"/>
      <c r="L99" s="452"/>
      <c r="M99" s="452"/>
      <c r="N99" s="452"/>
      <c r="O99" s="453"/>
      <c r="P99" s="200"/>
      <c r="Q99" s="195"/>
      <c r="R99" s="310"/>
      <c r="S99" s="310"/>
      <c r="T99" s="310"/>
      <c r="U99" s="310"/>
      <c r="V99" s="310"/>
      <c r="W99" s="310"/>
      <c r="X99" s="195"/>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row>
    <row r="100" spans="1:64" ht="15">
      <c r="A100" s="230"/>
      <c r="B100" s="445"/>
      <c r="C100" s="446"/>
      <c r="D100" s="446"/>
      <c r="E100" s="446"/>
      <c r="F100" s="447"/>
      <c r="G100" s="230"/>
      <c r="H100" s="194"/>
      <c r="I100" s="451"/>
      <c r="J100" s="452"/>
      <c r="K100" s="452"/>
      <c r="L100" s="452"/>
      <c r="M100" s="452"/>
      <c r="N100" s="452"/>
      <c r="O100" s="453"/>
      <c r="P100" s="200"/>
      <c r="Q100" s="195"/>
      <c r="R100" s="311"/>
      <c r="S100" s="311"/>
      <c r="T100" s="311"/>
      <c r="U100" s="311"/>
      <c r="V100" s="311"/>
      <c r="W100" s="311"/>
      <c r="X100" s="195"/>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row>
    <row r="101" spans="1:64" ht="15">
      <c r="A101" s="230"/>
      <c r="B101" s="445"/>
      <c r="C101" s="446"/>
      <c r="D101" s="446"/>
      <c r="E101" s="446"/>
      <c r="F101" s="447"/>
      <c r="G101" s="230"/>
      <c r="H101" s="194"/>
      <c r="I101" s="451"/>
      <c r="J101" s="452"/>
      <c r="K101" s="452"/>
      <c r="L101" s="452"/>
      <c r="M101" s="452"/>
      <c r="N101" s="452"/>
      <c r="O101" s="453"/>
      <c r="P101" s="200"/>
      <c r="Q101" s="195"/>
      <c r="R101" s="311"/>
      <c r="S101" s="311"/>
      <c r="T101" s="311"/>
      <c r="U101" s="311"/>
      <c r="V101" s="311"/>
      <c r="W101" s="311"/>
      <c r="X101" s="195"/>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row>
    <row r="102" spans="1:64" ht="15">
      <c r="A102" s="230"/>
      <c r="B102" s="445"/>
      <c r="C102" s="446"/>
      <c r="D102" s="446"/>
      <c r="E102" s="446"/>
      <c r="F102" s="447"/>
      <c r="G102" s="230"/>
      <c r="H102" s="194"/>
      <c r="I102" s="451"/>
      <c r="J102" s="452"/>
      <c r="K102" s="452"/>
      <c r="L102" s="452"/>
      <c r="M102" s="452"/>
      <c r="N102" s="452"/>
      <c r="O102" s="453"/>
      <c r="P102" s="200"/>
      <c r="Q102" s="195"/>
      <c r="R102" s="311"/>
      <c r="S102" s="311"/>
      <c r="T102" s="311"/>
      <c r="U102" s="311"/>
      <c r="V102" s="311"/>
      <c r="W102" s="311"/>
      <c r="X102" s="195"/>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row>
    <row r="103" spans="1:64" ht="15">
      <c r="A103" s="230"/>
      <c r="B103" s="445"/>
      <c r="C103" s="446"/>
      <c r="D103" s="446"/>
      <c r="E103" s="446"/>
      <c r="F103" s="447"/>
      <c r="G103" s="230"/>
      <c r="H103" s="194"/>
      <c r="I103" s="451"/>
      <c r="J103" s="452"/>
      <c r="K103" s="452"/>
      <c r="L103" s="452"/>
      <c r="M103" s="452"/>
      <c r="N103" s="452"/>
      <c r="O103" s="453"/>
      <c r="P103" s="200"/>
      <c r="Q103" s="195"/>
      <c r="R103" s="311"/>
      <c r="S103" s="311"/>
      <c r="T103" s="311"/>
      <c r="U103" s="311"/>
      <c r="V103" s="311"/>
      <c r="W103" s="311"/>
      <c r="X103" s="195"/>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row>
    <row r="104" spans="1:64" ht="15">
      <c r="A104" s="230"/>
      <c r="B104" s="445"/>
      <c r="C104" s="446"/>
      <c r="D104" s="446"/>
      <c r="E104" s="446"/>
      <c r="F104" s="447"/>
      <c r="G104" s="230"/>
      <c r="H104" s="194"/>
      <c r="I104" s="451"/>
      <c r="J104" s="452"/>
      <c r="K104" s="452"/>
      <c r="L104" s="452"/>
      <c r="M104" s="452"/>
      <c r="N104" s="452"/>
      <c r="O104" s="453"/>
      <c r="P104" s="200"/>
      <c r="Q104" s="195"/>
      <c r="R104" s="311"/>
      <c r="S104" s="311"/>
      <c r="T104" s="311"/>
      <c r="U104" s="311"/>
      <c r="V104" s="311"/>
      <c r="W104" s="311"/>
      <c r="X104" s="195"/>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row>
    <row r="105" spans="1:64" ht="15">
      <c r="A105" s="230"/>
      <c r="B105" s="445"/>
      <c r="C105" s="446"/>
      <c r="D105" s="446"/>
      <c r="E105" s="446"/>
      <c r="F105" s="447"/>
      <c r="G105" s="230"/>
      <c r="H105" s="194"/>
      <c r="I105" s="451"/>
      <c r="J105" s="452"/>
      <c r="K105" s="452"/>
      <c r="L105" s="452"/>
      <c r="M105" s="452"/>
      <c r="N105" s="452"/>
      <c r="O105" s="453"/>
      <c r="P105" s="200"/>
      <c r="Q105" s="195"/>
      <c r="R105" s="311"/>
      <c r="S105" s="311"/>
      <c r="T105" s="311"/>
      <c r="U105" s="311"/>
      <c r="V105" s="311"/>
      <c r="W105" s="311"/>
      <c r="X105" s="195"/>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row>
    <row r="106" spans="1:64" ht="15">
      <c r="A106" s="230"/>
      <c r="B106" s="445"/>
      <c r="C106" s="446"/>
      <c r="D106" s="446"/>
      <c r="E106" s="446"/>
      <c r="F106" s="447"/>
      <c r="G106" s="230"/>
      <c r="H106" s="194"/>
      <c r="I106" s="451"/>
      <c r="J106" s="452"/>
      <c r="K106" s="452"/>
      <c r="L106" s="452"/>
      <c r="M106" s="452"/>
      <c r="N106" s="452"/>
      <c r="O106" s="453"/>
      <c r="P106" s="200"/>
      <c r="Q106" s="195"/>
      <c r="R106" s="311"/>
      <c r="S106" s="311"/>
      <c r="T106" s="311"/>
      <c r="U106" s="311"/>
      <c r="V106" s="311"/>
      <c r="W106" s="311"/>
      <c r="X106" s="195"/>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row>
    <row r="107" spans="1:64" ht="15">
      <c r="A107" s="230"/>
      <c r="B107" s="445"/>
      <c r="C107" s="446"/>
      <c r="D107" s="446"/>
      <c r="E107" s="446"/>
      <c r="F107" s="447"/>
      <c r="G107" s="230"/>
      <c r="H107" s="194"/>
      <c r="I107" s="451"/>
      <c r="J107" s="452"/>
      <c r="K107" s="452"/>
      <c r="L107" s="452"/>
      <c r="M107" s="452"/>
      <c r="N107" s="452"/>
      <c r="O107" s="453"/>
      <c r="P107" s="200"/>
      <c r="Q107" s="195"/>
      <c r="R107" s="311"/>
      <c r="S107" s="311"/>
      <c r="T107" s="311"/>
      <c r="U107" s="311"/>
      <c r="V107" s="311"/>
      <c r="W107" s="311"/>
      <c r="X107" s="195"/>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row>
    <row r="108" spans="1:64" ht="15">
      <c r="A108" s="230"/>
      <c r="B108" s="445"/>
      <c r="C108" s="446"/>
      <c r="D108" s="446"/>
      <c r="E108" s="446"/>
      <c r="F108" s="447"/>
      <c r="G108" s="230"/>
      <c r="H108" s="194"/>
      <c r="I108" s="451"/>
      <c r="J108" s="452"/>
      <c r="K108" s="452"/>
      <c r="L108" s="452"/>
      <c r="M108" s="452"/>
      <c r="N108" s="452"/>
      <c r="O108" s="453"/>
      <c r="P108" s="200"/>
      <c r="Q108" s="195"/>
      <c r="R108" s="311"/>
      <c r="S108" s="311"/>
      <c r="T108" s="311"/>
      <c r="U108" s="311"/>
      <c r="V108" s="311"/>
      <c r="W108" s="311"/>
      <c r="X108" s="195"/>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row>
    <row r="109" spans="1:64" ht="15">
      <c r="A109" s="230"/>
      <c r="B109" s="445"/>
      <c r="C109" s="446"/>
      <c r="D109" s="446"/>
      <c r="E109" s="446"/>
      <c r="F109" s="447"/>
      <c r="G109" s="230"/>
      <c r="H109" s="194"/>
      <c r="I109" s="451"/>
      <c r="J109" s="452"/>
      <c r="K109" s="452"/>
      <c r="L109" s="452"/>
      <c r="M109" s="452"/>
      <c r="N109" s="452"/>
      <c r="O109" s="453"/>
      <c r="P109" s="200"/>
      <c r="Q109" s="195"/>
      <c r="R109" s="311"/>
      <c r="S109" s="311"/>
      <c r="T109" s="311"/>
      <c r="U109" s="311"/>
      <c r="V109" s="311"/>
      <c r="W109" s="311"/>
      <c r="X109" s="195"/>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row>
    <row r="110" spans="1:64" ht="15">
      <c r="A110" s="230"/>
      <c r="B110" s="445"/>
      <c r="C110" s="446"/>
      <c r="D110" s="446"/>
      <c r="E110" s="446"/>
      <c r="F110" s="447"/>
      <c r="G110" s="230"/>
      <c r="H110" s="194"/>
      <c r="I110" s="451"/>
      <c r="J110" s="452"/>
      <c r="K110" s="452"/>
      <c r="L110" s="452"/>
      <c r="M110" s="452"/>
      <c r="N110" s="452"/>
      <c r="O110" s="453"/>
      <c r="P110" s="200"/>
      <c r="Q110" s="195"/>
      <c r="R110" s="311"/>
      <c r="S110" s="311"/>
      <c r="T110" s="311"/>
      <c r="U110" s="311"/>
      <c r="V110" s="311"/>
      <c r="W110" s="311"/>
      <c r="X110" s="195"/>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row>
    <row r="111" spans="1:64" ht="15">
      <c r="A111" s="230"/>
      <c r="B111" s="445"/>
      <c r="C111" s="446"/>
      <c r="D111" s="446"/>
      <c r="E111" s="446"/>
      <c r="F111" s="447"/>
      <c r="G111" s="230"/>
      <c r="H111" s="194"/>
      <c r="I111" s="451"/>
      <c r="J111" s="452"/>
      <c r="K111" s="452"/>
      <c r="L111" s="452"/>
      <c r="M111" s="452"/>
      <c r="N111" s="452"/>
      <c r="O111" s="453"/>
      <c r="P111" s="200"/>
      <c r="Q111" s="195"/>
      <c r="R111" s="311"/>
      <c r="S111" s="311"/>
      <c r="T111" s="311"/>
      <c r="U111" s="311"/>
      <c r="V111" s="311"/>
      <c r="W111" s="311"/>
      <c r="X111" s="195"/>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row>
    <row r="112" spans="1:64" ht="15">
      <c r="A112" s="230"/>
      <c r="B112" s="445"/>
      <c r="C112" s="446"/>
      <c r="D112" s="446"/>
      <c r="E112" s="446"/>
      <c r="F112" s="447"/>
      <c r="G112" s="230"/>
      <c r="H112" s="194"/>
      <c r="I112" s="451"/>
      <c r="J112" s="452"/>
      <c r="K112" s="452"/>
      <c r="L112" s="452"/>
      <c r="M112" s="452"/>
      <c r="N112" s="452"/>
      <c r="O112" s="453"/>
      <c r="P112" s="200"/>
      <c r="Q112" s="195"/>
      <c r="R112" s="311"/>
      <c r="S112" s="311"/>
      <c r="T112" s="311"/>
      <c r="U112" s="311"/>
      <c r="V112" s="311"/>
      <c r="W112" s="311"/>
      <c r="X112" s="195"/>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row>
    <row r="113" spans="1:64" ht="15">
      <c r="A113" s="230"/>
      <c r="B113" s="445"/>
      <c r="C113" s="446"/>
      <c r="D113" s="446"/>
      <c r="E113" s="446"/>
      <c r="F113" s="447"/>
      <c r="G113" s="230"/>
      <c r="H113" s="194"/>
      <c r="I113" s="451"/>
      <c r="J113" s="452"/>
      <c r="K113" s="452"/>
      <c r="L113" s="452"/>
      <c r="M113" s="452"/>
      <c r="N113" s="452"/>
      <c r="O113" s="453"/>
      <c r="P113" s="200"/>
      <c r="Q113" s="195"/>
      <c r="R113" s="311"/>
      <c r="S113" s="311"/>
      <c r="T113" s="311"/>
      <c r="U113" s="311"/>
      <c r="V113" s="311"/>
      <c r="W113" s="311"/>
      <c r="X113" s="195"/>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row>
    <row r="114" spans="1:64" ht="15">
      <c r="A114" s="230"/>
      <c r="B114" s="445"/>
      <c r="C114" s="446"/>
      <c r="D114" s="446"/>
      <c r="E114" s="446"/>
      <c r="F114" s="447"/>
      <c r="G114" s="230"/>
      <c r="H114" s="194"/>
      <c r="I114" s="451"/>
      <c r="J114" s="452"/>
      <c r="K114" s="452"/>
      <c r="L114" s="452"/>
      <c r="M114" s="452"/>
      <c r="N114" s="452"/>
      <c r="O114" s="453"/>
      <c r="P114" s="200"/>
      <c r="Q114" s="195"/>
      <c r="R114" s="311"/>
      <c r="S114" s="311"/>
      <c r="T114" s="311"/>
      <c r="U114" s="311"/>
      <c r="V114" s="311"/>
      <c r="W114" s="311"/>
      <c r="X114" s="195"/>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row>
    <row r="115" spans="1:64" ht="15">
      <c r="A115" s="230"/>
      <c r="B115" s="445"/>
      <c r="C115" s="446"/>
      <c r="D115" s="446"/>
      <c r="E115" s="446"/>
      <c r="F115" s="447"/>
      <c r="G115" s="230"/>
      <c r="H115" s="194"/>
      <c r="I115" s="451"/>
      <c r="J115" s="452"/>
      <c r="K115" s="452"/>
      <c r="L115" s="452"/>
      <c r="M115" s="452"/>
      <c r="N115" s="452"/>
      <c r="O115" s="453"/>
      <c r="P115" s="200"/>
      <c r="Q115" s="195"/>
      <c r="R115" s="311"/>
      <c r="S115" s="311"/>
      <c r="T115" s="311"/>
      <c r="U115" s="311"/>
      <c r="V115" s="311"/>
      <c r="W115" s="311"/>
      <c r="X115" s="195"/>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row>
    <row r="116" spans="1:64" ht="15">
      <c r="A116" s="230"/>
      <c r="B116" s="445"/>
      <c r="C116" s="446"/>
      <c r="D116" s="446"/>
      <c r="E116" s="446"/>
      <c r="F116" s="447"/>
      <c r="G116" s="230"/>
      <c r="H116" s="194"/>
      <c r="I116" s="451"/>
      <c r="J116" s="452"/>
      <c r="K116" s="452"/>
      <c r="L116" s="452"/>
      <c r="M116" s="452"/>
      <c r="N116" s="452"/>
      <c r="O116" s="453"/>
      <c r="P116" s="200"/>
      <c r="Q116" s="195"/>
      <c r="R116" s="311"/>
      <c r="S116" s="311"/>
      <c r="T116" s="311"/>
      <c r="U116" s="311"/>
      <c r="V116" s="311"/>
      <c r="W116" s="311"/>
      <c r="X116" s="195"/>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row>
    <row r="117" spans="1:64" ht="15">
      <c r="A117" s="230"/>
      <c r="B117" s="445"/>
      <c r="C117" s="446"/>
      <c r="D117" s="446"/>
      <c r="E117" s="446"/>
      <c r="F117" s="447"/>
      <c r="G117" s="230"/>
      <c r="H117" s="194"/>
      <c r="I117" s="451"/>
      <c r="J117" s="452"/>
      <c r="K117" s="452"/>
      <c r="L117" s="452"/>
      <c r="M117" s="452"/>
      <c r="N117" s="452"/>
      <c r="O117" s="453"/>
      <c r="P117" s="200"/>
      <c r="Q117" s="195"/>
      <c r="R117" s="311"/>
      <c r="S117" s="311"/>
      <c r="T117" s="311"/>
      <c r="U117" s="311"/>
      <c r="V117" s="311"/>
      <c r="W117" s="311"/>
      <c r="X117" s="195"/>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row>
    <row r="118" spans="1:64" ht="15">
      <c r="A118" s="230"/>
      <c r="B118" s="445"/>
      <c r="C118" s="446"/>
      <c r="D118" s="446"/>
      <c r="E118" s="446"/>
      <c r="F118" s="447"/>
      <c r="G118" s="230"/>
      <c r="H118" s="194"/>
      <c r="I118" s="451"/>
      <c r="J118" s="452"/>
      <c r="K118" s="452"/>
      <c r="L118" s="452"/>
      <c r="M118" s="452"/>
      <c r="N118" s="452"/>
      <c r="O118" s="453"/>
      <c r="P118" s="200"/>
      <c r="Q118" s="195"/>
      <c r="R118" s="311"/>
      <c r="S118" s="311"/>
      <c r="T118" s="311"/>
      <c r="U118" s="311"/>
      <c r="V118" s="311"/>
      <c r="W118" s="311"/>
      <c r="X118" s="195"/>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row>
    <row r="119" spans="1:64" ht="15">
      <c r="A119" s="230"/>
      <c r="B119" s="445"/>
      <c r="C119" s="446"/>
      <c r="D119" s="446"/>
      <c r="E119" s="446"/>
      <c r="F119" s="447"/>
      <c r="G119" s="230"/>
      <c r="H119" s="194"/>
      <c r="I119" s="451"/>
      <c r="J119" s="452"/>
      <c r="K119" s="452"/>
      <c r="L119" s="452"/>
      <c r="M119" s="452"/>
      <c r="N119" s="452"/>
      <c r="O119" s="453"/>
      <c r="P119" s="200"/>
      <c r="Q119" s="195"/>
      <c r="R119" s="311"/>
      <c r="S119" s="311"/>
      <c r="T119" s="311"/>
      <c r="U119" s="311"/>
      <c r="V119" s="311"/>
      <c r="W119" s="311"/>
      <c r="X119" s="195"/>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row>
    <row r="120" spans="1:64" ht="15">
      <c r="A120" s="230"/>
      <c r="B120" s="445"/>
      <c r="C120" s="446"/>
      <c r="D120" s="446"/>
      <c r="E120" s="446"/>
      <c r="F120" s="447"/>
      <c r="G120" s="230"/>
      <c r="H120" s="194"/>
      <c r="I120" s="451"/>
      <c r="J120" s="452"/>
      <c r="K120" s="452"/>
      <c r="L120" s="452"/>
      <c r="M120" s="452"/>
      <c r="N120" s="452"/>
      <c r="O120" s="453"/>
      <c r="P120" s="200"/>
      <c r="Q120" s="195"/>
      <c r="R120" s="311"/>
      <c r="S120" s="311"/>
      <c r="T120" s="311"/>
      <c r="U120" s="311"/>
      <c r="V120" s="311"/>
      <c r="W120" s="311"/>
      <c r="X120" s="195"/>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row>
    <row r="121" spans="1:64" ht="15">
      <c r="A121" s="230"/>
      <c r="B121" s="445"/>
      <c r="C121" s="446"/>
      <c r="D121" s="446"/>
      <c r="E121" s="446"/>
      <c r="F121" s="447"/>
      <c r="G121" s="230"/>
      <c r="H121" s="194"/>
      <c r="I121" s="451"/>
      <c r="J121" s="452"/>
      <c r="K121" s="452"/>
      <c r="L121" s="452"/>
      <c r="M121" s="452"/>
      <c r="N121" s="452"/>
      <c r="O121" s="453"/>
      <c r="P121" s="200"/>
      <c r="Q121" s="195"/>
      <c r="R121" s="311"/>
      <c r="S121" s="311"/>
      <c r="T121" s="311"/>
      <c r="U121" s="311"/>
      <c r="V121" s="311"/>
      <c r="W121" s="311"/>
      <c r="X121" s="195"/>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row>
    <row r="122" spans="1:64" ht="15.6" thickBot="1">
      <c r="A122" s="230"/>
      <c r="B122" s="448"/>
      <c r="C122" s="449"/>
      <c r="D122" s="449"/>
      <c r="E122" s="449"/>
      <c r="F122" s="450"/>
      <c r="G122" s="230"/>
      <c r="H122" s="194"/>
      <c r="I122" s="454"/>
      <c r="J122" s="455"/>
      <c r="K122" s="455"/>
      <c r="L122" s="455"/>
      <c r="M122" s="455"/>
      <c r="N122" s="455"/>
      <c r="O122" s="456"/>
      <c r="P122" s="200"/>
      <c r="Q122" s="195"/>
      <c r="R122" s="311"/>
      <c r="S122" s="311"/>
      <c r="T122" s="311"/>
      <c r="U122" s="311"/>
      <c r="V122" s="311"/>
      <c r="W122" s="311"/>
      <c r="X122" s="195"/>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row>
    <row r="123" spans="1:64" ht="7.5" customHeight="1">
      <c r="A123" s="230"/>
      <c r="B123" s="230"/>
      <c r="C123" s="230"/>
      <c r="D123" s="230"/>
      <c r="E123" s="230"/>
      <c r="F123" s="230"/>
      <c r="G123" s="230"/>
      <c r="H123" s="194"/>
      <c r="I123" s="194"/>
      <c r="J123" s="194"/>
      <c r="K123" s="194"/>
      <c r="L123" s="194"/>
      <c r="M123" s="194"/>
      <c r="N123" s="194"/>
      <c r="O123" s="194"/>
      <c r="P123" s="194"/>
      <c r="Q123" s="195"/>
      <c r="R123" s="196"/>
      <c r="S123" s="196"/>
      <c r="T123" s="196"/>
      <c r="U123" s="196"/>
      <c r="V123" s="196"/>
      <c r="W123" s="196"/>
      <c r="X123" s="195"/>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row>
    <row r="124" spans="1:64" ht="12" customHeight="1">
      <c r="A124" s="172"/>
      <c r="B124" s="498" t="s">
        <v>280</v>
      </c>
      <c r="C124" s="499"/>
      <c r="D124" s="499"/>
      <c r="E124" s="499"/>
      <c r="F124" s="500"/>
      <c r="G124" s="172"/>
      <c r="H124" s="172"/>
      <c r="I124" s="172"/>
      <c r="J124" s="172"/>
      <c r="K124" s="172"/>
      <c r="L124" s="172"/>
      <c r="M124" s="172"/>
      <c r="N124" s="172"/>
      <c r="O124" s="172"/>
      <c r="P124" s="172"/>
      <c r="Q124" s="172"/>
      <c r="R124" s="208"/>
      <c r="S124" s="208"/>
      <c r="T124" s="208"/>
      <c r="U124" s="208"/>
      <c r="V124" s="208"/>
      <c r="W124" s="208"/>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row>
    <row r="125" spans="1:64" ht="30.75" customHeight="1">
      <c r="A125" s="172"/>
      <c r="B125" s="501"/>
      <c r="C125" s="502"/>
      <c r="D125" s="502"/>
      <c r="E125" s="502"/>
      <c r="F125" s="503"/>
      <c r="G125" s="172"/>
      <c r="H125" s="172"/>
      <c r="I125" s="172"/>
      <c r="J125" s="172"/>
      <c r="K125" s="172"/>
      <c r="L125" s="172"/>
      <c r="M125" s="172"/>
      <c r="N125" s="172"/>
      <c r="O125" s="172"/>
      <c r="P125" s="172"/>
      <c r="Q125" s="172"/>
      <c r="R125" s="208"/>
      <c r="S125" s="208"/>
      <c r="T125" s="208"/>
      <c r="U125" s="208"/>
      <c r="V125" s="208"/>
      <c r="W125" s="208"/>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row>
    <row r="126" spans="1:64" hidden="1">
      <c r="A126" s="172"/>
      <c r="B126" s="172"/>
      <c r="C126" s="172"/>
      <c r="D126" s="172"/>
      <c r="E126" s="172"/>
      <c r="F126" s="172"/>
      <c r="G126" s="172"/>
      <c r="H126" s="172"/>
      <c r="I126" s="172"/>
      <c r="J126" s="172"/>
      <c r="K126" s="172"/>
      <c r="L126" s="172"/>
      <c r="M126" s="172"/>
      <c r="N126" s="172"/>
      <c r="O126" s="172"/>
      <c r="P126" s="172"/>
      <c r="Q126" s="172"/>
      <c r="R126" s="208"/>
      <c r="S126" s="208"/>
      <c r="T126" s="208"/>
      <c r="U126" s="208"/>
      <c r="V126" s="208"/>
      <c r="W126" s="208"/>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row>
    <row r="127" spans="1:64" hidden="1">
      <c r="A127" s="172"/>
      <c r="B127" s="172"/>
      <c r="C127" s="172"/>
      <c r="D127" s="172"/>
      <c r="E127" s="172"/>
      <c r="F127" s="172"/>
      <c r="G127" s="172"/>
      <c r="H127" s="172"/>
      <c r="I127" s="172"/>
      <c r="J127" s="172"/>
      <c r="K127" s="172"/>
      <c r="L127" s="172"/>
      <c r="M127" s="172"/>
      <c r="N127" s="172"/>
      <c r="O127" s="172"/>
      <c r="P127" s="172"/>
      <c r="Q127" s="172"/>
      <c r="R127" s="208"/>
      <c r="S127" s="208"/>
      <c r="T127" s="208"/>
      <c r="U127" s="208"/>
      <c r="V127" s="208"/>
      <c r="W127" s="208"/>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row>
    <row r="128" spans="1:64" hidden="1">
      <c r="A128" s="172"/>
      <c r="B128" s="172"/>
      <c r="C128" s="172"/>
      <c r="D128" s="172"/>
      <c r="E128" s="172"/>
      <c r="F128" s="172"/>
      <c r="G128" s="172"/>
      <c r="H128" s="172"/>
      <c r="I128" s="172"/>
      <c r="J128" s="172"/>
      <c r="K128" s="172"/>
      <c r="L128" s="172"/>
      <c r="M128" s="172"/>
      <c r="N128" s="172"/>
      <c r="O128" s="172"/>
      <c r="P128" s="172"/>
      <c r="Q128" s="172"/>
      <c r="R128" s="208"/>
      <c r="S128" s="208"/>
      <c r="T128" s="208"/>
      <c r="U128" s="208"/>
      <c r="V128" s="208"/>
      <c r="W128" s="208"/>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row>
    <row r="129" spans="1:64" hidden="1">
      <c r="A129" s="172"/>
      <c r="B129" s="172"/>
      <c r="C129" s="172"/>
      <c r="D129" s="172"/>
      <c r="E129" s="172"/>
      <c r="F129" s="172"/>
      <c r="G129" s="172"/>
      <c r="H129" s="172"/>
      <c r="I129" s="172"/>
      <c r="J129" s="172"/>
      <c r="K129" s="172"/>
      <c r="L129" s="172"/>
      <c r="M129" s="172"/>
      <c r="N129" s="172"/>
      <c r="O129" s="172"/>
      <c r="P129" s="172"/>
      <c r="Q129" s="172"/>
      <c r="R129" s="208"/>
      <c r="S129" s="208"/>
      <c r="T129" s="208"/>
      <c r="U129" s="208"/>
      <c r="V129" s="208"/>
      <c r="W129" s="208"/>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row>
    <row r="130" spans="1:64" hidden="1">
      <c r="A130" s="172"/>
      <c r="B130" s="172"/>
      <c r="C130" s="172"/>
      <c r="D130" s="172"/>
      <c r="E130" s="172"/>
      <c r="F130" s="172"/>
      <c r="G130" s="172"/>
      <c r="H130" s="172"/>
      <c r="I130" s="172"/>
      <c r="J130" s="172"/>
      <c r="K130" s="172"/>
      <c r="L130" s="172"/>
      <c r="M130" s="172"/>
      <c r="N130" s="172"/>
      <c r="O130" s="172"/>
      <c r="P130" s="172"/>
      <c r="Q130" s="172"/>
      <c r="R130" s="208"/>
      <c r="S130" s="208"/>
      <c r="T130" s="208"/>
      <c r="U130" s="208"/>
      <c r="V130" s="208"/>
      <c r="W130" s="208"/>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row>
    <row r="131" spans="1:64" hidden="1">
      <c r="A131" s="172"/>
      <c r="B131" s="172"/>
      <c r="C131" s="172"/>
      <c r="D131" s="172"/>
      <c r="E131" s="172"/>
      <c r="F131" s="172"/>
      <c r="G131" s="172"/>
      <c r="H131" s="172"/>
      <c r="I131" s="172"/>
      <c r="J131" s="172"/>
      <c r="K131" s="172"/>
      <c r="L131" s="172"/>
      <c r="M131" s="172"/>
      <c r="N131" s="172"/>
      <c r="O131" s="172"/>
      <c r="P131" s="172"/>
      <c r="Q131" s="172"/>
      <c r="R131" s="208"/>
      <c r="S131" s="208"/>
      <c r="T131" s="208"/>
      <c r="U131" s="208"/>
      <c r="V131" s="208"/>
      <c r="W131" s="208"/>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row>
    <row r="132" spans="1:64" hidden="1">
      <c r="A132" s="172"/>
      <c r="B132" s="172"/>
      <c r="C132" s="172"/>
      <c r="D132" s="172"/>
      <c r="E132" s="172"/>
      <c r="F132" s="172"/>
      <c r="G132" s="172"/>
      <c r="H132" s="172"/>
      <c r="I132" s="172"/>
      <c r="J132" s="172"/>
      <c r="K132" s="172"/>
      <c r="L132" s="172"/>
      <c r="M132" s="172"/>
      <c r="N132" s="172"/>
      <c r="O132" s="172"/>
      <c r="P132" s="172"/>
      <c r="Q132" s="172"/>
      <c r="R132" s="208"/>
      <c r="S132" s="208"/>
      <c r="T132" s="208"/>
      <c r="U132" s="208"/>
      <c r="V132" s="208"/>
      <c r="W132" s="208"/>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row>
    <row r="133" spans="1:64" hidden="1">
      <c r="A133" s="172"/>
      <c r="B133" s="172"/>
      <c r="C133" s="172"/>
      <c r="D133" s="172"/>
      <c r="E133" s="172"/>
      <c r="F133" s="172"/>
      <c r="G133" s="172"/>
      <c r="H133" s="172"/>
      <c r="I133" s="172"/>
      <c r="J133" s="172"/>
      <c r="K133" s="172"/>
      <c r="L133" s="172"/>
      <c r="M133" s="172"/>
      <c r="N133" s="172"/>
      <c r="O133" s="172"/>
      <c r="P133" s="172"/>
      <c r="Q133" s="172"/>
      <c r="R133" s="208"/>
      <c r="S133" s="208"/>
      <c r="T133" s="208"/>
      <c r="U133" s="208"/>
      <c r="V133" s="208"/>
      <c r="W133" s="208"/>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row>
    <row r="134" spans="1:64" hidden="1">
      <c r="A134" s="172"/>
      <c r="B134" s="172"/>
      <c r="C134" s="172"/>
      <c r="D134" s="172"/>
      <c r="E134" s="172"/>
      <c r="F134" s="172"/>
      <c r="G134" s="172"/>
      <c r="H134" s="172"/>
      <c r="I134" s="172"/>
      <c r="J134" s="172"/>
      <c r="K134" s="172"/>
      <c r="L134" s="172"/>
      <c r="M134" s="172"/>
      <c r="N134" s="172"/>
      <c r="O134" s="172"/>
      <c r="P134" s="172"/>
      <c r="Q134" s="172"/>
      <c r="R134" s="208"/>
      <c r="S134" s="208"/>
      <c r="T134" s="208"/>
      <c r="U134" s="208"/>
      <c r="V134" s="208"/>
      <c r="W134" s="208"/>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row>
    <row r="135" spans="1:64" hidden="1">
      <c r="A135" s="172"/>
      <c r="B135" s="172"/>
      <c r="C135" s="172"/>
      <c r="D135" s="172"/>
      <c r="E135" s="172"/>
      <c r="F135" s="172"/>
      <c r="G135" s="172"/>
      <c r="H135" s="172"/>
      <c r="I135" s="172"/>
      <c r="J135" s="172"/>
      <c r="K135" s="172"/>
      <c r="L135" s="172"/>
      <c r="M135" s="172"/>
      <c r="N135" s="172"/>
      <c r="O135" s="172"/>
      <c r="P135" s="172"/>
      <c r="Q135" s="172"/>
      <c r="R135" s="208"/>
      <c r="S135" s="208"/>
      <c r="T135" s="208"/>
      <c r="U135" s="208"/>
      <c r="V135" s="208"/>
      <c r="W135" s="208"/>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row>
    <row r="136" spans="1:64" hidden="1">
      <c r="A136" s="172"/>
      <c r="B136" s="172"/>
      <c r="C136" s="172"/>
      <c r="D136" s="172"/>
      <c r="E136" s="172"/>
      <c r="F136" s="172"/>
      <c r="G136" s="172"/>
      <c r="H136" s="172"/>
      <c r="I136" s="172"/>
      <c r="J136" s="172"/>
      <c r="K136" s="172"/>
      <c r="L136" s="172"/>
      <c r="M136" s="172"/>
      <c r="N136" s="172"/>
      <c r="O136" s="172"/>
      <c r="P136" s="172"/>
      <c r="Q136" s="172"/>
      <c r="R136" s="208"/>
      <c r="S136" s="208"/>
      <c r="T136" s="208"/>
      <c r="U136" s="208"/>
      <c r="V136" s="208"/>
      <c r="W136" s="208"/>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row>
    <row r="137" spans="1:64" hidden="1">
      <c r="A137" s="172"/>
      <c r="B137" s="172"/>
      <c r="C137" s="172"/>
      <c r="D137" s="172"/>
      <c r="E137" s="172"/>
      <c r="F137" s="172"/>
      <c r="G137" s="172"/>
      <c r="H137" s="172"/>
      <c r="I137" s="172"/>
      <c r="J137" s="172"/>
      <c r="K137" s="172"/>
      <c r="L137" s="172"/>
      <c r="M137" s="172"/>
      <c r="N137" s="172"/>
      <c r="O137" s="172"/>
      <c r="P137" s="172"/>
      <c r="Q137" s="172"/>
      <c r="R137" s="208"/>
      <c r="S137" s="208"/>
      <c r="T137" s="208"/>
      <c r="U137" s="208"/>
      <c r="V137" s="208"/>
      <c r="W137" s="208"/>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row>
    <row r="138" spans="1:64" hidden="1">
      <c r="A138" s="172"/>
      <c r="B138" s="172"/>
      <c r="C138" s="172"/>
      <c r="D138" s="172"/>
      <c r="E138" s="172"/>
      <c r="F138" s="172"/>
      <c r="G138" s="172"/>
      <c r="H138" s="172"/>
      <c r="I138" s="172"/>
      <c r="J138" s="172"/>
      <c r="K138" s="172"/>
      <c r="L138" s="172"/>
      <c r="M138" s="172"/>
      <c r="N138" s="172"/>
      <c r="O138" s="172"/>
      <c r="P138" s="172"/>
      <c r="Q138" s="172"/>
      <c r="R138" s="208"/>
      <c r="S138" s="208"/>
      <c r="T138" s="208"/>
      <c r="U138" s="208"/>
      <c r="V138" s="208"/>
      <c r="W138" s="208"/>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row>
    <row r="139" spans="1:64" hidden="1">
      <c r="A139" s="172"/>
      <c r="B139" s="172"/>
      <c r="C139" s="172"/>
      <c r="D139" s="172"/>
      <c r="E139" s="172"/>
      <c r="F139" s="172"/>
      <c r="G139" s="172"/>
      <c r="H139" s="172"/>
      <c r="I139" s="172"/>
      <c r="J139" s="172"/>
      <c r="K139" s="172"/>
      <c r="L139" s="172"/>
      <c r="M139" s="172"/>
      <c r="N139" s="172"/>
      <c r="O139" s="172"/>
      <c r="P139" s="172"/>
      <c r="Q139" s="172"/>
      <c r="R139" s="208"/>
      <c r="S139" s="208"/>
      <c r="T139" s="208"/>
      <c r="U139" s="208"/>
      <c r="V139" s="208"/>
      <c r="W139" s="208"/>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row>
    <row r="140" spans="1:64" hidden="1">
      <c r="A140" s="172"/>
      <c r="B140" s="172"/>
      <c r="C140" s="172"/>
      <c r="D140" s="172"/>
      <c r="E140" s="172"/>
      <c r="F140" s="172"/>
      <c r="G140" s="172"/>
      <c r="H140" s="172"/>
      <c r="I140" s="172"/>
      <c r="J140" s="172"/>
      <c r="K140" s="172"/>
      <c r="L140" s="172"/>
      <c r="M140" s="172"/>
      <c r="N140" s="172"/>
      <c r="O140" s="172"/>
      <c r="P140" s="172"/>
      <c r="Q140" s="172"/>
      <c r="R140" s="208"/>
      <c r="S140" s="208"/>
      <c r="T140" s="208"/>
      <c r="U140" s="208"/>
      <c r="V140" s="208"/>
      <c r="W140" s="208"/>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row>
    <row r="141" spans="1:64" hidden="1">
      <c r="A141" s="172"/>
      <c r="B141" s="172"/>
      <c r="C141" s="172"/>
      <c r="D141" s="172"/>
      <c r="E141" s="172"/>
      <c r="F141" s="172"/>
      <c r="G141" s="172"/>
      <c r="H141" s="172"/>
      <c r="I141" s="172"/>
      <c r="J141" s="172"/>
      <c r="K141" s="172"/>
      <c r="L141" s="172"/>
      <c r="M141" s="172"/>
      <c r="N141" s="172"/>
      <c r="O141" s="172"/>
      <c r="P141" s="172"/>
      <c r="Q141" s="172"/>
      <c r="R141" s="208"/>
      <c r="S141" s="208"/>
      <c r="T141" s="208"/>
      <c r="U141" s="208"/>
      <c r="V141" s="208"/>
      <c r="W141" s="208"/>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row>
    <row r="142" spans="1:64" hidden="1">
      <c r="A142" s="172"/>
      <c r="B142" s="172"/>
      <c r="C142" s="172"/>
      <c r="D142" s="172"/>
      <c r="E142" s="172"/>
      <c r="F142" s="172"/>
      <c r="G142" s="172"/>
      <c r="H142" s="172"/>
      <c r="I142" s="172"/>
      <c r="J142" s="172"/>
      <c r="K142" s="172"/>
      <c r="L142" s="172"/>
      <c r="M142" s="172"/>
      <c r="N142" s="172"/>
      <c r="O142" s="172"/>
      <c r="P142" s="172"/>
      <c r="Q142" s="172"/>
      <c r="R142" s="208"/>
      <c r="S142" s="208"/>
      <c r="T142" s="208"/>
      <c r="U142" s="208"/>
      <c r="V142" s="208"/>
      <c r="W142" s="208"/>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row>
    <row r="143" spans="1:64" hidden="1">
      <c r="A143" s="172"/>
      <c r="B143" s="172"/>
      <c r="C143" s="172"/>
      <c r="D143" s="172"/>
      <c r="E143" s="172"/>
      <c r="F143" s="172"/>
      <c r="G143" s="172"/>
      <c r="H143" s="172"/>
      <c r="I143" s="172"/>
      <c r="J143" s="172"/>
      <c r="K143" s="172"/>
      <c r="L143" s="172"/>
      <c r="M143" s="172"/>
      <c r="N143" s="172"/>
      <c r="O143" s="172"/>
      <c r="P143" s="172"/>
      <c r="Q143" s="172"/>
      <c r="R143" s="208"/>
      <c r="S143" s="208"/>
      <c r="T143" s="208"/>
      <c r="U143" s="208"/>
      <c r="V143" s="208"/>
      <c r="W143" s="208"/>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row>
    <row r="144" spans="1:64" hidden="1">
      <c r="A144" s="172"/>
      <c r="B144" s="172"/>
      <c r="C144" s="172"/>
      <c r="D144" s="172"/>
      <c r="E144" s="172"/>
      <c r="F144" s="172"/>
      <c r="G144" s="172"/>
      <c r="H144" s="172"/>
      <c r="I144" s="172"/>
      <c r="J144" s="172"/>
      <c r="K144" s="172"/>
      <c r="L144" s="172"/>
      <c r="M144" s="172"/>
      <c r="N144" s="172"/>
      <c r="O144" s="172"/>
      <c r="P144" s="172"/>
      <c r="Q144" s="172"/>
      <c r="R144" s="208"/>
      <c r="S144" s="208"/>
      <c r="T144" s="208"/>
      <c r="U144" s="208"/>
      <c r="V144" s="208"/>
      <c r="W144" s="208"/>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row>
    <row r="145" spans="1:64" hidden="1">
      <c r="A145" s="172"/>
      <c r="B145" s="172"/>
      <c r="C145" s="172"/>
      <c r="D145" s="172"/>
      <c r="E145" s="172"/>
      <c r="F145" s="172"/>
      <c r="G145" s="172"/>
      <c r="H145" s="172"/>
      <c r="I145" s="172"/>
      <c r="J145" s="172"/>
      <c r="K145" s="172"/>
      <c r="L145" s="172"/>
      <c r="M145" s="172"/>
      <c r="N145" s="172"/>
      <c r="O145" s="172"/>
      <c r="P145" s="172"/>
      <c r="Q145" s="172"/>
      <c r="R145" s="208"/>
      <c r="S145" s="208"/>
      <c r="T145" s="208"/>
      <c r="U145" s="208"/>
      <c r="V145" s="208"/>
      <c r="W145" s="208"/>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row>
    <row r="146" spans="1:64" hidden="1">
      <c r="A146" s="172"/>
      <c r="B146" s="172"/>
      <c r="C146" s="172"/>
      <c r="D146" s="172"/>
      <c r="E146" s="172"/>
      <c r="F146" s="172"/>
      <c r="G146" s="172"/>
      <c r="H146" s="172"/>
      <c r="I146" s="172"/>
      <c r="J146" s="172"/>
      <c r="K146" s="172"/>
      <c r="L146" s="172"/>
      <c r="M146" s="172"/>
      <c r="N146" s="172"/>
      <c r="O146" s="172"/>
      <c r="P146" s="172"/>
      <c r="Q146" s="172"/>
      <c r="R146" s="208"/>
      <c r="S146" s="208"/>
      <c r="T146" s="208"/>
      <c r="U146" s="208"/>
      <c r="V146" s="208"/>
      <c r="W146" s="208"/>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row>
    <row r="147" spans="1:64" hidden="1">
      <c r="A147" s="172"/>
      <c r="B147" s="172"/>
      <c r="C147" s="172"/>
      <c r="D147" s="172"/>
      <c r="E147" s="172"/>
      <c r="F147" s="172"/>
      <c r="G147" s="172"/>
      <c r="H147" s="172"/>
      <c r="I147" s="172"/>
      <c r="J147" s="172"/>
      <c r="K147" s="172"/>
      <c r="L147" s="172"/>
      <c r="M147" s="172"/>
      <c r="N147" s="172"/>
      <c r="O147" s="172"/>
      <c r="P147" s="172"/>
      <c r="Q147" s="172"/>
      <c r="R147" s="208"/>
      <c r="S147" s="208"/>
      <c r="T147" s="208"/>
      <c r="U147" s="208"/>
      <c r="V147" s="208"/>
      <c r="W147" s="208"/>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row>
    <row r="148" spans="1:64" hidden="1">
      <c r="A148" s="172"/>
      <c r="B148" s="172"/>
      <c r="C148" s="172"/>
      <c r="D148" s="172"/>
      <c r="E148" s="172"/>
      <c r="F148" s="172"/>
      <c r="G148" s="172"/>
      <c r="H148" s="172"/>
      <c r="I148" s="172"/>
      <c r="J148" s="172"/>
      <c r="K148" s="172"/>
      <c r="L148" s="172"/>
      <c r="M148" s="172"/>
      <c r="N148" s="172"/>
      <c r="O148" s="172"/>
      <c r="P148" s="172"/>
      <c r="Q148" s="172"/>
      <c r="R148" s="208"/>
      <c r="S148" s="208"/>
      <c r="T148" s="208"/>
      <c r="U148" s="208"/>
      <c r="V148" s="208"/>
      <c r="W148" s="208"/>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row>
    <row r="149" spans="1:64" hidden="1">
      <c r="A149" s="172"/>
      <c r="B149" s="172"/>
      <c r="C149" s="172"/>
      <c r="D149" s="172"/>
      <c r="E149" s="172"/>
      <c r="F149" s="172"/>
      <c r="G149" s="172"/>
      <c r="H149" s="172"/>
      <c r="I149" s="172"/>
      <c r="J149" s="172"/>
      <c r="K149" s="172"/>
      <c r="L149" s="172"/>
      <c r="M149" s="172"/>
      <c r="N149" s="172"/>
      <c r="O149" s="172"/>
      <c r="P149" s="172"/>
      <c r="Q149" s="172"/>
      <c r="R149" s="208"/>
      <c r="S149" s="208"/>
      <c r="T149" s="208"/>
      <c r="U149" s="208"/>
      <c r="V149" s="208"/>
      <c r="W149" s="208"/>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row>
    <row r="150" spans="1:64" hidden="1">
      <c r="A150" s="172"/>
      <c r="B150" s="172"/>
      <c r="C150" s="172"/>
      <c r="D150" s="172"/>
      <c r="E150" s="172"/>
      <c r="F150" s="172"/>
      <c r="G150" s="172"/>
      <c r="H150" s="172"/>
      <c r="I150" s="172"/>
      <c r="J150" s="172"/>
      <c r="K150" s="172"/>
      <c r="L150" s="172"/>
      <c r="M150" s="172"/>
      <c r="N150" s="172"/>
      <c r="O150" s="172"/>
      <c r="P150" s="172"/>
      <c r="Q150" s="172"/>
      <c r="R150" s="208"/>
      <c r="S150" s="208"/>
      <c r="T150" s="208"/>
      <c r="U150" s="208"/>
      <c r="V150" s="208"/>
      <c r="W150" s="208"/>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row>
    <row r="151" spans="1:64" hidden="1">
      <c r="A151" s="172"/>
      <c r="B151" s="172"/>
      <c r="C151" s="172"/>
      <c r="D151" s="172"/>
      <c r="E151" s="172"/>
      <c r="F151" s="172"/>
      <c r="G151" s="172"/>
      <c r="H151" s="172"/>
      <c r="I151" s="172"/>
      <c r="J151" s="172"/>
      <c r="K151" s="172"/>
      <c r="L151" s="172"/>
      <c r="M151" s="172"/>
      <c r="N151" s="172"/>
      <c r="O151" s="172"/>
      <c r="P151" s="172"/>
      <c r="Q151" s="172"/>
      <c r="R151" s="208"/>
      <c r="S151" s="208"/>
      <c r="T151" s="208"/>
      <c r="U151" s="208"/>
      <c r="V151" s="208"/>
      <c r="W151" s="208"/>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row>
    <row r="152" spans="1:64" hidden="1">
      <c r="A152" s="172"/>
      <c r="B152" s="172"/>
      <c r="C152" s="172"/>
      <c r="D152" s="172"/>
      <c r="E152" s="172"/>
      <c r="F152" s="172"/>
      <c r="G152" s="172"/>
      <c r="H152" s="172"/>
      <c r="I152" s="172"/>
      <c r="J152" s="172"/>
      <c r="K152" s="172"/>
      <c r="L152" s="172"/>
      <c r="M152" s="172"/>
      <c r="N152" s="172"/>
      <c r="O152" s="172"/>
      <c r="P152" s="172"/>
      <c r="Q152" s="172"/>
      <c r="R152" s="208"/>
      <c r="S152" s="208"/>
      <c r="T152" s="208"/>
      <c r="U152" s="208"/>
      <c r="V152" s="208"/>
      <c r="W152" s="208"/>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row>
    <row r="153" spans="1:64" hidden="1">
      <c r="A153" s="172"/>
      <c r="B153" s="172"/>
      <c r="C153" s="172"/>
      <c r="D153" s="172"/>
      <c r="E153" s="172"/>
      <c r="F153" s="172"/>
      <c r="G153" s="172"/>
      <c r="H153" s="172"/>
      <c r="I153" s="172"/>
      <c r="J153" s="172"/>
      <c r="K153" s="172"/>
      <c r="L153" s="172"/>
      <c r="M153" s="172"/>
      <c r="N153" s="172"/>
      <c r="O153" s="172"/>
      <c r="P153" s="172"/>
      <c r="Q153" s="172"/>
      <c r="R153" s="208"/>
      <c r="S153" s="208"/>
      <c r="T153" s="208"/>
      <c r="U153" s="208"/>
      <c r="V153" s="208"/>
      <c r="W153" s="208"/>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row>
    <row r="154" spans="1:64" hidden="1">
      <c r="A154" s="172"/>
      <c r="B154" s="172"/>
      <c r="C154" s="172"/>
      <c r="D154" s="172"/>
      <c r="E154" s="172"/>
      <c r="F154" s="172"/>
      <c r="G154" s="172"/>
      <c r="H154" s="172"/>
      <c r="I154" s="172"/>
      <c r="J154" s="172"/>
      <c r="K154" s="172"/>
      <c r="L154" s="172"/>
      <c r="M154" s="172"/>
      <c r="N154" s="172"/>
      <c r="O154" s="172"/>
      <c r="P154" s="172"/>
      <c r="Q154" s="172"/>
      <c r="R154" s="208"/>
      <c r="S154" s="208"/>
      <c r="T154" s="208"/>
      <c r="U154" s="208"/>
      <c r="V154" s="208"/>
      <c r="W154" s="208"/>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row>
    <row r="155" spans="1:64" hidden="1">
      <c r="A155" s="172"/>
      <c r="B155" s="172"/>
      <c r="C155" s="172"/>
      <c r="D155" s="172"/>
      <c r="E155" s="172"/>
      <c r="F155" s="172"/>
      <c r="G155" s="172"/>
      <c r="H155" s="172"/>
      <c r="I155" s="172"/>
      <c r="J155" s="172"/>
      <c r="K155" s="172"/>
      <c r="L155" s="172"/>
      <c r="M155" s="172"/>
      <c r="N155" s="172"/>
      <c r="O155" s="172"/>
      <c r="P155" s="172"/>
      <c r="Q155" s="172"/>
      <c r="R155" s="208"/>
      <c r="S155" s="208"/>
      <c r="T155" s="208"/>
      <c r="U155" s="208"/>
      <c r="V155" s="208"/>
      <c r="W155" s="208"/>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row>
    <row r="156" spans="1:64" hidden="1">
      <c r="A156" s="172"/>
      <c r="B156" s="172"/>
      <c r="C156" s="172"/>
      <c r="D156" s="172"/>
      <c r="E156" s="172"/>
      <c r="F156" s="172"/>
      <c r="G156" s="172"/>
      <c r="H156" s="172"/>
      <c r="I156" s="172"/>
      <c r="J156" s="172"/>
      <c r="K156" s="172"/>
      <c r="L156" s="172"/>
      <c r="M156" s="172"/>
      <c r="N156" s="172"/>
      <c r="O156" s="172"/>
      <c r="P156" s="172"/>
      <c r="Q156" s="172"/>
      <c r="R156" s="208"/>
      <c r="S156" s="208"/>
      <c r="T156" s="208"/>
      <c r="U156" s="208"/>
      <c r="V156" s="208"/>
      <c r="W156" s="208"/>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row>
    <row r="157" spans="1:64" hidden="1">
      <c r="A157" s="172"/>
      <c r="B157" s="172"/>
      <c r="C157" s="172"/>
      <c r="D157" s="172"/>
      <c r="E157" s="172"/>
      <c r="F157" s="172"/>
      <c r="G157" s="172"/>
      <c r="H157" s="172"/>
      <c r="I157" s="172"/>
      <c r="J157" s="172"/>
      <c r="K157" s="172"/>
      <c r="L157" s="172"/>
      <c r="M157" s="172"/>
      <c r="N157" s="172"/>
      <c r="O157" s="172"/>
      <c r="P157" s="172"/>
      <c r="Q157" s="172"/>
      <c r="R157" s="208"/>
      <c r="S157" s="208"/>
      <c r="T157" s="208"/>
      <c r="U157" s="208"/>
      <c r="V157" s="208"/>
      <c r="W157" s="208"/>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row>
    <row r="158" spans="1:64" hidden="1">
      <c r="A158" s="172"/>
      <c r="B158" s="172"/>
      <c r="C158" s="172"/>
      <c r="D158" s="172"/>
      <c r="E158" s="172"/>
      <c r="F158" s="172"/>
      <c r="G158" s="172"/>
      <c r="H158" s="172"/>
      <c r="I158" s="172"/>
      <c r="J158" s="172"/>
      <c r="K158" s="172"/>
      <c r="L158" s="172"/>
      <c r="M158" s="172"/>
      <c r="N158" s="172"/>
      <c r="O158" s="172"/>
      <c r="P158" s="172"/>
      <c r="Q158" s="172"/>
      <c r="R158" s="208"/>
      <c r="S158" s="208"/>
      <c r="T158" s="208"/>
      <c r="U158" s="208"/>
      <c r="V158" s="208"/>
      <c r="W158" s="208"/>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row>
    <row r="159" spans="1:64" hidden="1">
      <c r="A159" s="172"/>
      <c r="B159" s="172"/>
      <c r="C159" s="172"/>
      <c r="D159" s="172"/>
      <c r="E159" s="172"/>
      <c r="F159" s="172"/>
      <c r="G159" s="172"/>
      <c r="H159" s="172"/>
      <c r="I159" s="172"/>
      <c r="J159" s="172"/>
      <c r="K159" s="172"/>
      <c r="L159" s="172"/>
      <c r="M159" s="172"/>
      <c r="N159" s="172"/>
      <c r="O159" s="172"/>
      <c r="P159" s="172"/>
      <c r="Q159" s="172"/>
      <c r="R159" s="208"/>
      <c r="S159" s="208"/>
      <c r="T159" s="208"/>
      <c r="U159" s="208"/>
      <c r="V159" s="208"/>
      <c r="W159" s="208"/>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row>
    <row r="160" spans="1:64" hidden="1">
      <c r="A160" s="172"/>
      <c r="B160" s="172"/>
      <c r="C160" s="172"/>
      <c r="D160" s="172"/>
      <c r="E160" s="172"/>
      <c r="F160" s="172"/>
      <c r="G160" s="172"/>
      <c r="H160" s="172"/>
      <c r="I160" s="172"/>
      <c r="J160" s="172"/>
      <c r="K160" s="172"/>
      <c r="L160" s="172"/>
      <c r="M160" s="172"/>
      <c r="N160" s="172"/>
      <c r="O160" s="172"/>
      <c r="P160" s="172"/>
      <c r="Q160" s="172"/>
      <c r="R160" s="208"/>
      <c r="S160" s="208"/>
      <c r="T160" s="208"/>
      <c r="U160" s="208"/>
      <c r="V160" s="208"/>
      <c r="W160" s="208"/>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row>
    <row r="161" spans="1:64" hidden="1">
      <c r="A161" s="172"/>
      <c r="B161" s="172"/>
      <c r="C161" s="172"/>
      <c r="D161" s="172"/>
      <c r="E161" s="172"/>
      <c r="F161" s="172"/>
      <c r="G161" s="172"/>
      <c r="H161" s="172"/>
      <c r="I161" s="172"/>
      <c r="J161" s="172"/>
      <c r="K161" s="172"/>
      <c r="L161" s="172"/>
      <c r="M161" s="172"/>
      <c r="N161" s="172"/>
      <c r="O161" s="172"/>
      <c r="P161" s="172"/>
      <c r="Q161" s="172"/>
      <c r="R161" s="208"/>
      <c r="S161" s="208"/>
      <c r="T161" s="208"/>
      <c r="U161" s="208"/>
      <c r="V161" s="208"/>
      <c r="W161" s="208"/>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row>
    <row r="162" spans="1:64" hidden="1">
      <c r="A162" s="172"/>
      <c r="B162" s="172"/>
      <c r="C162" s="172"/>
      <c r="D162" s="172"/>
      <c r="E162" s="172"/>
      <c r="F162" s="172"/>
      <c r="G162" s="172"/>
      <c r="H162" s="172"/>
      <c r="I162" s="172"/>
      <c r="J162" s="172"/>
      <c r="K162" s="172"/>
      <c r="L162" s="172"/>
      <c r="M162" s="172"/>
      <c r="N162" s="172"/>
      <c r="O162" s="172"/>
      <c r="P162" s="172"/>
      <c r="Q162" s="172"/>
      <c r="R162" s="208"/>
      <c r="S162" s="208"/>
      <c r="T162" s="208"/>
      <c r="U162" s="208"/>
      <c r="V162" s="208"/>
      <c r="W162" s="208"/>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row>
    <row r="163" spans="1:64" hidden="1">
      <c r="A163" s="172"/>
      <c r="B163" s="172"/>
      <c r="C163" s="172"/>
      <c r="D163" s="172"/>
      <c r="E163" s="172"/>
      <c r="F163" s="172"/>
      <c r="G163" s="172"/>
      <c r="H163" s="172"/>
      <c r="I163" s="172"/>
      <c r="J163" s="172"/>
      <c r="K163" s="172"/>
      <c r="L163" s="172"/>
      <c r="M163" s="172"/>
      <c r="N163" s="172"/>
      <c r="O163" s="172"/>
      <c r="P163" s="172"/>
      <c r="Q163" s="172"/>
      <c r="R163" s="208"/>
      <c r="S163" s="208"/>
      <c r="T163" s="208"/>
      <c r="U163" s="208"/>
      <c r="V163" s="208"/>
      <c r="W163" s="208"/>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row>
    <row r="164" spans="1:64" hidden="1">
      <c r="A164" s="172"/>
      <c r="B164" s="172"/>
      <c r="C164" s="172"/>
      <c r="D164" s="172"/>
      <c r="E164" s="172"/>
      <c r="F164" s="172"/>
      <c r="G164" s="172"/>
      <c r="H164" s="172"/>
      <c r="I164" s="172"/>
      <c r="J164" s="172"/>
      <c r="K164" s="172"/>
      <c r="L164" s="172"/>
      <c r="M164" s="172"/>
      <c r="N164" s="172"/>
      <c r="O164" s="172"/>
      <c r="P164" s="172"/>
      <c r="Q164" s="172"/>
      <c r="R164" s="208"/>
      <c r="S164" s="208"/>
      <c r="T164" s="208"/>
      <c r="U164" s="208"/>
      <c r="V164" s="208"/>
      <c r="W164" s="208"/>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row>
    <row r="165" spans="1:64" hidden="1">
      <c r="A165" s="172"/>
      <c r="B165" s="172"/>
      <c r="C165" s="172"/>
      <c r="D165" s="172"/>
      <c r="E165" s="172"/>
      <c r="F165" s="172"/>
      <c r="G165" s="172"/>
      <c r="H165" s="172"/>
      <c r="I165" s="172"/>
      <c r="J165" s="172"/>
      <c r="K165" s="172"/>
      <c r="L165" s="172"/>
      <c r="M165" s="172"/>
      <c r="N165" s="172"/>
      <c r="O165" s="172"/>
      <c r="P165" s="172"/>
      <c r="Q165" s="172"/>
      <c r="R165" s="208"/>
      <c r="S165" s="208"/>
      <c r="T165" s="208"/>
      <c r="U165" s="208"/>
      <c r="V165" s="208"/>
      <c r="W165" s="208"/>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row>
    <row r="166" spans="1:64" hidden="1">
      <c r="A166" s="172"/>
      <c r="B166" s="172"/>
      <c r="C166" s="172"/>
      <c r="D166" s="172"/>
      <c r="E166" s="172"/>
      <c r="F166" s="172"/>
      <c r="G166" s="172"/>
      <c r="H166" s="172"/>
      <c r="I166" s="172"/>
      <c r="J166" s="172"/>
      <c r="K166" s="172"/>
      <c r="L166" s="172"/>
      <c r="M166" s="172"/>
      <c r="N166" s="172"/>
      <c r="O166" s="172"/>
      <c r="P166" s="172"/>
      <c r="Q166" s="172"/>
      <c r="R166" s="208"/>
      <c r="S166" s="208"/>
      <c r="T166" s="208"/>
      <c r="U166" s="208"/>
      <c r="V166" s="208"/>
      <c r="W166" s="208"/>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row>
    <row r="167" spans="1:64" hidden="1">
      <c r="A167" s="172"/>
      <c r="B167" s="172"/>
      <c r="C167" s="172"/>
      <c r="D167" s="172"/>
      <c r="E167" s="172"/>
      <c r="F167" s="172"/>
      <c r="G167" s="172"/>
      <c r="H167" s="172"/>
      <c r="I167" s="172"/>
      <c r="J167" s="172"/>
      <c r="K167" s="172"/>
      <c r="L167" s="172"/>
      <c r="M167" s="172"/>
      <c r="N167" s="172"/>
      <c r="O167" s="172"/>
      <c r="P167" s="172"/>
      <c r="Q167" s="172"/>
      <c r="R167" s="208"/>
      <c r="S167" s="208"/>
      <c r="T167" s="208"/>
      <c r="U167" s="208"/>
      <c r="V167" s="208"/>
      <c r="W167" s="208"/>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c r="BL167" s="172"/>
    </row>
    <row r="168" spans="1:64" hidden="1">
      <c r="A168" s="172"/>
      <c r="B168" s="172"/>
      <c r="C168" s="172"/>
      <c r="D168" s="172"/>
      <c r="E168" s="172"/>
      <c r="F168" s="172"/>
      <c r="G168" s="172"/>
      <c r="H168" s="172"/>
      <c r="I168" s="172"/>
      <c r="J168" s="172"/>
      <c r="K168" s="172"/>
      <c r="L168" s="172"/>
      <c r="M168" s="172"/>
      <c r="N168" s="172"/>
      <c r="O168" s="172"/>
      <c r="P168" s="172"/>
      <c r="Q168" s="172"/>
      <c r="R168" s="208"/>
      <c r="S168" s="208"/>
      <c r="T168" s="208"/>
      <c r="U168" s="208"/>
      <c r="V168" s="208"/>
      <c r="W168" s="208"/>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c r="BL168" s="172"/>
    </row>
    <row r="169" spans="1:64" hidden="1">
      <c r="A169" s="172"/>
      <c r="B169" s="172"/>
      <c r="C169" s="172"/>
      <c r="D169" s="172"/>
      <c r="E169" s="172"/>
      <c r="F169" s="172"/>
      <c r="G169" s="172"/>
      <c r="H169" s="172"/>
      <c r="I169" s="172"/>
      <c r="J169" s="172"/>
      <c r="K169" s="172"/>
      <c r="L169" s="172"/>
      <c r="M169" s="172"/>
      <c r="N169" s="172"/>
      <c r="O169" s="172"/>
      <c r="P169" s="172"/>
      <c r="Q169" s="172"/>
      <c r="R169" s="208"/>
      <c r="S169" s="208"/>
      <c r="T169" s="208"/>
      <c r="U169" s="208"/>
      <c r="V169" s="208"/>
      <c r="W169" s="208"/>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2"/>
      <c r="BK169" s="172"/>
      <c r="BL169" s="172"/>
    </row>
    <row r="170" spans="1:64" hidden="1">
      <c r="A170" s="172"/>
      <c r="B170" s="172"/>
      <c r="C170" s="172"/>
      <c r="D170" s="172"/>
      <c r="E170" s="172"/>
      <c r="F170" s="172"/>
      <c r="G170" s="172"/>
      <c r="H170" s="172"/>
      <c r="I170" s="172"/>
      <c r="J170" s="172"/>
      <c r="K170" s="172"/>
      <c r="L170" s="172"/>
      <c r="M170" s="172"/>
      <c r="N170" s="172"/>
      <c r="O170" s="172"/>
      <c r="P170" s="172"/>
      <c r="Q170" s="172"/>
      <c r="R170" s="208"/>
      <c r="S170" s="208"/>
      <c r="T170" s="208"/>
      <c r="U170" s="208"/>
      <c r="V170" s="208"/>
      <c r="W170" s="208"/>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c r="BL170" s="172"/>
    </row>
    <row r="171" spans="1:64" hidden="1">
      <c r="A171" s="172"/>
      <c r="B171" s="172"/>
      <c r="C171" s="172"/>
      <c r="D171" s="172"/>
      <c r="E171" s="172"/>
      <c r="F171" s="172"/>
      <c r="G171" s="172"/>
      <c r="H171" s="172"/>
      <c r="I171" s="172"/>
      <c r="J171" s="172"/>
      <c r="K171" s="172"/>
      <c r="L171" s="172"/>
      <c r="M171" s="172"/>
      <c r="N171" s="172"/>
      <c r="O171" s="172"/>
      <c r="P171" s="172"/>
      <c r="Q171" s="172"/>
      <c r="R171" s="208"/>
      <c r="S171" s="208"/>
      <c r="T171" s="208"/>
      <c r="U171" s="208"/>
      <c r="V171" s="208"/>
      <c r="W171" s="208"/>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c r="BL171" s="172"/>
    </row>
    <row r="172" spans="1:64" hidden="1">
      <c r="A172" s="172"/>
      <c r="B172" s="172"/>
      <c r="C172" s="172"/>
      <c r="D172" s="172"/>
      <c r="E172" s="172"/>
      <c r="F172" s="172"/>
      <c r="G172" s="172"/>
      <c r="H172" s="172"/>
      <c r="I172" s="172"/>
      <c r="J172" s="172"/>
      <c r="K172" s="172"/>
      <c r="L172" s="172"/>
      <c r="M172" s="172"/>
      <c r="N172" s="172"/>
      <c r="O172" s="172"/>
      <c r="P172" s="172"/>
      <c r="Q172" s="172"/>
      <c r="R172" s="208"/>
      <c r="S172" s="208"/>
      <c r="T172" s="208"/>
      <c r="U172" s="208"/>
      <c r="V172" s="208"/>
      <c r="W172" s="208"/>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c r="BL172" s="172"/>
    </row>
    <row r="173" spans="1:64" hidden="1">
      <c r="A173" s="172"/>
      <c r="B173" s="172"/>
      <c r="C173" s="172"/>
      <c r="D173" s="172"/>
      <c r="E173" s="172"/>
      <c r="F173" s="172"/>
      <c r="G173" s="172"/>
      <c r="H173" s="172"/>
      <c r="I173" s="172"/>
      <c r="J173" s="172"/>
      <c r="K173" s="172"/>
      <c r="L173" s="172"/>
      <c r="M173" s="172"/>
      <c r="N173" s="172"/>
      <c r="O173" s="172"/>
      <c r="P173" s="172"/>
      <c r="Q173" s="172"/>
      <c r="R173" s="208"/>
      <c r="S173" s="208"/>
      <c r="T173" s="208"/>
      <c r="U173" s="208"/>
      <c r="V173" s="208"/>
      <c r="W173" s="208"/>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row>
    <row r="174" spans="1:64" hidden="1">
      <c r="A174" s="172"/>
      <c r="B174" s="172"/>
      <c r="C174" s="172"/>
      <c r="D174" s="172"/>
      <c r="E174" s="172"/>
      <c r="F174" s="172"/>
      <c r="G174" s="172"/>
      <c r="H174" s="172"/>
      <c r="I174" s="172"/>
      <c r="J174" s="172"/>
      <c r="K174" s="172"/>
      <c r="L174" s="172"/>
      <c r="M174" s="172"/>
      <c r="N174" s="172"/>
      <c r="O174" s="172"/>
      <c r="P174" s="172"/>
      <c r="Q174" s="172"/>
      <c r="R174" s="208"/>
      <c r="S174" s="208"/>
      <c r="T174" s="208"/>
      <c r="U174" s="208"/>
      <c r="V174" s="208"/>
      <c r="W174" s="208"/>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row>
    <row r="175" spans="1:64" hidden="1">
      <c r="A175" s="172"/>
      <c r="B175" s="172"/>
      <c r="C175" s="172"/>
      <c r="D175" s="172"/>
      <c r="E175" s="172"/>
      <c r="F175" s="172"/>
      <c r="G175" s="172"/>
      <c r="H175" s="172"/>
      <c r="I175" s="172"/>
      <c r="J175" s="172"/>
      <c r="K175" s="172"/>
      <c r="L175" s="172"/>
      <c r="M175" s="172"/>
      <c r="N175" s="172"/>
      <c r="O175" s="172"/>
      <c r="P175" s="172"/>
      <c r="Q175" s="172"/>
      <c r="R175" s="208"/>
      <c r="S175" s="208"/>
      <c r="T175" s="208"/>
      <c r="U175" s="208"/>
      <c r="V175" s="208"/>
      <c r="W175" s="208"/>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c r="BL175" s="172"/>
    </row>
    <row r="176" spans="1:64" hidden="1">
      <c r="A176" s="172"/>
      <c r="B176" s="172"/>
      <c r="C176" s="172"/>
      <c r="D176" s="172"/>
      <c r="E176" s="172"/>
      <c r="F176" s="172"/>
      <c r="G176" s="172"/>
      <c r="H176" s="172"/>
      <c r="I176" s="172"/>
      <c r="J176" s="172"/>
      <c r="K176" s="172"/>
      <c r="L176" s="172"/>
      <c r="M176" s="172"/>
      <c r="N176" s="172"/>
      <c r="O176" s="172"/>
      <c r="P176" s="172"/>
      <c r="Q176" s="172"/>
      <c r="R176" s="208"/>
      <c r="S176" s="208"/>
      <c r="T176" s="208"/>
      <c r="U176" s="208"/>
      <c r="V176" s="208"/>
      <c r="W176" s="208"/>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row>
    <row r="177" spans="1:64" hidden="1">
      <c r="A177" s="172"/>
      <c r="B177" s="172"/>
      <c r="C177" s="172"/>
      <c r="D177" s="172"/>
      <c r="E177" s="172"/>
      <c r="F177" s="172"/>
      <c r="G177" s="172"/>
      <c r="H177" s="172"/>
      <c r="I177" s="172"/>
      <c r="J177" s="172"/>
      <c r="K177" s="172"/>
      <c r="L177" s="172"/>
      <c r="M177" s="172"/>
      <c r="N177" s="172"/>
      <c r="O177" s="172"/>
      <c r="P177" s="172"/>
      <c r="Q177" s="172"/>
      <c r="R177" s="208"/>
      <c r="S177" s="208"/>
      <c r="T177" s="208"/>
      <c r="U177" s="208"/>
      <c r="V177" s="208"/>
      <c r="W177" s="208"/>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row>
    <row r="178" spans="1:64" hidden="1">
      <c r="A178" s="172"/>
      <c r="B178" s="172"/>
      <c r="C178" s="172"/>
      <c r="D178" s="172"/>
      <c r="E178" s="172"/>
      <c r="F178" s="172"/>
      <c r="G178" s="172"/>
      <c r="H178" s="172"/>
      <c r="I178" s="172"/>
      <c r="J178" s="172"/>
      <c r="K178" s="172"/>
      <c r="L178" s="172"/>
      <c r="M178" s="172"/>
      <c r="N178" s="172"/>
      <c r="O178" s="172"/>
      <c r="P178" s="172"/>
      <c r="Q178" s="172"/>
      <c r="R178" s="208"/>
      <c r="S178" s="208"/>
      <c r="T178" s="208"/>
      <c r="U178" s="208"/>
      <c r="V178" s="208"/>
      <c r="W178" s="208"/>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row>
    <row r="179" spans="1:64" hidden="1">
      <c r="A179" s="172"/>
      <c r="B179" s="172"/>
      <c r="C179" s="172"/>
      <c r="D179" s="172"/>
      <c r="E179" s="172"/>
      <c r="F179" s="172"/>
      <c r="G179" s="172"/>
      <c r="H179" s="172"/>
      <c r="I179" s="172"/>
      <c r="J179" s="172"/>
      <c r="K179" s="172"/>
      <c r="L179" s="172"/>
      <c r="M179" s="172"/>
      <c r="N179" s="172"/>
      <c r="O179" s="172"/>
      <c r="P179" s="172"/>
      <c r="Q179" s="172"/>
      <c r="R179" s="208"/>
      <c r="S179" s="208"/>
      <c r="T179" s="208"/>
      <c r="U179" s="208"/>
      <c r="V179" s="208"/>
      <c r="W179" s="208"/>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row>
    <row r="180" spans="1:64" hidden="1">
      <c r="A180" s="172"/>
      <c r="B180" s="172"/>
      <c r="C180" s="172"/>
      <c r="D180" s="172"/>
      <c r="E180" s="172"/>
      <c r="F180" s="172"/>
      <c r="G180" s="172"/>
      <c r="H180" s="172"/>
      <c r="I180" s="172"/>
      <c r="J180" s="172"/>
      <c r="K180" s="172"/>
      <c r="L180" s="172"/>
      <c r="M180" s="172"/>
      <c r="N180" s="172"/>
      <c r="O180" s="172"/>
      <c r="P180" s="172"/>
      <c r="Q180" s="172"/>
      <c r="R180" s="208"/>
      <c r="S180" s="208"/>
      <c r="T180" s="208"/>
      <c r="U180" s="208"/>
      <c r="V180" s="208"/>
      <c r="W180" s="208"/>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row>
    <row r="181" spans="1:64" hidden="1">
      <c r="A181" s="172"/>
      <c r="B181" s="172"/>
      <c r="C181" s="172"/>
      <c r="D181" s="172"/>
      <c r="E181" s="172"/>
      <c r="F181" s="172"/>
      <c r="G181" s="172"/>
      <c r="H181" s="172"/>
      <c r="I181" s="172"/>
      <c r="J181" s="172"/>
      <c r="K181" s="172"/>
      <c r="L181" s="172"/>
      <c r="M181" s="172"/>
      <c r="N181" s="172"/>
      <c r="O181" s="172"/>
      <c r="P181" s="172"/>
      <c r="Q181" s="172"/>
      <c r="R181" s="208"/>
      <c r="S181" s="208"/>
      <c r="T181" s="208"/>
      <c r="U181" s="208"/>
      <c r="V181" s="208"/>
      <c r="W181" s="208"/>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72"/>
      <c r="BJ181" s="172"/>
      <c r="BK181" s="172"/>
      <c r="BL181" s="172"/>
    </row>
    <row r="182" spans="1:64" hidden="1">
      <c r="A182" s="172"/>
      <c r="B182" s="172"/>
      <c r="C182" s="172"/>
      <c r="D182" s="172"/>
      <c r="E182" s="172"/>
      <c r="F182" s="172"/>
      <c r="G182" s="172"/>
      <c r="H182" s="172"/>
      <c r="I182" s="172"/>
      <c r="J182" s="172"/>
      <c r="K182" s="172"/>
      <c r="L182" s="172"/>
      <c r="M182" s="172"/>
      <c r="N182" s="172"/>
      <c r="O182" s="172"/>
      <c r="P182" s="172"/>
      <c r="Q182" s="172"/>
      <c r="R182" s="208"/>
      <c r="S182" s="208"/>
      <c r="T182" s="208"/>
      <c r="U182" s="208"/>
      <c r="V182" s="208"/>
      <c r="W182" s="208"/>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c r="BJ182" s="172"/>
      <c r="BK182" s="172"/>
      <c r="BL182" s="172"/>
    </row>
    <row r="183" spans="1:64" hidden="1">
      <c r="A183" s="172"/>
      <c r="B183" s="172"/>
      <c r="C183" s="172"/>
      <c r="D183" s="172"/>
      <c r="E183" s="172"/>
      <c r="F183" s="172"/>
      <c r="G183" s="172"/>
      <c r="H183" s="172"/>
      <c r="I183" s="172"/>
      <c r="J183" s="172"/>
      <c r="K183" s="172"/>
      <c r="L183" s="172"/>
      <c r="M183" s="172"/>
      <c r="N183" s="172"/>
      <c r="O183" s="172"/>
      <c r="P183" s="172"/>
      <c r="Q183" s="172"/>
      <c r="R183" s="208"/>
      <c r="S183" s="208"/>
      <c r="T183" s="208"/>
      <c r="U183" s="208"/>
      <c r="V183" s="208"/>
      <c r="W183" s="208"/>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72"/>
      <c r="BJ183" s="172"/>
      <c r="BK183" s="172"/>
      <c r="BL183" s="172"/>
    </row>
    <row r="184" spans="1:64" hidden="1">
      <c r="A184" s="172"/>
      <c r="B184" s="172"/>
      <c r="C184" s="172"/>
      <c r="D184" s="172"/>
      <c r="E184" s="172"/>
      <c r="F184" s="172"/>
      <c r="G184" s="172"/>
      <c r="H184" s="172"/>
      <c r="I184" s="172"/>
      <c r="J184" s="172"/>
      <c r="K184" s="172"/>
      <c r="L184" s="172"/>
      <c r="M184" s="172"/>
      <c r="N184" s="172"/>
      <c r="O184" s="172"/>
      <c r="P184" s="172"/>
      <c r="Q184" s="172"/>
      <c r="R184" s="208"/>
      <c r="S184" s="208"/>
      <c r="T184" s="208"/>
      <c r="U184" s="208"/>
      <c r="V184" s="208"/>
      <c r="W184" s="208"/>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row>
    <row r="185" spans="1:64" hidden="1">
      <c r="A185" s="172"/>
      <c r="B185" s="172"/>
      <c r="C185" s="172"/>
      <c r="D185" s="172"/>
      <c r="E185" s="172"/>
      <c r="F185" s="172"/>
      <c r="G185" s="172"/>
      <c r="H185" s="172"/>
      <c r="I185" s="172"/>
      <c r="J185" s="172"/>
      <c r="K185" s="172"/>
      <c r="L185" s="172"/>
      <c r="M185" s="172"/>
      <c r="N185" s="172"/>
      <c r="O185" s="172"/>
      <c r="P185" s="172"/>
      <c r="Q185" s="172"/>
      <c r="R185" s="208"/>
      <c r="S185" s="208"/>
      <c r="T185" s="208"/>
      <c r="U185" s="208"/>
      <c r="V185" s="208"/>
      <c r="W185" s="208"/>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row>
    <row r="186" spans="1:64" hidden="1">
      <c r="A186" s="172"/>
      <c r="B186" s="172"/>
      <c r="C186" s="172"/>
      <c r="D186" s="172"/>
      <c r="E186" s="172"/>
      <c r="F186" s="172"/>
      <c r="G186" s="172"/>
      <c r="H186" s="172"/>
      <c r="I186" s="172"/>
      <c r="J186" s="172"/>
      <c r="K186" s="172"/>
      <c r="L186" s="172"/>
      <c r="M186" s="172"/>
      <c r="N186" s="172"/>
      <c r="O186" s="172"/>
      <c r="P186" s="172"/>
      <c r="Q186" s="172"/>
      <c r="R186" s="208"/>
      <c r="S186" s="208"/>
      <c r="T186" s="208"/>
      <c r="U186" s="208"/>
      <c r="V186" s="208"/>
      <c r="W186" s="208"/>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row>
    <row r="187" spans="1:64" hidden="1">
      <c r="A187" s="172"/>
      <c r="B187" s="172"/>
      <c r="C187" s="172"/>
      <c r="D187" s="172"/>
      <c r="E187" s="172"/>
      <c r="F187" s="172"/>
      <c r="G187" s="172"/>
      <c r="H187" s="172"/>
      <c r="I187" s="172"/>
      <c r="J187" s="172"/>
      <c r="K187" s="172"/>
      <c r="L187" s="172"/>
      <c r="M187" s="172"/>
      <c r="N187" s="172"/>
      <c r="O187" s="172"/>
      <c r="P187" s="172"/>
      <c r="Q187" s="172"/>
      <c r="R187" s="208"/>
      <c r="S187" s="208"/>
      <c r="T187" s="208"/>
      <c r="U187" s="208"/>
      <c r="V187" s="208"/>
      <c r="W187" s="208"/>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c r="BL187" s="172"/>
    </row>
    <row r="188" spans="1:64" hidden="1">
      <c r="A188" s="172"/>
      <c r="B188" s="172"/>
      <c r="C188" s="172"/>
      <c r="D188" s="172"/>
      <c r="E188" s="172"/>
      <c r="F188" s="172"/>
      <c r="G188" s="172"/>
      <c r="H188" s="172"/>
      <c r="I188" s="172"/>
      <c r="J188" s="172"/>
      <c r="K188" s="172"/>
      <c r="L188" s="172"/>
      <c r="M188" s="172"/>
      <c r="N188" s="172"/>
      <c r="O188" s="172"/>
      <c r="P188" s="172"/>
      <c r="Q188" s="172"/>
      <c r="R188" s="208"/>
      <c r="S188" s="208"/>
      <c r="T188" s="208"/>
      <c r="U188" s="208"/>
      <c r="V188" s="208"/>
      <c r="W188" s="208"/>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c r="BJ188" s="172"/>
      <c r="BK188" s="172"/>
      <c r="BL188" s="172"/>
    </row>
    <row r="189" spans="1:64" hidden="1">
      <c r="A189" s="172"/>
      <c r="B189" s="172"/>
      <c r="C189" s="172"/>
      <c r="D189" s="172"/>
      <c r="E189" s="172"/>
      <c r="F189" s="172"/>
      <c r="G189" s="172"/>
      <c r="H189" s="172"/>
      <c r="I189" s="172"/>
      <c r="J189" s="172"/>
      <c r="K189" s="172"/>
      <c r="L189" s="172"/>
      <c r="M189" s="172"/>
      <c r="N189" s="172"/>
      <c r="O189" s="172"/>
      <c r="P189" s="172"/>
      <c r="Q189" s="172"/>
      <c r="R189" s="208"/>
      <c r="S189" s="208"/>
      <c r="T189" s="208"/>
      <c r="U189" s="208"/>
      <c r="V189" s="208"/>
      <c r="W189" s="208"/>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row>
    <row r="190" spans="1:64" hidden="1">
      <c r="A190" s="172"/>
      <c r="B190" s="172"/>
      <c r="C190" s="172"/>
      <c r="D190" s="172"/>
      <c r="E190" s="172"/>
      <c r="F190" s="172"/>
      <c r="G190" s="172"/>
      <c r="H190" s="172"/>
      <c r="I190" s="172"/>
      <c r="J190" s="172"/>
      <c r="K190" s="172"/>
      <c r="L190" s="172"/>
      <c r="M190" s="172"/>
      <c r="N190" s="172"/>
      <c r="O190" s="172"/>
      <c r="P190" s="172"/>
      <c r="Q190" s="172"/>
      <c r="R190" s="208"/>
      <c r="S190" s="208"/>
      <c r="T190" s="208"/>
      <c r="U190" s="208"/>
      <c r="V190" s="208"/>
      <c r="W190" s="208"/>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row>
    <row r="191" spans="1:64" hidden="1">
      <c r="A191" s="172"/>
      <c r="B191" s="172"/>
      <c r="C191" s="172"/>
      <c r="D191" s="172"/>
      <c r="E191" s="172"/>
      <c r="F191" s="172"/>
      <c r="G191" s="172"/>
      <c r="H191" s="172"/>
      <c r="I191" s="172"/>
      <c r="J191" s="172"/>
      <c r="K191" s="172"/>
      <c r="L191" s="172"/>
      <c r="M191" s="172"/>
      <c r="N191" s="172"/>
      <c r="O191" s="172"/>
      <c r="P191" s="172"/>
      <c r="Q191" s="172"/>
      <c r="R191" s="208"/>
      <c r="S191" s="208"/>
      <c r="T191" s="208"/>
      <c r="U191" s="208"/>
      <c r="V191" s="208"/>
      <c r="W191" s="208"/>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row>
    <row r="192" spans="1:64" hidden="1">
      <c r="A192" s="172"/>
      <c r="B192" s="172"/>
      <c r="C192" s="172"/>
      <c r="D192" s="172"/>
      <c r="E192" s="172"/>
      <c r="F192" s="172"/>
      <c r="G192" s="172"/>
      <c r="H192" s="172"/>
      <c r="I192" s="172"/>
      <c r="J192" s="172"/>
      <c r="K192" s="172"/>
      <c r="L192" s="172"/>
      <c r="M192" s="172"/>
      <c r="N192" s="172"/>
      <c r="O192" s="172"/>
      <c r="P192" s="172"/>
      <c r="Q192" s="172"/>
      <c r="R192" s="208"/>
      <c r="S192" s="208"/>
      <c r="T192" s="208"/>
      <c r="U192" s="208"/>
      <c r="V192" s="208"/>
      <c r="W192" s="208"/>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row>
    <row r="193" spans="1:64" hidden="1">
      <c r="A193" s="172"/>
      <c r="B193" s="172"/>
      <c r="C193" s="172"/>
      <c r="D193" s="172"/>
      <c r="E193" s="172"/>
      <c r="F193" s="172"/>
      <c r="G193" s="172"/>
      <c r="H193" s="172"/>
      <c r="I193" s="172"/>
      <c r="J193" s="172"/>
      <c r="K193" s="172"/>
      <c r="L193" s="172"/>
      <c r="M193" s="172"/>
      <c r="N193" s="172"/>
      <c r="O193" s="172"/>
      <c r="P193" s="172"/>
      <c r="Q193" s="172"/>
      <c r="R193" s="208"/>
      <c r="S193" s="208"/>
      <c r="T193" s="208"/>
      <c r="U193" s="208"/>
      <c r="V193" s="208"/>
      <c r="W193" s="208"/>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row>
    <row r="194" spans="1:64" hidden="1">
      <c r="A194" s="172"/>
      <c r="B194" s="172"/>
      <c r="C194" s="172"/>
      <c r="D194" s="172"/>
      <c r="E194" s="172"/>
      <c r="F194" s="172"/>
      <c r="G194" s="172"/>
      <c r="H194" s="172"/>
      <c r="I194" s="172"/>
      <c r="J194" s="172"/>
      <c r="K194" s="172"/>
      <c r="L194" s="172"/>
      <c r="M194" s="172"/>
      <c r="N194" s="172"/>
      <c r="O194" s="172"/>
      <c r="P194" s="172"/>
      <c r="Q194" s="172"/>
      <c r="R194" s="208"/>
      <c r="S194" s="208"/>
      <c r="T194" s="208"/>
      <c r="U194" s="208"/>
      <c r="V194" s="208"/>
      <c r="W194" s="208"/>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row>
    <row r="195" spans="1:64" hidden="1">
      <c r="A195" s="172"/>
      <c r="B195" s="172"/>
      <c r="C195" s="172"/>
      <c r="D195" s="172"/>
      <c r="E195" s="172"/>
      <c r="F195" s="172"/>
      <c r="G195" s="172"/>
      <c r="H195" s="172"/>
      <c r="I195" s="172"/>
      <c r="J195" s="172"/>
      <c r="K195" s="172"/>
      <c r="L195" s="172"/>
      <c r="M195" s="172"/>
      <c r="N195" s="172"/>
      <c r="O195" s="172"/>
      <c r="P195" s="172"/>
      <c r="Q195" s="172"/>
      <c r="R195" s="208"/>
      <c r="S195" s="208"/>
      <c r="T195" s="208"/>
      <c r="U195" s="208"/>
      <c r="V195" s="208"/>
      <c r="W195" s="208"/>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row>
    <row r="196" spans="1:64" hidden="1">
      <c r="A196" s="172"/>
      <c r="B196" s="172"/>
      <c r="C196" s="172"/>
      <c r="D196" s="172"/>
      <c r="E196" s="172"/>
      <c r="F196" s="172"/>
      <c r="G196" s="172"/>
      <c r="H196" s="172"/>
      <c r="I196" s="172"/>
      <c r="J196" s="172"/>
      <c r="K196" s="172"/>
      <c r="L196" s="172"/>
      <c r="M196" s="172"/>
      <c r="N196" s="172"/>
      <c r="O196" s="172"/>
      <c r="P196" s="172"/>
      <c r="Q196" s="172"/>
      <c r="R196" s="208"/>
      <c r="S196" s="208"/>
      <c r="T196" s="208"/>
      <c r="U196" s="208"/>
      <c r="V196" s="208"/>
      <c r="W196" s="208"/>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row>
    <row r="197" spans="1:64" hidden="1">
      <c r="A197" s="172"/>
      <c r="B197" s="172"/>
      <c r="C197" s="172"/>
      <c r="D197" s="172"/>
      <c r="E197" s="172"/>
      <c r="F197" s="172"/>
      <c r="G197" s="172"/>
      <c r="H197" s="172"/>
      <c r="I197" s="172"/>
      <c r="J197" s="172"/>
      <c r="K197" s="172"/>
      <c r="L197" s="172"/>
      <c r="M197" s="172"/>
      <c r="N197" s="172"/>
      <c r="O197" s="172"/>
      <c r="P197" s="172"/>
      <c r="Q197" s="172"/>
      <c r="R197" s="208"/>
      <c r="S197" s="208"/>
      <c r="T197" s="208"/>
      <c r="U197" s="208"/>
      <c r="V197" s="208"/>
      <c r="W197" s="208"/>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row>
    <row r="198" spans="1:64" hidden="1">
      <c r="A198" s="172"/>
      <c r="B198" s="172"/>
      <c r="C198" s="172"/>
      <c r="D198" s="172"/>
      <c r="E198" s="172"/>
      <c r="F198" s="172"/>
      <c r="G198" s="172"/>
      <c r="H198" s="172"/>
      <c r="I198" s="172"/>
      <c r="J198" s="172"/>
      <c r="K198" s="172"/>
      <c r="L198" s="172"/>
      <c r="M198" s="172"/>
      <c r="N198" s="172"/>
      <c r="O198" s="172"/>
      <c r="P198" s="172"/>
      <c r="Q198" s="172"/>
      <c r="R198" s="208"/>
      <c r="S198" s="208"/>
      <c r="T198" s="208"/>
      <c r="U198" s="208"/>
      <c r="V198" s="208"/>
      <c r="W198" s="208"/>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row>
    <row r="199" spans="1:64" hidden="1">
      <c r="A199" s="172"/>
      <c r="B199" s="172"/>
      <c r="C199" s="172"/>
      <c r="D199" s="172"/>
      <c r="E199" s="172"/>
      <c r="F199" s="172"/>
      <c r="G199" s="172"/>
      <c r="H199" s="172"/>
      <c r="I199" s="172"/>
      <c r="J199" s="172"/>
      <c r="K199" s="172"/>
      <c r="L199" s="172"/>
      <c r="M199" s="172"/>
      <c r="N199" s="172"/>
      <c r="O199" s="172"/>
      <c r="P199" s="172"/>
      <c r="Q199" s="172"/>
      <c r="R199" s="208"/>
      <c r="S199" s="208"/>
      <c r="T199" s="208"/>
      <c r="U199" s="208"/>
      <c r="V199" s="208"/>
      <c r="W199" s="208"/>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row>
    <row r="200" spans="1:64" hidden="1">
      <c r="A200" s="172"/>
      <c r="B200" s="172"/>
      <c r="C200" s="172"/>
      <c r="D200" s="172"/>
      <c r="E200" s="172"/>
      <c r="F200" s="172"/>
      <c r="G200" s="172"/>
      <c r="H200" s="172"/>
      <c r="I200" s="172"/>
      <c r="J200" s="172"/>
      <c r="K200" s="172"/>
      <c r="L200" s="172"/>
      <c r="M200" s="172"/>
      <c r="N200" s="172"/>
      <c r="O200" s="172"/>
      <c r="P200" s="172"/>
      <c r="Q200" s="172"/>
      <c r="R200" s="208"/>
      <c r="S200" s="208"/>
      <c r="T200" s="208"/>
      <c r="U200" s="208"/>
      <c r="V200" s="208"/>
      <c r="W200" s="208"/>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row>
    <row r="201" spans="1:64" hidden="1">
      <c r="A201" s="172"/>
      <c r="B201" s="172"/>
      <c r="C201" s="172"/>
      <c r="D201" s="172"/>
      <c r="E201" s="172"/>
      <c r="F201" s="172"/>
      <c r="G201" s="172"/>
      <c r="H201" s="172"/>
      <c r="I201" s="172"/>
      <c r="J201" s="172"/>
      <c r="K201" s="172"/>
      <c r="L201" s="172"/>
      <c r="M201" s="172"/>
      <c r="N201" s="172"/>
      <c r="O201" s="172"/>
      <c r="P201" s="172"/>
      <c r="Q201" s="172"/>
      <c r="R201" s="208"/>
      <c r="S201" s="208"/>
      <c r="T201" s="208"/>
      <c r="U201" s="208"/>
      <c r="V201" s="208"/>
      <c r="W201" s="208"/>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row>
    <row r="202" spans="1:64" hidden="1">
      <c r="A202" s="172"/>
      <c r="B202" s="172"/>
      <c r="C202" s="172"/>
      <c r="D202" s="172"/>
      <c r="E202" s="172"/>
      <c r="F202" s="172"/>
      <c r="G202" s="172"/>
      <c r="H202" s="172"/>
      <c r="I202" s="172"/>
      <c r="J202" s="172"/>
      <c r="K202" s="172"/>
      <c r="L202" s="172"/>
      <c r="M202" s="172"/>
      <c r="N202" s="172"/>
      <c r="O202" s="172"/>
      <c r="P202" s="172"/>
      <c r="Q202" s="172"/>
      <c r="R202" s="208"/>
      <c r="S202" s="208"/>
      <c r="T202" s="208"/>
      <c r="U202" s="208"/>
      <c r="V202" s="208"/>
      <c r="W202" s="208"/>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row>
    <row r="203" spans="1:64" hidden="1">
      <c r="A203" s="172"/>
      <c r="B203" s="172"/>
      <c r="C203" s="172"/>
      <c r="D203" s="172"/>
      <c r="E203" s="172"/>
      <c r="F203" s="172"/>
      <c r="G203" s="172"/>
      <c r="H203" s="172"/>
      <c r="I203" s="172"/>
      <c r="J203" s="172"/>
      <c r="K203" s="172"/>
      <c r="L203" s="172"/>
      <c r="M203" s="172"/>
      <c r="N203" s="172"/>
      <c r="O203" s="172"/>
      <c r="P203" s="172"/>
      <c r="Q203" s="172"/>
      <c r="R203" s="208"/>
      <c r="S203" s="208"/>
      <c r="T203" s="208"/>
      <c r="U203" s="208"/>
      <c r="V203" s="208"/>
      <c r="W203" s="208"/>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row>
    <row r="204" spans="1:64" hidden="1">
      <c r="A204" s="172"/>
      <c r="B204" s="172"/>
      <c r="C204" s="172"/>
      <c r="D204" s="172"/>
      <c r="E204" s="172"/>
      <c r="F204" s="172"/>
      <c r="G204" s="172"/>
      <c r="H204" s="172"/>
      <c r="I204" s="172"/>
      <c r="J204" s="172"/>
      <c r="K204" s="172"/>
      <c r="L204" s="172"/>
      <c r="M204" s="172"/>
      <c r="N204" s="172"/>
      <c r="O204" s="172"/>
      <c r="P204" s="172"/>
      <c r="Q204" s="172"/>
      <c r="R204" s="208"/>
      <c r="S204" s="208"/>
      <c r="T204" s="208"/>
      <c r="U204" s="208"/>
      <c r="V204" s="208"/>
      <c r="W204" s="208"/>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row>
    <row r="205" spans="1:64" hidden="1">
      <c r="A205" s="172"/>
      <c r="B205" s="172"/>
      <c r="C205" s="172"/>
      <c r="D205" s="172"/>
      <c r="E205" s="172"/>
      <c r="F205" s="172"/>
      <c r="G205" s="172"/>
      <c r="H205" s="172"/>
      <c r="I205" s="172"/>
      <c r="J205" s="172"/>
      <c r="K205" s="172"/>
      <c r="L205" s="172"/>
      <c r="M205" s="172"/>
      <c r="N205" s="172"/>
      <c r="O205" s="172"/>
      <c r="P205" s="172"/>
      <c r="Q205" s="172"/>
      <c r="R205" s="208"/>
      <c r="S205" s="208"/>
      <c r="T205" s="208"/>
      <c r="U205" s="208"/>
      <c r="V205" s="208"/>
      <c r="W205" s="208"/>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row>
    <row r="206" spans="1:64" hidden="1">
      <c r="A206" s="172"/>
      <c r="B206" s="172"/>
      <c r="C206" s="172"/>
      <c r="D206" s="172"/>
      <c r="E206" s="172"/>
      <c r="F206" s="172"/>
      <c r="G206" s="172"/>
      <c r="H206" s="172"/>
      <c r="I206" s="172"/>
      <c r="J206" s="172"/>
      <c r="K206" s="172"/>
      <c r="L206" s="172"/>
      <c r="M206" s="172"/>
      <c r="N206" s="172"/>
      <c r="O206" s="172"/>
      <c r="P206" s="172"/>
      <c r="Q206" s="172"/>
      <c r="R206" s="208"/>
      <c r="S206" s="208"/>
      <c r="T206" s="208"/>
      <c r="U206" s="208"/>
      <c r="V206" s="208"/>
      <c r="W206" s="208"/>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row>
    <row r="207" spans="1:64" hidden="1">
      <c r="A207" s="172"/>
      <c r="B207" s="172"/>
      <c r="C207" s="172"/>
      <c r="D207" s="172"/>
      <c r="E207" s="172"/>
      <c r="F207" s="172"/>
      <c r="G207" s="172"/>
      <c r="H207" s="172"/>
      <c r="I207" s="172"/>
      <c r="J207" s="172"/>
      <c r="K207" s="172"/>
      <c r="L207" s="172"/>
      <c r="M207" s="172"/>
      <c r="N207" s="172"/>
      <c r="O207" s="172"/>
      <c r="P207" s="172"/>
      <c r="Q207" s="172"/>
      <c r="R207" s="208"/>
      <c r="S207" s="208"/>
      <c r="T207" s="208"/>
      <c r="U207" s="208"/>
      <c r="V207" s="208"/>
      <c r="W207" s="208"/>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row>
    <row r="208" spans="1:64" hidden="1">
      <c r="A208" s="172"/>
      <c r="B208" s="172"/>
      <c r="C208" s="172"/>
      <c r="D208" s="172"/>
      <c r="E208" s="172"/>
      <c r="F208" s="172"/>
      <c r="G208" s="172"/>
      <c r="H208" s="172"/>
      <c r="I208" s="172"/>
      <c r="J208" s="172"/>
      <c r="K208" s="172"/>
      <c r="L208" s="172"/>
      <c r="M208" s="172"/>
      <c r="N208" s="172"/>
      <c r="O208" s="172"/>
      <c r="P208" s="172"/>
      <c r="Q208" s="172"/>
      <c r="R208" s="208"/>
      <c r="S208" s="208"/>
      <c r="T208" s="208"/>
      <c r="U208" s="208"/>
      <c r="V208" s="208"/>
      <c r="W208" s="208"/>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row>
    <row r="209" spans="1:64" hidden="1">
      <c r="A209" s="172"/>
      <c r="B209" s="172"/>
      <c r="C209" s="172"/>
      <c r="D209" s="172"/>
      <c r="E209" s="172"/>
      <c r="F209" s="172"/>
      <c r="G209" s="172"/>
      <c r="H209" s="172"/>
      <c r="I209" s="172"/>
      <c r="J209" s="172"/>
      <c r="K209" s="172"/>
      <c r="L209" s="172"/>
      <c r="M209" s="172"/>
      <c r="N209" s="172"/>
      <c r="O209" s="172"/>
      <c r="P209" s="172"/>
      <c r="Q209" s="172"/>
      <c r="R209" s="208"/>
      <c r="S209" s="208"/>
      <c r="T209" s="208"/>
      <c r="U209" s="208"/>
      <c r="V209" s="208"/>
      <c r="W209" s="208"/>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row>
    <row r="210" spans="1:64" hidden="1">
      <c r="A210" s="172"/>
      <c r="B210" s="172"/>
      <c r="C210" s="172"/>
      <c r="D210" s="172"/>
      <c r="E210" s="172"/>
      <c r="F210" s="172"/>
      <c r="G210" s="172"/>
      <c r="H210" s="172"/>
      <c r="I210" s="172"/>
      <c r="J210" s="172"/>
      <c r="K210" s="172"/>
      <c r="L210" s="172"/>
      <c r="M210" s="172"/>
      <c r="N210" s="172"/>
      <c r="O210" s="172"/>
      <c r="P210" s="172"/>
      <c r="Q210" s="172"/>
      <c r="R210" s="208"/>
      <c r="S210" s="208"/>
      <c r="T210" s="208"/>
      <c r="U210" s="208"/>
      <c r="V210" s="208"/>
      <c r="W210" s="208"/>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row>
    <row r="211" spans="1:64" hidden="1">
      <c r="A211" s="172"/>
      <c r="B211" s="172"/>
      <c r="C211" s="172"/>
      <c r="D211" s="172"/>
      <c r="E211" s="172"/>
      <c r="F211" s="172"/>
      <c r="G211" s="172"/>
      <c r="H211" s="172"/>
      <c r="I211" s="172"/>
      <c r="J211" s="172"/>
      <c r="K211" s="172"/>
      <c r="L211" s="172"/>
      <c r="M211" s="172"/>
      <c r="N211" s="172"/>
      <c r="O211" s="172"/>
      <c r="P211" s="172"/>
      <c r="Q211" s="172"/>
      <c r="R211" s="208"/>
      <c r="S211" s="208"/>
      <c r="T211" s="208"/>
      <c r="U211" s="208"/>
      <c r="V211" s="208"/>
      <c r="W211" s="208"/>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row>
    <row r="212" spans="1:64" hidden="1">
      <c r="A212" s="172"/>
      <c r="B212" s="172"/>
      <c r="C212" s="172"/>
      <c r="D212" s="172"/>
      <c r="E212" s="172"/>
      <c r="F212" s="172"/>
      <c r="G212" s="172"/>
      <c r="H212" s="172"/>
      <c r="I212" s="172"/>
      <c r="J212" s="172"/>
      <c r="K212" s="172"/>
      <c r="L212" s="172"/>
      <c r="M212" s="172"/>
      <c r="N212" s="172"/>
      <c r="O212" s="172"/>
      <c r="P212" s="172"/>
      <c r="Q212" s="172"/>
      <c r="R212" s="208"/>
      <c r="S212" s="208"/>
      <c r="T212" s="208"/>
      <c r="U212" s="208"/>
      <c r="V212" s="208"/>
      <c r="W212" s="208"/>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row>
    <row r="213" spans="1:64" hidden="1">
      <c r="A213" s="172"/>
      <c r="B213" s="172"/>
      <c r="C213" s="172"/>
      <c r="D213" s="172"/>
      <c r="E213" s="172"/>
      <c r="F213" s="172"/>
      <c r="G213" s="172"/>
      <c r="H213" s="172"/>
      <c r="I213" s="172"/>
      <c r="J213" s="172"/>
      <c r="K213" s="172"/>
      <c r="L213" s="172"/>
      <c r="M213" s="172"/>
      <c r="N213" s="172"/>
      <c r="O213" s="172"/>
      <c r="P213" s="172"/>
      <c r="Q213" s="172"/>
      <c r="R213" s="208"/>
      <c r="S213" s="208"/>
      <c r="T213" s="208"/>
      <c r="U213" s="208"/>
      <c r="V213" s="208"/>
      <c r="W213" s="208"/>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row>
    <row r="214" spans="1:64" hidden="1">
      <c r="A214" s="172"/>
      <c r="B214" s="172"/>
      <c r="C214" s="172"/>
      <c r="D214" s="172"/>
      <c r="E214" s="172"/>
      <c r="F214" s="172"/>
      <c r="G214" s="172"/>
      <c r="H214" s="172"/>
      <c r="I214" s="172"/>
      <c r="J214" s="172"/>
      <c r="K214" s="172"/>
      <c r="L214" s="172"/>
      <c r="M214" s="172"/>
      <c r="N214" s="172"/>
      <c r="O214" s="172"/>
      <c r="P214" s="172"/>
      <c r="Q214" s="172"/>
      <c r="R214" s="208"/>
      <c r="S214" s="208"/>
      <c r="T214" s="208"/>
      <c r="U214" s="208"/>
      <c r="V214" s="208"/>
      <c r="W214" s="208"/>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row>
    <row r="215" spans="1:64" hidden="1">
      <c r="A215" s="172"/>
      <c r="B215" s="172"/>
      <c r="C215" s="172"/>
      <c r="D215" s="172"/>
      <c r="E215" s="172"/>
      <c r="F215" s="172"/>
      <c r="G215" s="172"/>
      <c r="H215" s="172"/>
      <c r="I215" s="172"/>
      <c r="J215" s="172"/>
      <c r="K215" s="172"/>
      <c r="L215" s="172"/>
      <c r="M215" s="172"/>
      <c r="N215" s="172"/>
      <c r="O215" s="172"/>
      <c r="P215" s="172"/>
      <c r="Q215" s="172"/>
      <c r="R215" s="208"/>
      <c r="S215" s="208"/>
      <c r="T215" s="208"/>
      <c r="U215" s="208"/>
      <c r="V215" s="208"/>
      <c r="W215" s="208"/>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row>
    <row r="216" spans="1:64" hidden="1">
      <c r="A216" s="172"/>
      <c r="B216" s="172"/>
      <c r="C216" s="172"/>
      <c r="D216" s="172"/>
      <c r="E216" s="172"/>
      <c r="F216" s="172"/>
      <c r="G216" s="172"/>
      <c r="H216" s="172"/>
      <c r="I216" s="172"/>
      <c r="J216" s="172"/>
      <c r="K216" s="172"/>
      <c r="L216" s="172"/>
      <c r="M216" s="172"/>
      <c r="N216" s="172"/>
      <c r="O216" s="172"/>
      <c r="P216" s="172"/>
      <c r="Q216" s="172"/>
      <c r="R216" s="208"/>
      <c r="S216" s="208"/>
      <c r="T216" s="208"/>
      <c r="U216" s="208"/>
      <c r="V216" s="208"/>
      <c r="W216" s="208"/>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row>
    <row r="217" spans="1:64" hidden="1">
      <c r="A217" s="172"/>
      <c r="B217" s="172"/>
      <c r="C217" s="172"/>
      <c r="D217" s="172"/>
      <c r="E217" s="172"/>
      <c r="F217" s="172"/>
      <c r="G217" s="172"/>
      <c r="H217" s="172"/>
      <c r="I217" s="172"/>
      <c r="J217" s="172"/>
      <c r="K217" s="172"/>
      <c r="L217" s="172"/>
      <c r="M217" s="172"/>
      <c r="N217" s="172"/>
      <c r="O217" s="172"/>
      <c r="P217" s="172"/>
      <c r="Q217" s="172"/>
      <c r="R217" s="208"/>
      <c r="S217" s="208"/>
      <c r="T217" s="208"/>
      <c r="U217" s="208"/>
      <c r="V217" s="208"/>
      <c r="W217" s="208"/>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row>
    <row r="218" spans="1:64" hidden="1">
      <c r="A218" s="172"/>
      <c r="B218" s="172"/>
      <c r="C218" s="172"/>
      <c r="D218" s="172"/>
      <c r="E218" s="172"/>
      <c r="F218" s="172"/>
      <c r="G218" s="172"/>
      <c r="H218" s="172"/>
      <c r="I218" s="172"/>
      <c r="J218" s="172"/>
      <c r="K218" s="172"/>
      <c r="L218" s="172"/>
      <c r="M218" s="172"/>
      <c r="N218" s="172"/>
      <c r="O218" s="172"/>
      <c r="P218" s="172"/>
      <c r="Q218" s="172"/>
      <c r="R218" s="208"/>
      <c r="S218" s="208"/>
      <c r="T218" s="208"/>
      <c r="U218" s="208"/>
      <c r="V218" s="208"/>
      <c r="W218" s="208"/>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row>
    <row r="219" spans="1:64" hidden="1">
      <c r="A219" s="172"/>
      <c r="B219" s="172"/>
      <c r="C219" s="172"/>
      <c r="D219" s="172"/>
      <c r="E219" s="172"/>
      <c r="F219" s="172"/>
      <c r="G219" s="172"/>
      <c r="H219" s="172"/>
      <c r="I219" s="172"/>
      <c r="J219" s="172"/>
      <c r="K219" s="172"/>
      <c r="L219" s="172"/>
      <c r="M219" s="172"/>
      <c r="N219" s="172"/>
      <c r="O219" s="172"/>
      <c r="P219" s="172"/>
      <c r="Q219" s="172"/>
      <c r="R219" s="208"/>
      <c r="S219" s="208"/>
      <c r="T219" s="208"/>
      <c r="U219" s="208"/>
      <c r="V219" s="208"/>
      <c r="W219" s="208"/>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row>
    <row r="220" spans="1:64" hidden="1">
      <c r="A220" s="172"/>
      <c r="B220" s="172"/>
      <c r="C220" s="172"/>
      <c r="D220" s="172"/>
      <c r="E220" s="172"/>
      <c r="F220" s="172"/>
      <c r="G220" s="172"/>
      <c r="H220" s="172"/>
      <c r="I220" s="172"/>
      <c r="J220" s="172"/>
      <c r="K220" s="172"/>
      <c r="L220" s="172"/>
      <c r="M220" s="172"/>
      <c r="N220" s="172"/>
      <c r="O220" s="172"/>
      <c r="P220" s="172"/>
      <c r="Q220" s="172"/>
      <c r="R220" s="208"/>
      <c r="S220" s="208"/>
      <c r="T220" s="208"/>
      <c r="U220" s="208"/>
      <c r="V220" s="208"/>
      <c r="W220" s="208"/>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row>
    <row r="221" spans="1:64" hidden="1">
      <c r="A221" s="172"/>
      <c r="B221" s="172"/>
      <c r="C221" s="172"/>
      <c r="D221" s="172"/>
      <c r="E221" s="172"/>
      <c r="F221" s="172"/>
      <c r="G221" s="172"/>
      <c r="H221" s="172"/>
      <c r="I221" s="172"/>
      <c r="J221" s="172"/>
      <c r="K221" s="172"/>
      <c r="L221" s="172"/>
      <c r="M221" s="172"/>
      <c r="N221" s="172"/>
      <c r="O221" s="172"/>
      <c r="P221" s="172"/>
      <c r="Q221" s="172"/>
      <c r="R221" s="208"/>
      <c r="S221" s="208"/>
      <c r="T221" s="208"/>
      <c r="U221" s="208"/>
      <c r="V221" s="208"/>
      <c r="W221" s="208"/>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row>
    <row r="222" spans="1:64" hidden="1">
      <c r="A222" s="172"/>
      <c r="B222" s="172"/>
      <c r="C222" s="172"/>
      <c r="D222" s="172"/>
      <c r="E222" s="172"/>
      <c r="F222" s="172"/>
      <c r="G222" s="172"/>
      <c r="H222" s="172"/>
      <c r="I222" s="172"/>
      <c r="J222" s="172"/>
      <c r="K222" s="172"/>
      <c r="L222" s="172"/>
      <c r="M222" s="172"/>
      <c r="N222" s="172"/>
      <c r="O222" s="172"/>
      <c r="P222" s="172"/>
      <c r="Q222" s="172"/>
      <c r="R222" s="208"/>
      <c r="S222" s="208"/>
      <c r="T222" s="208"/>
      <c r="U222" s="208"/>
      <c r="V222" s="208"/>
      <c r="W222" s="208"/>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row>
    <row r="223" spans="1:64" hidden="1">
      <c r="A223" s="172"/>
      <c r="B223" s="172"/>
      <c r="C223" s="172"/>
      <c r="D223" s="172"/>
      <c r="E223" s="172"/>
      <c r="F223" s="172"/>
      <c r="G223" s="172"/>
      <c r="H223" s="172"/>
      <c r="I223" s="172"/>
      <c r="J223" s="172"/>
      <c r="K223" s="172"/>
      <c r="L223" s="172"/>
      <c r="M223" s="172"/>
      <c r="N223" s="172"/>
      <c r="O223" s="172"/>
      <c r="P223" s="172"/>
      <c r="Q223" s="172"/>
      <c r="R223" s="208"/>
      <c r="S223" s="208"/>
      <c r="T223" s="208"/>
      <c r="U223" s="208"/>
      <c r="V223" s="208"/>
      <c r="W223" s="208"/>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row>
    <row r="224" spans="1:64" hidden="1">
      <c r="A224" s="172"/>
      <c r="B224" s="172"/>
      <c r="C224" s="172"/>
      <c r="D224" s="172"/>
      <c r="E224" s="172"/>
      <c r="F224" s="172"/>
      <c r="G224" s="172"/>
      <c r="H224" s="172"/>
      <c r="I224" s="172"/>
      <c r="J224" s="172"/>
      <c r="K224" s="172"/>
      <c r="L224" s="172"/>
      <c r="M224" s="172"/>
      <c r="N224" s="172"/>
      <c r="O224" s="172"/>
      <c r="P224" s="172"/>
      <c r="Q224" s="172"/>
      <c r="R224" s="208"/>
      <c r="S224" s="208"/>
      <c r="T224" s="208"/>
      <c r="U224" s="208"/>
      <c r="V224" s="208"/>
      <c r="W224" s="208"/>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row>
    <row r="225" spans="1:64" hidden="1">
      <c r="A225" s="172"/>
      <c r="B225" s="172"/>
      <c r="C225" s="172"/>
      <c r="D225" s="172"/>
      <c r="E225" s="172"/>
      <c r="F225" s="172"/>
      <c r="G225" s="172"/>
      <c r="H225" s="172"/>
      <c r="I225" s="172"/>
      <c r="J225" s="172"/>
      <c r="K225" s="172"/>
      <c r="L225" s="172"/>
      <c r="M225" s="172"/>
      <c r="N225" s="172"/>
      <c r="O225" s="172"/>
      <c r="P225" s="172"/>
      <c r="Q225" s="172"/>
      <c r="R225" s="208"/>
      <c r="S225" s="208"/>
      <c r="T225" s="208"/>
      <c r="U225" s="208"/>
      <c r="V225" s="208"/>
      <c r="W225" s="208"/>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row>
    <row r="226" spans="1:64" hidden="1">
      <c r="A226" s="172"/>
      <c r="B226" s="172"/>
      <c r="C226" s="172"/>
      <c r="D226" s="172"/>
      <c r="E226" s="172"/>
      <c r="F226" s="172"/>
      <c r="G226" s="172"/>
      <c r="H226" s="172"/>
      <c r="I226" s="172"/>
      <c r="J226" s="172"/>
      <c r="K226" s="172"/>
      <c r="L226" s="172"/>
      <c r="M226" s="172"/>
      <c r="N226" s="172"/>
      <c r="O226" s="172"/>
      <c r="P226" s="172"/>
      <c r="Q226" s="172"/>
      <c r="R226" s="208"/>
      <c r="S226" s="208"/>
      <c r="T226" s="208"/>
      <c r="U226" s="208"/>
      <c r="V226" s="208"/>
      <c r="W226" s="208"/>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row>
    <row r="227" spans="1:64" hidden="1">
      <c r="A227" s="172"/>
      <c r="B227" s="172"/>
      <c r="C227" s="172"/>
      <c r="D227" s="172"/>
      <c r="E227" s="172"/>
      <c r="F227" s="172"/>
      <c r="G227" s="172"/>
      <c r="H227" s="172"/>
      <c r="I227" s="172"/>
      <c r="J227" s="172"/>
      <c r="K227" s="172"/>
      <c r="L227" s="172"/>
      <c r="M227" s="172"/>
      <c r="N227" s="172"/>
      <c r="O227" s="172"/>
      <c r="P227" s="172"/>
      <c r="Q227" s="172"/>
      <c r="R227" s="208"/>
      <c r="S227" s="208"/>
      <c r="T227" s="208"/>
      <c r="U227" s="208"/>
      <c r="V227" s="208"/>
      <c r="W227" s="208"/>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row>
    <row r="228" spans="1:64" hidden="1">
      <c r="A228" s="172"/>
      <c r="B228" s="172"/>
      <c r="C228" s="172"/>
      <c r="D228" s="172"/>
      <c r="E228" s="172"/>
      <c r="F228" s="172"/>
      <c r="G228" s="172"/>
      <c r="H228" s="172"/>
      <c r="I228" s="172"/>
      <c r="J228" s="172"/>
      <c r="K228" s="172"/>
      <c r="L228" s="172"/>
      <c r="M228" s="172"/>
      <c r="N228" s="172"/>
      <c r="O228" s="172"/>
      <c r="P228" s="172"/>
      <c r="Q228" s="172"/>
      <c r="R228" s="208"/>
      <c r="S228" s="208"/>
      <c r="T228" s="208"/>
      <c r="U228" s="208"/>
      <c r="V228" s="208"/>
      <c r="W228" s="208"/>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row>
    <row r="229" spans="1:64" hidden="1">
      <c r="A229" s="172"/>
      <c r="B229" s="172"/>
      <c r="C229" s="172"/>
      <c r="D229" s="172"/>
      <c r="E229" s="172"/>
      <c r="F229" s="172"/>
      <c r="G229" s="172"/>
      <c r="H229" s="172"/>
      <c r="I229" s="172"/>
      <c r="J229" s="172"/>
      <c r="K229" s="172"/>
      <c r="L229" s="172"/>
      <c r="M229" s="172"/>
      <c r="N229" s="172"/>
      <c r="O229" s="172"/>
      <c r="P229" s="172"/>
      <c r="Q229" s="172"/>
      <c r="R229" s="208"/>
      <c r="S229" s="208"/>
      <c r="T229" s="208"/>
      <c r="U229" s="208"/>
      <c r="V229" s="208"/>
      <c r="W229" s="208"/>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row>
    <row r="230" spans="1:64" hidden="1">
      <c r="A230" s="172"/>
      <c r="B230" s="172"/>
      <c r="C230" s="172"/>
      <c r="D230" s="172"/>
      <c r="E230" s="172"/>
      <c r="F230" s="172"/>
      <c r="G230" s="172"/>
      <c r="H230" s="172"/>
      <c r="I230" s="172"/>
      <c r="J230" s="172"/>
      <c r="K230" s="172"/>
      <c r="L230" s="172"/>
      <c r="M230" s="172"/>
      <c r="N230" s="172"/>
      <c r="O230" s="172"/>
      <c r="P230" s="172"/>
      <c r="Q230" s="172"/>
      <c r="R230" s="208"/>
      <c r="S230" s="208"/>
      <c r="T230" s="208"/>
      <c r="U230" s="208"/>
      <c r="V230" s="208"/>
      <c r="W230" s="208"/>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row>
    <row r="231" spans="1:64" hidden="1">
      <c r="A231" s="172"/>
      <c r="B231" s="172"/>
      <c r="C231" s="172"/>
      <c r="D231" s="172"/>
      <c r="E231" s="172"/>
      <c r="F231" s="172"/>
      <c r="G231" s="172"/>
      <c r="H231" s="172"/>
      <c r="I231" s="172"/>
      <c r="J231" s="172"/>
      <c r="K231" s="172"/>
      <c r="L231" s="172"/>
      <c r="M231" s="172"/>
      <c r="N231" s="172"/>
      <c r="O231" s="172"/>
      <c r="P231" s="172"/>
      <c r="Q231" s="172"/>
      <c r="R231" s="208"/>
      <c r="S231" s="208"/>
      <c r="T231" s="208"/>
      <c r="U231" s="208"/>
      <c r="V231" s="208"/>
      <c r="W231" s="208"/>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row>
    <row r="232" spans="1:64" hidden="1">
      <c r="A232" s="172"/>
      <c r="B232" s="172"/>
      <c r="C232" s="172"/>
      <c r="D232" s="172"/>
      <c r="E232" s="172"/>
      <c r="F232" s="172"/>
      <c r="G232" s="172"/>
      <c r="H232" s="172"/>
      <c r="I232" s="172"/>
      <c r="J232" s="172"/>
      <c r="K232" s="172"/>
      <c r="L232" s="172"/>
      <c r="M232" s="172"/>
      <c r="N232" s="172"/>
      <c r="O232" s="172"/>
      <c r="P232" s="172"/>
      <c r="Q232" s="172"/>
      <c r="R232" s="208"/>
      <c r="S232" s="208"/>
      <c r="T232" s="208"/>
      <c r="U232" s="208"/>
      <c r="V232" s="208"/>
      <c r="W232" s="208"/>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row>
    <row r="233" spans="1:64" hidden="1">
      <c r="A233" s="172"/>
      <c r="B233" s="172"/>
      <c r="C233" s="172"/>
      <c r="D233" s="172"/>
      <c r="E233" s="172"/>
      <c r="F233" s="172"/>
      <c r="G233" s="172"/>
      <c r="H233" s="172"/>
      <c r="I233" s="172"/>
      <c r="J233" s="172"/>
      <c r="K233" s="172"/>
      <c r="L233" s="172"/>
      <c r="M233" s="172"/>
      <c r="N233" s="172"/>
      <c r="O233" s="172"/>
      <c r="P233" s="172"/>
      <c r="Q233" s="172"/>
      <c r="R233" s="208"/>
      <c r="S233" s="208"/>
      <c r="T233" s="208"/>
      <c r="U233" s="208"/>
      <c r="V233" s="208"/>
      <c r="W233" s="208"/>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row>
    <row r="234" spans="1:64" hidden="1">
      <c r="A234" s="172"/>
      <c r="B234" s="172"/>
      <c r="C234" s="172"/>
      <c r="D234" s="172"/>
      <c r="E234" s="172"/>
      <c r="F234" s="172"/>
      <c r="G234" s="172"/>
      <c r="H234" s="172"/>
      <c r="I234" s="172"/>
      <c r="J234" s="172"/>
      <c r="K234" s="172"/>
      <c r="L234" s="172"/>
      <c r="M234" s="172"/>
      <c r="N234" s="172"/>
      <c r="O234" s="172"/>
      <c r="P234" s="172"/>
      <c r="Q234" s="172"/>
      <c r="R234" s="208"/>
      <c r="S234" s="208"/>
      <c r="T234" s="208"/>
      <c r="U234" s="208"/>
      <c r="V234" s="208"/>
      <c r="W234" s="208"/>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row>
    <row r="235" spans="1:64" hidden="1">
      <c r="A235" s="172"/>
      <c r="B235" s="172"/>
      <c r="C235" s="172"/>
      <c r="D235" s="172"/>
      <c r="E235" s="172"/>
      <c r="F235" s="172"/>
      <c r="G235" s="172"/>
      <c r="H235" s="172"/>
      <c r="I235" s="172"/>
      <c r="J235" s="172"/>
      <c r="K235" s="172"/>
      <c r="L235" s="172"/>
      <c r="M235" s="172"/>
      <c r="N235" s="172"/>
      <c r="O235" s="172"/>
      <c r="P235" s="172"/>
      <c r="Q235" s="172"/>
      <c r="R235" s="208"/>
      <c r="S235" s="208"/>
      <c r="T235" s="208"/>
      <c r="U235" s="208"/>
      <c r="V235" s="208"/>
      <c r="W235" s="208"/>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row>
    <row r="236" spans="1:64" hidden="1">
      <c r="A236" s="172"/>
      <c r="B236" s="172"/>
      <c r="C236" s="172"/>
      <c r="D236" s="172"/>
      <c r="E236" s="172"/>
      <c r="F236" s="172"/>
      <c r="G236" s="172"/>
      <c r="H236" s="172"/>
      <c r="I236" s="172"/>
      <c r="J236" s="172"/>
      <c r="K236" s="172"/>
      <c r="L236" s="172"/>
      <c r="M236" s="172"/>
      <c r="N236" s="172"/>
      <c r="O236" s="172"/>
      <c r="P236" s="172"/>
      <c r="Q236" s="172"/>
      <c r="R236" s="208"/>
      <c r="S236" s="208"/>
      <c r="T236" s="208"/>
      <c r="U236" s="208"/>
      <c r="V236" s="208"/>
      <c r="W236" s="208"/>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row>
    <row r="237" spans="1:64" hidden="1">
      <c r="A237" s="172"/>
      <c r="B237" s="172"/>
      <c r="C237" s="172"/>
      <c r="D237" s="172"/>
      <c r="E237" s="172"/>
      <c r="F237" s="172"/>
      <c r="G237" s="172"/>
      <c r="H237" s="172"/>
      <c r="I237" s="172"/>
      <c r="J237" s="172"/>
      <c r="K237" s="172"/>
      <c r="L237" s="172"/>
      <c r="M237" s="172"/>
      <c r="N237" s="172"/>
      <c r="O237" s="172"/>
      <c r="P237" s="172"/>
      <c r="Q237" s="172"/>
      <c r="R237" s="208"/>
      <c r="S237" s="208"/>
      <c r="T237" s="208"/>
      <c r="U237" s="208"/>
      <c r="V237" s="208"/>
      <c r="W237" s="208"/>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row>
    <row r="238" spans="1:64" hidden="1">
      <c r="A238" s="172"/>
      <c r="B238" s="172"/>
      <c r="C238" s="172"/>
      <c r="D238" s="172"/>
      <c r="E238" s="172"/>
      <c r="F238" s="172"/>
      <c r="G238" s="172"/>
      <c r="H238" s="172"/>
      <c r="I238" s="172"/>
      <c r="J238" s="172"/>
      <c r="K238" s="172"/>
      <c r="L238" s="172"/>
      <c r="M238" s="172"/>
      <c r="N238" s="172"/>
      <c r="O238" s="172"/>
      <c r="P238" s="172"/>
      <c r="Q238" s="172"/>
      <c r="R238" s="208"/>
      <c r="S238" s="208"/>
      <c r="T238" s="208"/>
      <c r="U238" s="208"/>
      <c r="V238" s="208"/>
      <c r="W238" s="208"/>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row>
    <row r="239" spans="1:64" hidden="1">
      <c r="A239" s="172"/>
      <c r="B239" s="172"/>
      <c r="C239" s="172"/>
      <c r="D239" s="172"/>
      <c r="E239" s="172"/>
      <c r="F239" s="172"/>
      <c r="G239" s="172"/>
      <c r="H239" s="172"/>
      <c r="I239" s="172"/>
      <c r="J239" s="172"/>
      <c r="K239" s="172"/>
      <c r="L239" s="172"/>
      <c r="M239" s="172"/>
      <c r="N239" s="172"/>
      <c r="O239" s="172"/>
      <c r="P239" s="172"/>
      <c r="Q239" s="172"/>
      <c r="R239" s="208"/>
      <c r="S239" s="208"/>
      <c r="T239" s="208"/>
      <c r="U239" s="208"/>
      <c r="V239" s="208"/>
      <c r="W239" s="208"/>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row>
    <row r="240" spans="1:64" hidden="1">
      <c r="A240" s="172"/>
      <c r="B240" s="172"/>
      <c r="C240" s="172"/>
      <c r="D240" s="172"/>
      <c r="E240" s="172"/>
      <c r="F240" s="172"/>
      <c r="G240" s="172"/>
      <c r="H240" s="172"/>
      <c r="I240" s="172"/>
      <c r="J240" s="172"/>
      <c r="K240" s="172"/>
      <c r="L240" s="172"/>
      <c r="M240" s="172"/>
      <c r="N240" s="172"/>
      <c r="O240" s="172"/>
      <c r="P240" s="172"/>
      <c r="Q240" s="172"/>
      <c r="R240" s="208"/>
      <c r="S240" s="208"/>
      <c r="T240" s="208"/>
      <c r="U240" s="208"/>
      <c r="V240" s="208"/>
      <c r="W240" s="208"/>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row>
    <row r="241" spans="1:64" hidden="1">
      <c r="A241" s="172"/>
      <c r="B241" s="172"/>
      <c r="C241" s="172"/>
      <c r="D241" s="172"/>
      <c r="E241" s="172"/>
      <c r="F241" s="172"/>
      <c r="G241" s="172"/>
      <c r="H241" s="172"/>
      <c r="I241" s="172"/>
      <c r="J241" s="172"/>
      <c r="K241" s="172"/>
      <c r="L241" s="172"/>
      <c r="M241" s="172"/>
      <c r="N241" s="172"/>
      <c r="O241" s="172"/>
      <c r="P241" s="172"/>
      <c r="Q241" s="172"/>
      <c r="R241" s="208"/>
      <c r="S241" s="208"/>
      <c r="T241" s="208"/>
      <c r="U241" s="208"/>
      <c r="V241" s="208"/>
      <c r="W241" s="208"/>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row>
    <row r="242" spans="1:64" hidden="1">
      <c r="A242" s="172"/>
      <c r="B242" s="172"/>
      <c r="C242" s="172"/>
      <c r="D242" s="172"/>
      <c r="E242" s="172"/>
      <c r="F242" s="172"/>
      <c r="G242" s="172"/>
      <c r="H242" s="172"/>
      <c r="I242" s="172"/>
      <c r="J242" s="172"/>
      <c r="K242" s="172"/>
      <c r="L242" s="172"/>
      <c r="M242" s="172"/>
      <c r="N242" s="172"/>
      <c r="O242" s="172"/>
      <c r="P242" s="172"/>
      <c r="Q242" s="172"/>
      <c r="R242" s="208"/>
      <c r="S242" s="208"/>
      <c r="T242" s="208"/>
      <c r="U242" s="208"/>
      <c r="V242" s="208"/>
      <c r="W242" s="208"/>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row>
    <row r="243" spans="1:64" hidden="1">
      <c r="A243" s="172"/>
      <c r="B243" s="172"/>
      <c r="C243" s="172"/>
      <c r="D243" s="172"/>
      <c r="E243" s="172"/>
      <c r="F243" s="172"/>
      <c r="G243" s="172"/>
      <c r="H243" s="172"/>
      <c r="I243" s="172"/>
      <c r="J243" s="172"/>
      <c r="K243" s="172"/>
      <c r="L243" s="172"/>
      <c r="M243" s="172"/>
      <c r="N243" s="172"/>
      <c r="O243" s="172"/>
      <c r="P243" s="172"/>
      <c r="Q243" s="172"/>
      <c r="R243" s="208"/>
      <c r="S243" s="208"/>
      <c r="T243" s="208"/>
      <c r="U243" s="208"/>
      <c r="V243" s="208"/>
      <c r="W243" s="208"/>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row>
    <row r="244" spans="1:64" hidden="1">
      <c r="A244" s="172"/>
      <c r="B244" s="172"/>
      <c r="C244" s="172"/>
      <c r="D244" s="172"/>
      <c r="E244" s="172"/>
      <c r="F244" s="172"/>
      <c r="G244" s="172"/>
      <c r="H244" s="172"/>
      <c r="I244" s="172"/>
      <c r="J244" s="172"/>
      <c r="K244" s="172"/>
      <c r="L244" s="172"/>
      <c r="M244" s="172"/>
      <c r="N244" s="172"/>
      <c r="O244" s="172"/>
      <c r="P244" s="172"/>
      <c r="Q244" s="172"/>
      <c r="R244" s="208"/>
      <c r="S244" s="208"/>
      <c r="T244" s="208"/>
      <c r="U244" s="208"/>
      <c r="V244" s="208"/>
      <c r="W244" s="208"/>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row>
    <row r="245" spans="1:64" hidden="1">
      <c r="A245" s="172"/>
      <c r="B245" s="172"/>
      <c r="C245" s="172"/>
      <c r="D245" s="172"/>
      <c r="E245" s="172"/>
      <c r="F245" s="172"/>
      <c r="G245" s="172"/>
      <c r="H245" s="172"/>
      <c r="I245" s="172"/>
      <c r="J245" s="172"/>
      <c r="K245" s="172"/>
      <c r="L245" s="172"/>
      <c r="M245" s="172"/>
      <c r="N245" s="172"/>
      <c r="O245" s="172"/>
      <c r="P245" s="172"/>
      <c r="Q245" s="172"/>
      <c r="R245" s="208"/>
      <c r="S245" s="208"/>
      <c r="T245" s="208"/>
      <c r="U245" s="208"/>
      <c r="V245" s="208"/>
      <c r="W245" s="208"/>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row>
    <row r="246" spans="1:64" hidden="1">
      <c r="A246" s="172"/>
      <c r="B246" s="172"/>
      <c r="C246" s="172"/>
      <c r="D246" s="172"/>
      <c r="E246" s="172"/>
      <c r="F246" s="172"/>
      <c r="G246" s="172"/>
      <c r="H246" s="172"/>
      <c r="I246" s="172"/>
      <c r="J246" s="172"/>
      <c r="K246" s="172"/>
      <c r="L246" s="172"/>
      <c r="M246" s="172"/>
      <c r="N246" s="172"/>
      <c r="O246" s="172"/>
      <c r="P246" s="172"/>
      <c r="Q246" s="172"/>
      <c r="R246" s="208"/>
      <c r="S246" s="208"/>
      <c r="T246" s="208"/>
      <c r="U246" s="208"/>
      <c r="V246" s="208"/>
      <c r="W246" s="208"/>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row>
    <row r="247" spans="1:64" hidden="1">
      <c r="A247" s="172"/>
      <c r="B247" s="172"/>
      <c r="C247" s="172"/>
      <c r="D247" s="172"/>
      <c r="E247" s="172"/>
      <c r="F247" s="172"/>
      <c r="G247" s="172"/>
      <c r="H247" s="172"/>
      <c r="I247" s="172"/>
      <c r="J247" s="172"/>
      <c r="K247" s="172"/>
      <c r="L247" s="172"/>
      <c r="M247" s="172"/>
      <c r="N247" s="172"/>
      <c r="O247" s="172"/>
      <c r="P247" s="172"/>
      <c r="Q247" s="172"/>
      <c r="R247" s="208"/>
      <c r="S247" s="208"/>
      <c r="T247" s="208"/>
      <c r="U247" s="208"/>
      <c r="V247" s="208"/>
      <c r="W247" s="208"/>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row>
    <row r="248" spans="1:64" hidden="1">
      <c r="A248" s="172"/>
      <c r="B248" s="172"/>
      <c r="C248" s="172"/>
      <c r="D248" s="172"/>
      <c r="E248" s="172"/>
      <c r="F248" s="172"/>
      <c r="G248" s="172"/>
      <c r="H248" s="172"/>
      <c r="I248" s="172"/>
      <c r="J248" s="172"/>
      <c r="K248" s="172"/>
      <c r="L248" s="172"/>
      <c r="M248" s="172"/>
      <c r="N248" s="172"/>
      <c r="O248" s="172"/>
      <c r="P248" s="172"/>
      <c r="Q248" s="172"/>
      <c r="R248" s="208"/>
      <c r="S248" s="208"/>
      <c r="T248" s="208"/>
      <c r="U248" s="208"/>
      <c r="V248" s="208"/>
      <c r="W248" s="208"/>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row>
    <row r="249" spans="1:64" hidden="1">
      <c r="A249" s="172"/>
      <c r="B249" s="172"/>
      <c r="C249" s="172"/>
      <c r="D249" s="172"/>
      <c r="E249" s="172"/>
      <c r="F249" s="172"/>
      <c r="G249" s="172"/>
      <c r="H249" s="172"/>
      <c r="I249" s="172"/>
      <c r="J249" s="172"/>
      <c r="K249" s="172"/>
      <c r="L249" s="172"/>
      <c r="M249" s="172"/>
      <c r="N249" s="172"/>
      <c r="O249" s="172"/>
      <c r="P249" s="172"/>
      <c r="Q249" s="172"/>
      <c r="R249" s="208"/>
      <c r="S249" s="208"/>
      <c r="T249" s="208"/>
      <c r="U249" s="208"/>
      <c r="V249" s="208"/>
      <c r="W249" s="208"/>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row>
    <row r="250" spans="1:64" hidden="1">
      <c r="A250" s="172"/>
      <c r="B250" s="172"/>
      <c r="C250" s="172"/>
      <c r="D250" s="172"/>
      <c r="E250" s="172"/>
      <c r="F250" s="172"/>
      <c r="G250" s="172"/>
      <c r="H250" s="172"/>
      <c r="I250" s="172"/>
      <c r="J250" s="172"/>
      <c r="K250" s="172"/>
      <c r="L250" s="172"/>
      <c r="M250" s="172"/>
      <c r="N250" s="172"/>
      <c r="O250" s="172"/>
      <c r="P250" s="172"/>
      <c r="Q250" s="172"/>
      <c r="R250" s="208"/>
      <c r="S250" s="208"/>
      <c r="T250" s="208"/>
      <c r="U250" s="208"/>
      <c r="V250" s="208"/>
      <c r="W250" s="208"/>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row>
    <row r="251" spans="1:64" hidden="1">
      <c r="A251" s="172"/>
      <c r="B251" s="172"/>
      <c r="C251" s="172"/>
      <c r="D251" s="172"/>
      <c r="E251" s="172"/>
      <c r="F251" s="172"/>
      <c r="G251" s="172"/>
      <c r="H251" s="172"/>
      <c r="I251" s="172"/>
      <c r="J251" s="172"/>
      <c r="K251" s="172"/>
      <c r="L251" s="172"/>
      <c r="M251" s="172"/>
      <c r="N251" s="172"/>
      <c r="O251" s="172"/>
      <c r="P251" s="172"/>
      <c r="Q251" s="172"/>
      <c r="R251" s="208"/>
      <c r="S251" s="208"/>
      <c r="T251" s="208"/>
      <c r="U251" s="208"/>
      <c r="V251" s="208"/>
      <c r="W251" s="208"/>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row>
    <row r="252" spans="1:64" hidden="1">
      <c r="A252" s="172"/>
      <c r="B252" s="172"/>
      <c r="C252" s="172"/>
      <c r="D252" s="172"/>
      <c r="E252" s="172"/>
      <c r="F252" s="172"/>
      <c r="G252" s="172"/>
      <c r="H252" s="172"/>
      <c r="I252" s="172"/>
      <c r="J252" s="172"/>
      <c r="K252" s="172"/>
      <c r="L252" s="172"/>
      <c r="M252" s="172"/>
      <c r="N252" s="172"/>
      <c r="O252" s="172"/>
      <c r="P252" s="172"/>
      <c r="Q252" s="172"/>
      <c r="R252" s="208"/>
      <c r="S252" s="208"/>
      <c r="T252" s="208"/>
      <c r="U252" s="208"/>
      <c r="V252" s="208"/>
      <c r="W252" s="208"/>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row>
    <row r="253" spans="1:64" hidden="1">
      <c r="A253" s="172"/>
      <c r="B253" s="172"/>
      <c r="C253" s="172"/>
      <c r="D253" s="172"/>
      <c r="E253" s="172"/>
      <c r="F253" s="172"/>
      <c r="G253" s="172"/>
      <c r="H253" s="172"/>
      <c r="I253" s="172"/>
      <c r="J253" s="172"/>
      <c r="K253" s="172"/>
      <c r="L253" s="172"/>
      <c r="M253" s="172"/>
      <c r="N253" s="172"/>
      <c r="O253" s="172"/>
      <c r="P253" s="172"/>
      <c r="Q253" s="172"/>
      <c r="R253" s="208"/>
      <c r="S253" s="208"/>
      <c r="T253" s="208"/>
      <c r="U253" s="208"/>
      <c r="V253" s="208"/>
      <c r="W253" s="208"/>
      <c r="X253" s="172"/>
      <c r="AX253" s="172"/>
      <c r="AY253" s="172"/>
      <c r="AZ253" s="172"/>
      <c r="BA253" s="172"/>
      <c r="BB253" s="172"/>
      <c r="BC253" s="172"/>
      <c r="BD253" s="172"/>
      <c r="BE253" s="172"/>
      <c r="BF253" s="172"/>
      <c r="BG253" s="172"/>
      <c r="BH253" s="172"/>
      <c r="BI253" s="172"/>
      <c r="BJ253" s="172"/>
      <c r="BK253" s="172"/>
      <c r="BL253" s="172"/>
    </row>
    <row r="254" spans="1:64" hidden="1">
      <c r="A254" s="172"/>
      <c r="B254" s="172"/>
      <c r="C254" s="172"/>
      <c r="D254" s="172"/>
      <c r="E254" s="172"/>
      <c r="F254" s="172"/>
      <c r="G254" s="172"/>
      <c r="H254" s="172"/>
      <c r="I254" s="172"/>
      <c r="J254" s="172"/>
      <c r="K254" s="172"/>
      <c r="L254" s="172"/>
      <c r="M254" s="172"/>
      <c r="N254" s="172"/>
      <c r="O254" s="172"/>
      <c r="P254" s="172"/>
      <c r="Q254" s="172"/>
      <c r="R254" s="208"/>
      <c r="S254" s="208"/>
      <c r="T254" s="208"/>
      <c r="U254" s="208"/>
      <c r="V254" s="208"/>
      <c r="W254" s="208"/>
      <c r="X254" s="172"/>
      <c r="AX254" s="172"/>
      <c r="AY254" s="172"/>
      <c r="AZ254" s="172"/>
      <c r="BA254" s="172"/>
      <c r="BB254" s="172"/>
      <c r="BC254" s="172"/>
      <c r="BD254" s="172"/>
      <c r="BE254" s="172"/>
      <c r="BF254" s="172"/>
      <c r="BG254" s="172"/>
      <c r="BH254" s="172"/>
      <c r="BI254" s="172"/>
      <c r="BJ254" s="172"/>
      <c r="BK254" s="172"/>
      <c r="BL254" s="172"/>
    </row>
    <row r="255" spans="1:64" hidden="1">
      <c r="A255" s="172"/>
      <c r="B255" s="172"/>
      <c r="C255" s="172"/>
      <c r="D255" s="172"/>
      <c r="E255" s="172"/>
      <c r="F255" s="172"/>
      <c r="G255" s="172"/>
      <c r="H255" s="172"/>
      <c r="I255" s="172"/>
      <c r="J255" s="172"/>
      <c r="K255" s="172"/>
      <c r="L255" s="172"/>
      <c r="M255" s="172"/>
      <c r="N255" s="172"/>
      <c r="O255" s="172"/>
      <c r="P255" s="172"/>
      <c r="Q255" s="172"/>
      <c r="R255" s="208"/>
      <c r="S255" s="208"/>
      <c r="T255" s="208"/>
      <c r="U255" s="208"/>
      <c r="V255" s="208"/>
      <c r="W255" s="208"/>
      <c r="X255" s="172"/>
      <c r="AX255" s="172"/>
      <c r="AY255" s="172"/>
      <c r="AZ255" s="172"/>
      <c r="BA255" s="172"/>
      <c r="BB255" s="172"/>
      <c r="BC255" s="172"/>
      <c r="BD255" s="172"/>
      <c r="BE255" s="172"/>
      <c r="BF255" s="172"/>
      <c r="BG255" s="172"/>
      <c r="BH255" s="172"/>
      <c r="BI255" s="172"/>
      <c r="BJ255" s="172"/>
      <c r="BK255" s="172"/>
      <c r="BL255" s="172"/>
    </row>
    <row r="256" spans="1:64" hidden="1">
      <c r="A256" s="172"/>
      <c r="B256" s="172"/>
      <c r="C256" s="172"/>
      <c r="D256" s="172"/>
      <c r="E256" s="172"/>
      <c r="F256" s="172"/>
      <c r="G256" s="172"/>
      <c r="H256" s="172"/>
      <c r="I256" s="172"/>
      <c r="J256" s="172"/>
      <c r="K256" s="172"/>
      <c r="L256" s="172"/>
      <c r="M256" s="172"/>
      <c r="N256" s="172"/>
      <c r="O256" s="172"/>
      <c r="P256" s="172"/>
      <c r="Q256" s="172"/>
      <c r="R256" s="208"/>
      <c r="S256" s="208"/>
      <c r="T256" s="208"/>
      <c r="U256" s="208"/>
      <c r="V256" s="208"/>
      <c r="W256" s="208"/>
      <c r="X256" s="172"/>
      <c r="AX256" s="172"/>
      <c r="AY256" s="172"/>
      <c r="AZ256" s="172"/>
      <c r="BA256" s="172"/>
      <c r="BB256" s="172"/>
      <c r="BC256" s="172"/>
      <c r="BD256" s="172"/>
      <c r="BE256" s="172"/>
      <c r="BF256" s="172"/>
      <c r="BG256" s="172"/>
      <c r="BH256" s="172"/>
      <c r="BI256" s="172"/>
      <c r="BJ256" s="172"/>
      <c r="BK256" s="172"/>
      <c r="BL256" s="172"/>
    </row>
    <row r="257" spans="1:64" hidden="1">
      <c r="A257" s="172"/>
      <c r="B257" s="172"/>
      <c r="C257" s="172"/>
      <c r="D257" s="172"/>
      <c r="E257" s="172"/>
      <c r="F257" s="172"/>
      <c r="G257" s="172"/>
      <c r="H257" s="172"/>
      <c r="I257" s="172"/>
      <c r="J257" s="172"/>
      <c r="K257" s="172"/>
      <c r="L257" s="172"/>
      <c r="M257" s="172"/>
      <c r="N257" s="172"/>
      <c r="O257" s="172"/>
      <c r="P257" s="172"/>
      <c r="Q257" s="172"/>
      <c r="R257" s="208"/>
      <c r="S257" s="208"/>
      <c r="T257" s="208"/>
      <c r="U257" s="208"/>
      <c r="V257" s="208"/>
      <c r="W257" s="208"/>
      <c r="X257" s="172"/>
      <c r="AX257" s="172"/>
      <c r="AY257" s="172"/>
      <c r="AZ257" s="172"/>
      <c r="BA257" s="172"/>
      <c r="BB257" s="172"/>
      <c r="BC257" s="172"/>
      <c r="BD257" s="172"/>
      <c r="BE257" s="172"/>
      <c r="BF257" s="172"/>
      <c r="BG257" s="172"/>
      <c r="BH257" s="172"/>
      <c r="BI257" s="172"/>
      <c r="BJ257" s="172"/>
      <c r="BK257" s="172"/>
      <c r="BL257" s="172"/>
    </row>
    <row r="258" spans="1:64" hidden="1">
      <c r="A258" s="172"/>
      <c r="B258" s="172"/>
      <c r="C258" s="172"/>
      <c r="D258" s="172"/>
      <c r="E258" s="172"/>
      <c r="F258" s="172"/>
      <c r="G258" s="172"/>
      <c r="H258" s="172"/>
      <c r="I258" s="172"/>
      <c r="J258" s="172"/>
      <c r="K258" s="172"/>
      <c r="L258" s="172"/>
      <c r="M258" s="172"/>
      <c r="N258" s="172"/>
      <c r="O258" s="172"/>
      <c r="P258" s="172"/>
      <c r="Q258" s="172"/>
      <c r="R258" s="208"/>
      <c r="S258" s="208"/>
      <c r="T258" s="208"/>
      <c r="U258" s="208"/>
      <c r="V258" s="208"/>
      <c r="W258" s="208"/>
      <c r="X258" s="172"/>
      <c r="AX258" s="172"/>
      <c r="AY258" s="172"/>
      <c r="AZ258" s="172"/>
      <c r="BA258" s="172"/>
      <c r="BB258" s="172"/>
      <c r="BC258" s="172"/>
      <c r="BD258" s="172"/>
      <c r="BE258" s="172"/>
      <c r="BF258" s="172"/>
      <c r="BG258" s="172"/>
      <c r="BH258" s="172"/>
      <c r="BI258" s="172"/>
      <c r="BJ258" s="172"/>
      <c r="BK258" s="172"/>
      <c r="BL258" s="172"/>
    </row>
    <row r="259" spans="1:64" hidden="1">
      <c r="A259" s="172"/>
      <c r="B259" s="172"/>
      <c r="C259" s="172"/>
      <c r="D259" s="172"/>
      <c r="E259" s="172"/>
      <c r="F259" s="172"/>
      <c r="G259" s="172"/>
      <c r="H259" s="172"/>
      <c r="I259" s="172"/>
      <c r="J259" s="172"/>
      <c r="K259" s="172"/>
      <c r="L259" s="172"/>
      <c r="M259" s="172"/>
      <c r="N259" s="172"/>
      <c r="O259" s="172"/>
      <c r="P259" s="172"/>
      <c r="Q259" s="172"/>
      <c r="R259" s="208"/>
      <c r="S259" s="208"/>
      <c r="T259" s="208"/>
      <c r="U259" s="208"/>
      <c r="V259" s="208"/>
      <c r="W259" s="208"/>
      <c r="X259" s="172"/>
      <c r="AX259" s="172"/>
      <c r="AY259" s="172"/>
      <c r="AZ259" s="172"/>
      <c r="BA259" s="172"/>
      <c r="BB259" s="172"/>
      <c r="BC259" s="172"/>
      <c r="BD259" s="172"/>
      <c r="BE259" s="172"/>
      <c r="BF259" s="172"/>
      <c r="BG259" s="172"/>
      <c r="BH259" s="172"/>
      <c r="BI259" s="172"/>
      <c r="BJ259" s="172"/>
      <c r="BK259" s="172"/>
      <c r="BL259" s="172"/>
    </row>
    <row r="260" spans="1:64" hidden="1">
      <c r="A260" s="172"/>
      <c r="B260" s="172"/>
      <c r="C260" s="172"/>
      <c r="D260" s="172"/>
      <c r="E260" s="172"/>
      <c r="F260" s="172"/>
      <c r="G260" s="172"/>
      <c r="H260" s="172"/>
      <c r="I260" s="172"/>
      <c r="J260" s="172"/>
      <c r="K260" s="172"/>
      <c r="L260" s="172"/>
      <c r="M260" s="172"/>
      <c r="N260" s="172"/>
      <c r="O260" s="172"/>
      <c r="P260" s="172"/>
      <c r="Q260" s="172"/>
      <c r="R260" s="208"/>
      <c r="S260" s="208"/>
      <c r="T260" s="208"/>
      <c r="U260" s="208"/>
      <c r="V260" s="208"/>
      <c r="W260" s="208"/>
      <c r="X260" s="172"/>
      <c r="AX260" s="172"/>
      <c r="AY260" s="172"/>
      <c r="AZ260" s="172"/>
      <c r="BA260" s="172"/>
      <c r="BB260" s="172"/>
      <c r="BC260" s="172"/>
      <c r="BD260" s="172"/>
      <c r="BE260" s="172"/>
      <c r="BF260" s="172"/>
      <c r="BG260" s="172"/>
      <c r="BH260" s="172"/>
      <c r="BI260" s="172"/>
      <c r="BJ260" s="172"/>
      <c r="BK260" s="172"/>
      <c r="BL260" s="172"/>
    </row>
    <row r="261" spans="1:64" hidden="1">
      <c r="A261" s="172"/>
      <c r="B261" s="172"/>
      <c r="C261" s="172"/>
      <c r="D261" s="172"/>
      <c r="E261" s="172"/>
      <c r="F261" s="172"/>
      <c r="G261" s="172"/>
      <c r="H261" s="172"/>
      <c r="I261" s="172"/>
      <c r="J261" s="172"/>
      <c r="K261" s="172"/>
      <c r="L261" s="172"/>
      <c r="M261" s="172"/>
      <c r="N261" s="172"/>
      <c r="O261" s="172"/>
      <c r="P261" s="172"/>
      <c r="Q261" s="172"/>
      <c r="R261" s="208"/>
      <c r="S261" s="208"/>
      <c r="T261" s="208"/>
      <c r="U261" s="208"/>
      <c r="V261" s="208"/>
      <c r="W261" s="208"/>
      <c r="X261" s="172"/>
      <c r="AX261" s="172"/>
      <c r="AY261" s="172"/>
      <c r="AZ261" s="172"/>
      <c r="BA261" s="172"/>
      <c r="BB261" s="172"/>
      <c r="BC261" s="172"/>
      <c r="BD261" s="172"/>
      <c r="BE261" s="172"/>
      <c r="BF261" s="172"/>
      <c r="BG261" s="172"/>
      <c r="BH261" s="172"/>
      <c r="BI261" s="172"/>
      <c r="BJ261" s="172"/>
      <c r="BK261" s="172"/>
      <c r="BL261" s="172"/>
    </row>
    <row r="262" spans="1:64" hidden="1">
      <c r="A262" s="172"/>
      <c r="B262" s="172"/>
      <c r="C262" s="172"/>
      <c r="D262" s="172"/>
      <c r="E262" s="172"/>
      <c r="F262" s="172"/>
      <c r="G262" s="172"/>
      <c r="H262" s="172"/>
      <c r="I262" s="172"/>
      <c r="J262" s="172"/>
      <c r="K262" s="172"/>
      <c r="L262" s="172"/>
      <c r="M262" s="172"/>
      <c r="N262" s="172"/>
      <c r="O262" s="172"/>
      <c r="P262" s="172"/>
      <c r="Q262" s="172"/>
      <c r="R262" s="208"/>
      <c r="S262" s="208"/>
      <c r="T262" s="208"/>
      <c r="U262" s="208"/>
      <c r="V262" s="208"/>
      <c r="W262" s="208"/>
      <c r="X262" s="172"/>
      <c r="AX262" s="172"/>
      <c r="AY262" s="172"/>
      <c r="AZ262" s="172"/>
      <c r="BA262" s="172"/>
      <c r="BB262" s="172"/>
      <c r="BC262" s="172"/>
      <c r="BD262" s="172"/>
      <c r="BE262" s="172"/>
      <c r="BF262" s="172"/>
      <c r="BG262" s="172"/>
      <c r="BH262" s="172"/>
      <c r="BI262" s="172"/>
      <c r="BJ262" s="172"/>
      <c r="BK262" s="172"/>
      <c r="BL262" s="172"/>
    </row>
    <row r="263" spans="1:64" hidden="1">
      <c r="A263" s="172"/>
      <c r="B263" s="172"/>
      <c r="C263" s="172"/>
      <c r="D263" s="172"/>
      <c r="E263" s="172"/>
      <c r="F263" s="172"/>
      <c r="G263" s="172"/>
      <c r="H263" s="172"/>
      <c r="I263" s="172"/>
      <c r="J263" s="172"/>
      <c r="K263" s="172"/>
      <c r="L263" s="172"/>
      <c r="M263" s="172"/>
      <c r="N263" s="172"/>
      <c r="O263" s="172"/>
      <c r="P263" s="172"/>
      <c r="Q263" s="172"/>
      <c r="R263" s="208"/>
      <c r="S263" s="208"/>
      <c r="T263" s="208"/>
      <c r="U263" s="208"/>
      <c r="V263" s="208"/>
      <c r="W263" s="208"/>
      <c r="X263" s="172"/>
      <c r="AX263" s="172"/>
      <c r="AY263" s="172"/>
      <c r="AZ263" s="172"/>
      <c r="BA263" s="172"/>
      <c r="BB263" s="172"/>
      <c r="BC263" s="172"/>
      <c r="BD263" s="172"/>
      <c r="BE263" s="172"/>
      <c r="BF263" s="172"/>
      <c r="BG263" s="172"/>
      <c r="BH263" s="172"/>
      <c r="BI263" s="172"/>
      <c r="BJ263" s="172"/>
      <c r="BK263" s="172"/>
      <c r="BL263" s="172"/>
    </row>
    <row r="264" spans="1:64" hidden="1">
      <c r="A264" s="172"/>
      <c r="B264" s="172"/>
      <c r="C264" s="172"/>
      <c r="D264" s="172"/>
      <c r="E264" s="172"/>
      <c r="F264" s="172"/>
      <c r="G264" s="172"/>
      <c r="H264" s="172"/>
      <c r="I264" s="172"/>
      <c r="J264" s="172"/>
      <c r="K264" s="172"/>
      <c r="L264" s="172"/>
      <c r="M264" s="172"/>
      <c r="N264" s="172"/>
      <c r="O264" s="172"/>
      <c r="P264" s="172"/>
      <c r="Q264" s="172"/>
      <c r="R264" s="208"/>
      <c r="S264" s="208"/>
      <c r="T264" s="208"/>
      <c r="U264" s="208"/>
      <c r="V264" s="208"/>
      <c r="W264" s="208"/>
      <c r="X264" s="172"/>
      <c r="AX264" s="172"/>
      <c r="AY264" s="172"/>
      <c r="AZ264" s="172"/>
      <c r="BA264" s="172"/>
      <c r="BB264" s="172"/>
      <c r="BC264" s="172"/>
      <c r="BD264" s="172"/>
      <c r="BE264" s="172"/>
      <c r="BF264" s="172"/>
      <c r="BG264" s="172"/>
      <c r="BH264" s="172"/>
      <c r="BI264" s="172"/>
      <c r="BJ264" s="172"/>
      <c r="BK264" s="172"/>
      <c r="BL264" s="172"/>
    </row>
    <row r="265" spans="1:64" hidden="1">
      <c r="A265" s="172"/>
      <c r="B265" s="172"/>
      <c r="C265" s="172"/>
      <c r="D265" s="172"/>
      <c r="E265" s="172"/>
      <c r="F265" s="172"/>
      <c r="G265" s="172"/>
      <c r="H265" s="172"/>
      <c r="I265" s="172"/>
      <c r="J265" s="172"/>
      <c r="K265" s="172"/>
      <c r="L265" s="172"/>
      <c r="M265" s="172"/>
      <c r="N265" s="172"/>
      <c r="O265" s="172"/>
      <c r="P265" s="172"/>
      <c r="Q265" s="172"/>
      <c r="R265" s="208"/>
      <c r="S265" s="208"/>
      <c r="T265" s="208"/>
      <c r="U265" s="208"/>
      <c r="V265" s="208"/>
      <c r="W265" s="208"/>
      <c r="X265" s="172"/>
      <c r="AX265" s="172"/>
      <c r="AY265" s="172"/>
      <c r="AZ265" s="172"/>
      <c r="BA265" s="172"/>
      <c r="BB265" s="172"/>
      <c r="BC265" s="172"/>
      <c r="BD265" s="172"/>
      <c r="BE265" s="172"/>
      <c r="BF265" s="172"/>
      <c r="BG265" s="172"/>
      <c r="BH265" s="172"/>
      <c r="BI265" s="172"/>
      <c r="BJ265" s="172"/>
      <c r="BK265" s="172"/>
      <c r="BL265" s="172"/>
    </row>
    <row r="266" spans="1:64" hidden="1">
      <c r="A266" s="172"/>
      <c r="B266" s="172"/>
      <c r="C266" s="172"/>
      <c r="D266" s="172"/>
      <c r="E266" s="172"/>
      <c r="F266" s="172"/>
      <c r="G266" s="172"/>
      <c r="H266" s="172"/>
      <c r="I266" s="172"/>
      <c r="J266" s="172"/>
      <c r="K266" s="172"/>
      <c r="L266" s="172"/>
      <c r="M266" s="172"/>
      <c r="N266" s="172"/>
      <c r="O266" s="172"/>
      <c r="P266" s="172"/>
      <c r="Q266" s="172"/>
      <c r="R266" s="208"/>
      <c r="S266" s="208"/>
      <c r="T266" s="208"/>
      <c r="U266" s="208"/>
      <c r="V266" s="208"/>
      <c r="W266" s="208"/>
      <c r="X266" s="172"/>
      <c r="AX266" s="172"/>
      <c r="AY266" s="172"/>
      <c r="AZ266" s="172"/>
      <c r="BA266" s="172"/>
      <c r="BB266" s="172"/>
      <c r="BC266" s="172"/>
      <c r="BD266" s="172"/>
      <c r="BE266" s="172"/>
      <c r="BF266" s="172"/>
      <c r="BG266" s="172"/>
      <c r="BH266" s="172"/>
      <c r="BI266" s="172"/>
      <c r="BJ266" s="172"/>
      <c r="BK266" s="172"/>
      <c r="BL266" s="172"/>
    </row>
    <row r="267" spans="1:64" hidden="1">
      <c r="A267" s="172"/>
      <c r="B267" s="172"/>
      <c r="C267" s="172"/>
      <c r="D267" s="172"/>
      <c r="E267" s="172"/>
      <c r="F267" s="172"/>
      <c r="G267" s="172"/>
      <c r="H267" s="172"/>
      <c r="I267" s="172"/>
      <c r="J267" s="172"/>
      <c r="K267" s="172"/>
      <c r="L267" s="172"/>
      <c r="M267" s="172"/>
      <c r="N267" s="172"/>
      <c r="O267" s="172"/>
      <c r="P267" s="172"/>
      <c r="Q267" s="172"/>
      <c r="R267" s="208"/>
      <c r="S267" s="208"/>
      <c r="T267" s="208"/>
      <c r="U267" s="208"/>
      <c r="V267" s="208"/>
      <c r="W267" s="208"/>
      <c r="X267" s="172"/>
      <c r="AX267" s="172"/>
      <c r="AY267" s="172"/>
      <c r="AZ267" s="172"/>
      <c r="BA267" s="172"/>
      <c r="BB267" s="172"/>
      <c r="BC267" s="172"/>
      <c r="BD267" s="172"/>
      <c r="BE267" s="172"/>
      <c r="BF267" s="172"/>
      <c r="BG267" s="172"/>
      <c r="BH267" s="172"/>
      <c r="BI267" s="172"/>
      <c r="BJ267" s="172"/>
      <c r="BK267" s="172"/>
      <c r="BL267" s="172"/>
    </row>
    <row r="268" spans="1:64" hidden="1">
      <c r="A268" s="172"/>
      <c r="B268" s="172"/>
      <c r="C268" s="172"/>
      <c r="D268" s="172"/>
      <c r="E268" s="172"/>
      <c r="F268" s="172"/>
      <c r="G268" s="172"/>
      <c r="H268" s="172"/>
      <c r="I268" s="172"/>
      <c r="J268" s="172"/>
      <c r="K268" s="172"/>
      <c r="L268" s="172"/>
      <c r="M268" s="172"/>
      <c r="N268" s="172"/>
      <c r="O268" s="172"/>
      <c r="P268" s="172"/>
      <c r="Q268" s="172"/>
      <c r="R268" s="208"/>
      <c r="S268" s="208"/>
      <c r="T268" s="208"/>
      <c r="U268" s="208"/>
      <c r="V268" s="208"/>
      <c r="W268" s="208"/>
      <c r="X268" s="172"/>
      <c r="AX268" s="172"/>
      <c r="AY268" s="172"/>
      <c r="AZ268" s="172"/>
      <c r="BA268" s="172"/>
      <c r="BB268" s="172"/>
      <c r="BC268" s="172"/>
      <c r="BD268" s="172"/>
      <c r="BE268" s="172"/>
      <c r="BF268" s="172"/>
      <c r="BG268" s="172"/>
      <c r="BH268" s="172"/>
      <c r="BI268" s="172"/>
      <c r="BJ268" s="172"/>
      <c r="BK268" s="172"/>
      <c r="BL268" s="172"/>
    </row>
    <row r="269" spans="1:64" hidden="1">
      <c r="A269" s="172"/>
      <c r="B269" s="172"/>
      <c r="C269" s="172"/>
      <c r="D269" s="172"/>
      <c r="E269" s="172"/>
      <c r="F269" s="172"/>
      <c r="G269" s="172"/>
      <c r="H269" s="172"/>
      <c r="I269" s="172"/>
      <c r="J269" s="172"/>
      <c r="K269" s="172"/>
      <c r="L269" s="172"/>
      <c r="M269" s="172"/>
      <c r="N269" s="172"/>
      <c r="O269" s="172"/>
      <c r="P269" s="172"/>
      <c r="Q269" s="172"/>
      <c r="R269" s="208"/>
      <c r="S269" s="208"/>
      <c r="T269" s="208"/>
      <c r="U269" s="208"/>
      <c r="V269" s="208"/>
      <c r="W269" s="208"/>
      <c r="X269" s="172"/>
      <c r="AX269" s="172"/>
      <c r="AY269" s="172"/>
      <c r="AZ269" s="172"/>
      <c r="BA269" s="172"/>
      <c r="BB269" s="172"/>
      <c r="BC269" s="172"/>
      <c r="BD269" s="172"/>
      <c r="BE269" s="172"/>
      <c r="BF269" s="172"/>
      <c r="BG269" s="172"/>
      <c r="BH269" s="172"/>
      <c r="BI269" s="172"/>
      <c r="BJ269" s="172"/>
      <c r="BK269" s="172"/>
      <c r="BL269" s="172"/>
    </row>
    <row r="270" spans="1:64" hidden="1">
      <c r="A270" s="172"/>
      <c r="B270" s="172"/>
      <c r="C270" s="172"/>
      <c r="D270" s="172"/>
      <c r="E270" s="172"/>
      <c r="F270" s="172"/>
      <c r="G270" s="172"/>
      <c r="H270" s="172"/>
      <c r="I270" s="172"/>
      <c r="J270" s="172"/>
      <c r="K270" s="172"/>
      <c r="L270" s="172"/>
      <c r="M270" s="172"/>
      <c r="N270" s="172"/>
      <c r="O270" s="172"/>
      <c r="P270" s="172"/>
      <c r="Q270" s="172"/>
      <c r="R270" s="208"/>
      <c r="S270" s="208"/>
      <c r="T270" s="208"/>
      <c r="U270" s="208"/>
      <c r="V270" s="208"/>
      <c r="W270" s="208"/>
      <c r="X270" s="172"/>
      <c r="AX270" s="172"/>
      <c r="AY270" s="172"/>
      <c r="AZ270" s="172"/>
      <c r="BA270" s="172"/>
      <c r="BB270" s="172"/>
      <c r="BC270" s="172"/>
      <c r="BD270" s="172"/>
      <c r="BE270" s="172"/>
      <c r="BF270" s="172"/>
      <c r="BG270" s="172"/>
      <c r="BH270" s="172"/>
      <c r="BI270" s="172"/>
      <c r="BJ270" s="172"/>
      <c r="BK270" s="172"/>
      <c r="BL270" s="172"/>
    </row>
    <row r="271" spans="1:64" hidden="1">
      <c r="A271" s="172"/>
      <c r="B271" s="172"/>
      <c r="C271" s="172"/>
      <c r="D271" s="172"/>
      <c r="E271" s="172"/>
      <c r="F271" s="172"/>
      <c r="G271" s="172"/>
      <c r="H271" s="172"/>
      <c r="I271" s="172"/>
      <c r="J271" s="172"/>
      <c r="K271" s="172"/>
      <c r="L271" s="172"/>
      <c r="M271" s="172"/>
      <c r="N271" s="172"/>
      <c r="O271" s="172"/>
      <c r="P271" s="172"/>
      <c r="Q271" s="172"/>
      <c r="R271" s="208"/>
      <c r="S271" s="208"/>
      <c r="T271" s="208"/>
      <c r="U271" s="208"/>
      <c r="V271" s="208"/>
      <c r="W271" s="208"/>
      <c r="X271" s="172"/>
      <c r="AX271" s="172"/>
      <c r="AY271" s="172"/>
      <c r="AZ271" s="172"/>
      <c r="BA271" s="172"/>
      <c r="BB271" s="172"/>
      <c r="BC271" s="172"/>
      <c r="BD271" s="172"/>
      <c r="BE271" s="172"/>
      <c r="BF271" s="172"/>
      <c r="BG271" s="172"/>
      <c r="BH271" s="172"/>
      <c r="BI271" s="172"/>
      <c r="BJ271" s="172"/>
      <c r="BK271" s="172"/>
      <c r="BL271" s="172"/>
    </row>
    <row r="272" spans="1:64" hidden="1">
      <c r="A272" s="172"/>
      <c r="B272" s="172"/>
      <c r="C272" s="172"/>
      <c r="D272" s="172"/>
      <c r="E272" s="172"/>
      <c r="F272" s="172"/>
      <c r="G272" s="172"/>
      <c r="H272" s="172"/>
      <c r="I272" s="172"/>
      <c r="J272" s="172"/>
      <c r="K272" s="172"/>
      <c r="L272" s="172"/>
      <c r="M272" s="172"/>
      <c r="N272" s="172"/>
      <c r="O272" s="172"/>
      <c r="P272" s="172"/>
      <c r="Q272" s="172"/>
      <c r="R272" s="208"/>
      <c r="S272" s="208"/>
      <c r="T272" s="208"/>
      <c r="U272" s="208"/>
      <c r="V272" s="208"/>
      <c r="W272" s="208"/>
      <c r="X272" s="172"/>
      <c r="AX272" s="172"/>
      <c r="AY272" s="172"/>
      <c r="AZ272" s="172"/>
      <c r="BA272" s="172"/>
      <c r="BB272" s="172"/>
      <c r="BC272" s="172"/>
      <c r="BD272" s="172"/>
      <c r="BE272" s="172"/>
      <c r="BF272" s="172"/>
      <c r="BG272" s="172"/>
      <c r="BH272" s="172"/>
      <c r="BI272" s="172"/>
      <c r="BJ272" s="172"/>
      <c r="BK272" s="172"/>
      <c r="BL272" s="172"/>
    </row>
    <row r="273" spans="1:64" hidden="1">
      <c r="A273" s="172"/>
      <c r="B273" s="172"/>
      <c r="C273" s="172"/>
      <c r="D273" s="172"/>
      <c r="E273" s="172"/>
      <c r="F273" s="172"/>
      <c r="G273" s="172"/>
      <c r="H273" s="172"/>
      <c r="I273" s="172"/>
      <c r="J273" s="172"/>
      <c r="K273" s="172"/>
      <c r="L273" s="172"/>
      <c r="M273" s="172"/>
      <c r="N273" s="172"/>
      <c r="O273" s="172"/>
      <c r="P273" s="172"/>
      <c r="Q273" s="172"/>
      <c r="R273" s="208"/>
      <c r="S273" s="208"/>
      <c r="T273" s="208"/>
      <c r="U273" s="208"/>
      <c r="V273" s="208"/>
      <c r="W273" s="208"/>
      <c r="X273" s="172"/>
      <c r="AX273" s="172"/>
      <c r="AY273" s="172"/>
      <c r="AZ273" s="172"/>
      <c r="BA273" s="172"/>
      <c r="BB273" s="172"/>
      <c r="BC273" s="172"/>
      <c r="BD273" s="172"/>
      <c r="BE273" s="172"/>
      <c r="BF273" s="172"/>
      <c r="BG273" s="172"/>
      <c r="BH273" s="172"/>
      <c r="BI273" s="172"/>
      <c r="BJ273" s="172"/>
      <c r="BK273" s="172"/>
      <c r="BL273" s="172"/>
    </row>
    <row r="274" spans="1:64" hidden="1">
      <c r="A274" s="172"/>
      <c r="B274" s="172"/>
      <c r="C274" s="172"/>
      <c r="D274" s="172"/>
      <c r="E274" s="172"/>
      <c r="F274" s="172"/>
      <c r="G274" s="172"/>
      <c r="H274" s="172"/>
      <c r="I274" s="172"/>
      <c r="J274" s="172"/>
      <c r="K274" s="172"/>
      <c r="L274" s="172"/>
      <c r="M274" s="172"/>
      <c r="N274" s="172"/>
      <c r="O274" s="172"/>
      <c r="P274" s="172"/>
      <c r="Q274" s="172"/>
      <c r="R274" s="208"/>
      <c r="S274" s="208"/>
      <c r="T274" s="208"/>
      <c r="U274" s="208"/>
      <c r="V274" s="208"/>
      <c r="W274" s="208"/>
      <c r="X274" s="172"/>
      <c r="AX274" s="172"/>
      <c r="AY274" s="172"/>
      <c r="AZ274" s="172"/>
      <c r="BA274" s="172"/>
      <c r="BB274" s="172"/>
      <c r="BC274" s="172"/>
      <c r="BD274" s="172"/>
      <c r="BE274" s="172"/>
      <c r="BF274" s="172"/>
      <c r="BG274" s="172"/>
      <c r="BH274" s="172"/>
      <c r="BI274" s="172"/>
      <c r="BJ274" s="172"/>
      <c r="BK274" s="172"/>
      <c r="BL274" s="172"/>
    </row>
    <row r="275" spans="1:64" hidden="1">
      <c r="A275" s="172"/>
      <c r="B275" s="172"/>
      <c r="C275" s="172"/>
      <c r="D275" s="172"/>
      <c r="E275" s="172"/>
      <c r="F275" s="172"/>
      <c r="G275" s="172"/>
      <c r="H275" s="172"/>
      <c r="I275" s="172"/>
      <c r="J275" s="172"/>
      <c r="K275" s="172"/>
      <c r="L275" s="172"/>
      <c r="M275" s="172"/>
      <c r="N275" s="172"/>
      <c r="O275" s="172"/>
      <c r="P275" s="172"/>
      <c r="Q275" s="172"/>
      <c r="R275" s="208"/>
      <c r="S275" s="208"/>
      <c r="T275" s="208"/>
      <c r="U275" s="208"/>
      <c r="V275" s="208"/>
      <c r="W275" s="208"/>
      <c r="X275" s="172"/>
      <c r="AX275" s="172"/>
      <c r="AY275" s="172"/>
      <c r="AZ275" s="172"/>
      <c r="BA275" s="172"/>
      <c r="BB275" s="172"/>
      <c r="BC275" s="172"/>
      <c r="BD275" s="172"/>
      <c r="BE275" s="172"/>
      <c r="BF275" s="172"/>
      <c r="BG275" s="172"/>
      <c r="BH275" s="172"/>
      <c r="BI275" s="172"/>
      <c r="BJ275" s="172"/>
      <c r="BK275" s="172"/>
      <c r="BL275" s="172"/>
    </row>
    <row r="276" spans="1:64" hidden="1">
      <c r="A276" s="172"/>
      <c r="B276" s="172"/>
      <c r="C276" s="172"/>
      <c r="D276" s="172"/>
      <c r="E276" s="172"/>
      <c r="F276" s="172"/>
      <c r="G276" s="172"/>
      <c r="H276" s="172"/>
      <c r="I276" s="172"/>
      <c r="J276" s="172"/>
      <c r="K276" s="172"/>
      <c r="L276" s="172"/>
      <c r="M276" s="172"/>
      <c r="N276" s="172"/>
      <c r="O276" s="172"/>
      <c r="P276" s="172"/>
      <c r="Q276" s="172"/>
      <c r="R276" s="208"/>
      <c r="S276" s="208"/>
      <c r="T276" s="208"/>
      <c r="U276" s="208"/>
      <c r="V276" s="208"/>
      <c r="W276" s="208"/>
      <c r="X276" s="172"/>
      <c r="AX276" s="172"/>
      <c r="AY276" s="172"/>
      <c r="AZ276" s="172"/>
      <c r="BA276" s="172"/>
      <c r="BB276" s="172"/>
      <c r="BC276" s="172"/>
      <c r="BD276" s="172"/>
      <c r="BE276" s="172"/>
      <c r="BF276" s="172"/>
      <c r="BG276" s="172"/>
      <c r="BH276" s="172"/>
      <c r="BI276" s="172"/>
      <c r="BJ276" s="172"/>
      <c r="BK276" s="172"/>
      <c r="BL276" s="172"/>
    </row>
    <row r="277" spans="1:64" hidden="1">
      <c r="A277" s="172"/>
      <c r="B277" s="172"/>
      <c r="C277" s="172"/>
      <c r="D277" s="172"/>
      <c r="E277" s="172"/>
      <c r="F277" s="172"/>
      <c r="G277" s="172"/>
      <c r="H277" s="172"/>
      <c r="I277" s="172"/>
      <c r="J277" s="172"/>
      <c r="K277" s="172"/>
      <c r="L277" s="172"/>
      <c r="M277" s="172"/>
      <c r="N277" s="172"/>
      <c r="O277" s="172"/>
      <c r="P277" s="172"/>
      <c r="Q277" s="172"/>
      <c r="R277" s="208"/>
      <c r="S277" s="208"/>
      <c r="T277" s="208"/>
      <c r="U277" s="208"/>
      <c r="V277" s="208"/>
      <c r="W277" s="208"/>
      <c r="X277" s="172"/>
      <c r="AX277" s="172"/>
      <c r="AY277" s="172"/>
      <c r="AZ277" s="172"/>
      <c r="BA277" s="172"/>
      <c r="BB277" s="172"/>
      <c r="BC277" s="172"/>
      <c r="BD277" s="172"/>
      <c r="BE277" s="172"/>
      <c r="BF277" s="172"/>
      <c r="BG277" s="172"/>
      <c r="BH277" s="172"/>
      <c r="BI277" s="172"/>
      <c r="BJ277" s="172"/>
      <c r="BK277" s="172"/>
      <c r="BL277" s="172"/>
    </row>
    <row r="278" spans="1:64" hidden="1">
      <c r="A278" s="172"/>
      <c r="B278" s="172"/>
      <c r="C278" s="172"/>
      <c r="D278" s="172"/>
      <c r="E278" s="172"/>
      <c r="F278" s="172"/>
      <c r="G278" s="172"/>
      <c r="H278" s="172"/>
      <c r="I278" s="172"/>
      <c r="J278" s="172"/>
      <c r="K278" s="172"/>
      <c r="L278" s="172"/>
      <c r="M278" s="172"/>
      <c r="N278" s="172"/>
      <c r="O278" s="172"/>
      <c r="P278" s="172"/>
      <c r="Q278" s="172"/>
      <c r="R278" s="208"/>
      <c r="S278" s="208"/>
      <c r="T278" s="208"/>
      <c r="U278" s="208"/>
      <c r="V278" s="208"/>
      <c r="W278" s="208"/>
      <c r="X278" s="172"/>
      <c r="AX278" s="172"/>
      <c r="AY278" s="172"/>
      <c r="AZ278" s="172"/>
      <c r="BA278" s="172"/>
      <c r="BB278" s="172"/>
      <c r="BC278" s="172"/>
      <c r="BD278" s="172"/>
      <c r="BE278" s="172"/>
      <c r="BF278" s="172"/>
      <c r="BG278" s="172"/>
      <c r="BH278" s="172"/>
      <c r="BI278" s="172"/>
      <c r="BJ278" s="172"/>
      <c r="BK278" s="172"/>
      <c r="BL278" s="172"/>
    </row>
    <row r="279" spans="1:64" hidden="1">
      <c r="A279" s="172"/>
      <c r="B279" s="172"/>
      <c r="C279" s="172"/>
      <c r="D279" s="172"/>
      <c r="E279" s="172"/>
      <c r="F279" s="172"/>
      <c r="G279" s="172"/>
      <c r="H279" s="172"/>
      <c r="I279" s="172"/>
      <c r="J279" s="172"/>
      <c r="K279" s="172"/>
      <c r="L279" s="172"/>
      <c r="M279" s="172"/>
      <c r="N279" s="172"/>
      <c r="O279" s="172"/>
      <c r="P279" s="172"/>
      <c r="Q279" s="172"/>
      <c r="R279" s="208"/>
      <c r="S279" s="208"/>
      <c r="T279" s="208"/>
      <c r="U279" s="208"/>
      <c r="V279" s="208"/>
      <c r="W279" s="208"/>
      <c r="X279" s="172"/>
      <c r="AX279" s="172"/>
      <c r="AY279" s="172"/>
      <c r="AZ279" s="172"/>
      <c r="BA279" s="172"/>
      <c r="BB279" s="172"/>
      <c r="BC279" s="172"/>
      <c r="BD279" s="172"/>
      <c r="BE279" s="172"/>
      <c r="BF279" s="172"/>
      <c r="BG279" s="172"/>
      <c r="BH279" s="172"/>
      <c r="BI279" s="172"/>
      <c r="BJ279" s="172"/>
      <c r="BK279" s="172"/>
      <c r="BL279" s="172"/>
    </row>
    <row r="280" spans="1:64" hidden="1">
      <c r="A280" s="172"/>
      <c r="B280" s="172"/>
      <c r="C280" s="172"/>
      <c r="D280" s="172"/>
      <c r="E280" s="172"/>
      <c r="F280" s="172"/>
      <c r="G280" s="172"/>
      <c r="H280" s="172"/>
      <c r="I280" s="172"/>
      <c r="J280" s="172"/>
      <c r="K280" s="172"/>
      <c r="L280" s="172"/>
      <c r="M280" s="172"/>
      <c r="N280" s="172"/>
      <c r="O280" s="172"/>
      <c r="P280" s="172"/>
      <c r="Q280" s="172"/>
      <c r="R280" s="208"/>
      <c r="S280" s="208"/>
      <c r="T280" s="208"/>
      <c r="U280" s="208"/>
      <c r="V280" s="208"/>
      <c r="W280" s="208"/>
      <c r="X280" s="172"/>
      <c r="AX280" s="172"/>
      <c r="AY280" s="172"/>
      <c r="AZ280" s="172"/>
      <c r="BA280" s="172"/>
      <c r="BB280" s="172"/>
      <c r="BC280" s="172"/>
      <c r="BD280" s="172"/>
      <c r="BE280" s="172"/>
      <c r="BF280" s="172"/>
      <c r="BG280" s="172"/>
      <c r="BH280" s="172"/>
      <c r="BI280" s="172"/>
      <c r="BJ280" s="172"/>
      <c r="BK280" s="172"/>
      <c r="BL280" s="172"/>
    </row>
    <row r="281" spans="1:64" hidden="1">
      <c r="A281" s="172"/>
      <c r="B281" s="172"/>
      <c r="C281" s="172"/>
      <c r="D281" s="172"/>
      <c r="E281" s="172"/>
      <c r="F281" s="172"/>
      <c r="G281" s="172"/>
      <c r="H281" s="172"/>
      <c r="I281" s="172"/>
      <c r="J281" s="172"/>
      <c r="K281" s="172"/>
      <c r="L281" s="172"/>
      <c r="M281" s="172"/>
      <c r="N281" s="172"/>
      <c r="O281" s="172"/>
      <c r="P281" s="172"/>
      <c r="Q281" s="172"/>
      <c r="R281" s="208"/>
      <c r="S281" s="208"/>
      <c r="T281" s="208"/>
      <c r="U281" s="208"/>
      <c r="V281" s="208"/>
      <c r="W281" s="208"/>
      <c r="X281" s="172"/>
      <c r="AX281" s="172"/>
      <c r="AY281" s="172"/>
      <c r="AZ281" s="172"/>
      <c r="BA281" s="172"/>
      <c r="BB281" s="172"/>
      <c r="BC281" s="172"/>
      <c r="BD281" s="172"/>
      <c r="BE281" s="172"/>
      <c r="BF281" s="172"/>
      <c r="BG281" s="172"/>
      <c r="BH281" s="172"/>
      <c r="BI281" s="172"/>
      <c r="BJ281" s="172"/>
      <c r="BK281" s="172"/>
      <c r="BL281" s="172"/>
    </row>
    <row r="282" spans="1:64" hidden="1">
      <c r="A282" s="172"/>
      <c r="B282" s="172"/>
      <c r="C282" s="172"/>
      <c r="D282" s="172"/>
      <c r="E282" s="172"/>
      <c r="F282" s="172"/>
      <c r="G282" s="172"/>
      <c r="H282" s="172"/>
      <c r="I282" s="172"/>
      <c r="J282" s="172"/>
      <c r="K282" s="172"/>
      <c r="L282" s="172"/>
      <c r="M282" s="172"/>
      <c r="N282" s="172"/>
      <c r="O282" s="172"/>
      <c r="P282" s="172"/>
      <c r="Q282" s="172"/>
      <c r="R282" s="208"/>
      <c r="S282" s="208"/>
      <c r="T282" s="208"/>
      <c r="U282" s="208"/>
      <c r="V282" s="208"/>
      <c r="W282" s="208"/>
      <c r="X282" s="172"/>
      <c r="AX282" s="172"/>
      <c r="AY282" s="172"/>
      <c r="AZ282" s="172"/>
      <c r="BA282" s="172"/>
      <c r="BB282" s="172"/>
      <c r="BC282" s="172"/>
      <c r="BD282" s="172"/>
      <c r="BE282" s="172"/>
      <c r="BF282" s="172"/>
      <c r="BG282" s="172"/>
      <c r="BH282" s="172"/>
      <c r="BI282" s="172"/>
      <c r="BJ282" s="172"/>
      <c r="BK282" s="172"/>
      <c r="BL282" s="172"/>
    </row>
    <row r="283" spans="1:64" hidden="1">
      <c r="A283" s="172"/>
      <c r="B283" s="172"/>
      <c r="C283" s="172"/>
      <c r="D283" s="172"/>
      <c r="E283" s="172"/>
      <c r="F283" s="172"/>
      <c r="G283" s="172"/>
      <c r="H283" s="172"/>
      <c r="I283" s="172"/>
      <c r="J283" s="172"/>
      <c r="K283" s="172"/>
      <c r="L283" s="172"/>
      <c r="M283" s="172"/>
      <c r="N283" s="172"/>
      <c r="O283" s="172"/>
      <c r="P283" s="172"/>
      <c r="Q283" s="172"/>
      <c r="R283" s="208"/>
      <c r="S283" s="208"/>
      <c r="T283" s="208"/>
      <c r="U283" s="208"/>
      <c r="V283" s="208"/>
      <c r="W283" s="208"/>
      <c r="X283" s="172"/>
      <c r="AX283" s="172"/>
      <c r="AY283" s="172"/>
      <c r="AZ283" s="172"/>
      <c r="BA283" s="172"/>
      <c r="BB283" s="172"/>
      <c r="BC283" s="172"/>
      <c r="BD283" s="172"/>
      <c r="BE283" s="172"/>
      <c r="BF283" s="172"/>
      <c r="BG283" s="172"/>
      <c r="BH283" s="172"/>
      <c r="BI283" s="172"/>
      <c r="BJ283" s="172"/>
      <c r="BK283" s="172"/>
      <c r="BL283" s="172"/>
    </row>
    <row r="284" spans="1:64" hidden="1">
      <c r="A284" s="172"/>
      <c r="B284" s="172"/>
      <c r="C284" s="172"/>
      <c r="D284" s="172"/>
      <c r="E284" s="172"/>
      <c r="F284" s="172"/>
      <c r="G284" s="172"/>
      <c r="H284" s="172"/>
      <c r="I284" s="172"/>
      <c r="J284" s="172"/>
      <c r="K284" s="172"/>
      <c r="L284" s="172"/>
      <c r="M284" s="172"/>
      <c r="N284" s="172"/>
      <c r="O284" s="172"/>
      <c r="P284" s="172"/>
      <c r="Q284" s="172"/>
      <c r="R284" s="208"/>
      <c r="S284" s="208"/>
      <c r="T284" s="208"/>
      <c r="U284" s="208"/>
      <c r="V284" s="208"/>
      <c r="W284" s="208"/>
      <c r="X284" s="172"/>
      <c r="AX284" s="172"/>
      <c r="AY284" s="172"/>
      <c r="AZ284" s="172"/>
      <c r="BA284" s="172"/>
      <c r="BB284" s="172"/>
      <c r="BC284" s="172"/>
      <c r="BD284" s="172"/>
      <c r="BE284" s="172"/>
      <c r="BF284" s="172"/>
      <c r="BG284" s="172"/>
      <c r="BH284" s="172"/>
      <c r="BI284" s="172"/>
      <c r="BJ284" s="172"/>
      <c r="BK284" s="172"/>
      <c r="BL284" s="172"/>
    </row>
    <row r="285" spans="1:64" hidden="1">
      <c r="A285" s="172"/>
      <c r="B285" s="172"/>
      <c r="C285" s="172"/>
      <c r="D285" s="172"/>
      <c r="E285" s="172"/>
      <c r="F285" s="172"/>
      <c r="G285" s="172"/>
      <c r="H285" s="172"/>
      <c r="I285" s="172"/>
      <c r="J285" s="172"/>
      <c r="K285" s="172"/>
      <c r="L285" s="172"/>
      <c r="M285" s="172"/>
      <c r="N285" s="172"/>
      <c r="O285" s="172"/>
      <c r="P285" s="172"/>
      <c r="Q285" s="172"/>
      <c r="R285" s="208"/>
      <c r="S285" s="208"/>
      <c r="T285" s="208"/>
      <c r="U285" s="208"/>
      <c r="V285" s="208"/>
      <c r="W285" s="208"/>
      <c r="X285" s="172"/>
      <c r="AX285" s="172"/>
      <c r="AY285" s="172"/>
      <c r="AZ285" s="172"/>
      <c r="BA285" s="172"/>
      <c r="BB285" s="172"/>
      <c r="BC285" s="172"/>
      <c r="BD285" s="172"/>
      <c r="BE285" s="172"/>
      <c r="BF285" s="172"/>
      <c r="BG285" s="172"/>
      <c r="BH285" s="172"/>
      <c r="BI285" s="172"/>
      <c r="BJ285" s="172"/>
      <c r="BK285" s="172"/>
      <c r="BL285" s="172"/>
    </row>
    <row r="286" spans="1:64" hidden="1">
      <c r="A286" s="172"/>
      <c r="B286" s="172"/>
      <c r="C286" s="172"/>
      <c r="D286" s="172"/>
      <c r="E286" s="172"/>
      <c r="F286" s="172"/>
      <c r="G286" s="172"/>
      <c r="H286" s="172"/>
      <c r="I286" s="172"/>
      <c r="J286" s="172"/>
      <c r="K286" s="172"/>
      <c r="L286" s="172"/>
      <c r="M286" s="172"/>
      <c r="N286" s="172"/>
      <c r="O286" s="172"/>
      <c r="P286" s="172"/>
      <c r="Q286" s="172"/>
      <c r="R286" s="208"/>
      <c r="S286" s="208"/>
      <c r="T286" s="208"/>
      <c r="U286" s="208"/>
      <c r="V286" s="208"/>
      <c r="W286" s="208"/>
      <c r="X286" s="172"/>
      <c r="AX286" s="172"/>
      <c r="AY286" s="172"/>
      <c r="AZ286" s="172"/>
      <c r="BA286" s="172"/>
      <c r="BB286" s="172"/>
      <c r="BC286" s="172"/>
      <c r="BD286" s="172"/>
      <c r="BE286" s="172"/>
      <c r="BF286" s="172"/>
      <c r="BG286" s="172"/>
      <c r="BH286" s="172"/>
      <c r="BI286" s="172"/>
      <c r="BJ286" s="172"/>
      <c r="BK286" s="172"/>
      <c r="BL286" s="172"/>
    </row>
    <row r="287" spans="1:64" hidden="1">
      <c r="A287" s="172"/>
      <c r="B287" s="172"/>
      <c r="C287" s="172"/>
      <c r="D287" s="172"/>
      <c r="E287" s="172"/>
      <c r="F287" s="172"/>
      <c r="G287" s="172"/>
      <c r="H287" s="172"/>
      <c r="I287" s="172"/>
      <c r="J287" s="172"/>
      <c r="K287" s="172"/>
      <c r="L287" s="172"/>
      <c r="M287" s="172"/>
      <c r="N287" s="172"/>
      <c r="O287" s="172"/>
      <c r="P287" s="172"/>
      <c r="Q287" s="172"/>
      <c r="R287" s="208"/>
      <c r="S287" s="208"/>
      <c r="T287" s="208"/>
      <c r="U287" s="208"/>
      <c r="V287" s="208"/>
      <c r="W287" s="208"/>
      <c r="X287" s="172"/>
      <c r="AX287" s="172"/>
      <c r="AY287" s="172"/>
      <c r="AZ287" s="172"/>
      <c r="BA287" s="172"/>
      <c r="BB287" s="172"/>
      <c r="BC287" s="172"/>
      <c r="BD287" s="172"/>
      <c r="BE287" s="172"/>
      <c r="BF287" s="172"/>
      <c r="BG287" s="172"/>
      <c r="BH287" s="172"/>
      <c r="BI287" s="172"/>
      <c r="BJ287" s="172"/>
      <c r="BK287" s="172"/>
      <c r="BL287" s="172"/>
    </row>
    <row r="288" spans="1:64" hidden="1">
      <c r="A288" s="172"/>
      <c r="B288" s="172"/>
      <c r="C288" s="172"/>
      <c r="D288" s="172"/>
      <c r="E288" s="172"/>
      <c r="F288" s="172"/>
      <c r="G288" s="172"/>
      <c r="H288" s="172"/>
      <c r="I288" s="172"/>
      <c r="J288" s="172"/>
      <c r="K288" s="172"/>
      <c r="L288" s="172"/>
      <c r="M288" s="172"/>
      <c r="N288" s="172"/>
      <c r="O288" s="172"/>
      <c r="P288" s="172"/>
      <c r="Q288" s="172"/>
      <c r="R288" s="208"/>
      <c r="S288" s="208"/>
      <c r="T288" s="208"/>
      <c r="U288" s="208"/>
      <c r="V288" s="208"/>
      <c r="W288" s="208"/>
      <c r="X288" s="172"/>
      <c r="AX288" s="172"/>
      <c r="AY288" s="172"/>
      <c r="AZ288" s="172"/>
      <c r="BA288" s="172"/>
      <c r="BB288" s="172"/>
      <c r="BC288" s="172"/>
      <c r="BD288" s="172"/>
      <c r="BE288" s="172"/>
      <c r="BF288" s="172"/>
      <c r="BG288" s="172"/>
      <c r="BH288" s="172"/>
      <c r="BI288" s="172"/>
      <c r="BJ288" s="172"/>
      <c r="BK288" s="172"/>
      <c r="BL288" s="172"/>
    </row>
    <row r="289" spans="1:64" hidden="1">
      <c r="A289" s="172"/>
      <c r="B289" s="172"/>
      <c r="C289" s="172"/>
      <c r="D289" s="172"/>
      <c r="E289" s="172"/>
      <c r="F289" s="172"/>
      <c r="G289" s="172"/>
      <c r="H289" s="172"/>
      <c r="I289" s="172"/>
      <c r="J289" s="172"/>
      <c r="K289" s="172"/>
      <c r="L289" s="172"/>
      <c r="M289" s="172"/>
      <c r="N289" s="172"/>
      <c r="O289" s="172"/>
      <c r="P289" s="172"/>
      <c r="Q289" s="172"/>
      <c r="R289" s="208"/>
      <c r="S289" s="208"/>
      <c r="T289" s="208"/>
      <c r="U289" s="208"/>
      <c r="V289" s="208"/>
      <c r="W289" s="208"/>
      <c r="X289" s="172"/>
      <c r="AX289" s="172"/>
      <c r="AY289" s="172"/>
      <c r="AZ289" s="172"/>
      <c r="BA289" s="172"/>
      <c r="BB289" s="172"/>
      <c r="BC289" s="172"/>
      <c r="BD289" s="172"/>
      <c r="BE289" s="172"/>
      <c r="BF289" s="172"/>
      <c r="BG289" s="172"/>
      <c r="BH289" s="172"/>
      <c r="BI289" s="172"/>
      <c r="BJ289" s="172"/>
      <c r="BK289" s="172"/>
      <c r="BL289" s="172"/>
    </row>
    <row r="290" spans="1:64" hidden="1">
      <c r="A290" s="172"/>
      <c r="B290" s="172"/>
      <c r="C290" s="172"/>
      <c r="D290" s="172"/>
      <c r="E290" s="172"/>
      <c r="F290" s="172"/>
      <c r="G290" s="172"/>
      <c r="H290" s="172"/>
      <c r="I290" s="172"/>
      <c r="J290" s="172"/>
      <c r="K290" s="172"/>
      <c r="L290" s="172"/>
      <c r="M290" s="172"/>
      <c r="N290" s="172"/>
      <c r="O290" s="172"/>
      <c r="P290" s="172"/>
      <c r="Q290" s="172"/>
      <c r="R290" s="208"/>
      <c r="S290" s="208"/>
      <c r="T290" s="208"/>
      <c r="U290" s="208"/>
      <c r="V290" s="208"/>
      <c r="W290" s="208"/>
      <c r="X290" s="172"/>
      <c r="AX290" s="172"/>
      <c r="AY290" s="172"/>
      <c r="AZ290" s="172"/>
      <c r="BA290" s="172"/>
      <c r="BB290" s="172"/>
      <c r="BC290" s="172"/>
      <c r="BD290" s="172"/>
      <c r="BE290" s="172"/>
      <c r="BF290" s="172"/>
      <c r="BG290" s="172"/>
      <c r="BH290" s="172"/>
      <c r="BI290" s="172"/>
      <c r="BJ290" s="172"/>
      <c r="BK290" s="172"/>
      <c r="BL290" s="172"/>
    </row>
    <row r="291" spans="1:64" hidden="1">
      <c r="A291" s="172"/>
      <c r="B291" s="172"/>
      <c r="C291" s="172"/>
      <c r="D291" s="172"/>
      <c r="E291" s="172"/>
      <c r="F291" s="172"/>
      <c r="G291" s="172"/>
      <c r="H291" s="172"/>
      <c r="I291" s="172"/>
      <c r="J291" s="172"/>
      <c r="K291" s="172"/>
      <c r="L291" s="172"/>
      <c r="M291" s="172"/>
      <c r="N291" s="172"/>
      <c r="O291" s="172"/>
      <c r="P291" s="172"/>
      <c r="Q291" s="172"/>
      <c r="R291" s="208"/>
      <c r="S291" s="208"/>
      <c r="T291" s="208"/>
      <c r="U291" s="208"/>
      <c r="V291" s="208"/>
      <c r="W291" s="208"/>
      <c r="X291" s="172"/>
      <c r="AX291" s="172"/>
      <c r="AY291" s="172"/>
      <c r="AZ291" s="172"/>
      <c r="BA291" s="172"/>
      <c r="BB291" s="172"/>
      <c r="BC291" s="172"/>
      <c r="BD291" s="172"/>
      <c r="BE291" s="172"/>
      <c r="BF291" s="172"/>
      <c r="BG291" s="172"/>
      <c r="BH291" s="172"/>
      <c r="BI291" s="172"/>
      <c r="BJ291" s="172"/>
      <c r="BK291" s="172"/>
      <c r="BL291" s="172"/>
    </row>
    <row r="292" spans="1:64" hidden="1">
      <c r="A292" s="172"/>
      <c r="B292" s="172"/>
      <c r="C292" s="172"/>
      <c r="D292" s="172"/>
      <c r="E292" s="172"/>
      <c r="F292" s="172"/>
      <c r="G292" s="172"/>
      <c r="H292" s="172"/>
      <c r="I292" s="172"/>
      <c r="J292" s="172"/>
      <c r="K292" s="172"/>
      <c r="L292" s="172"/>
      <c r="M292" s="172"/>
      <c r="N292" s="172"/>
      <c r="O292" s="172"/>
      <c r="P292" s="172"/>
      <c r="Q292" s="172"/>
      <c r="R292" s="208"/>
      <c r="S292" s="208"/>
      <c r="T292" s="208"/>
      <c r="U292" s="208"/>
      <c r="V292" s="208"/>
      <c r="W292" s="208"/>
      <c r="X292" s="172"/>
      <c r="AX292" s="172"/>
      <c r="AY292" s="172"/>
      <c r="AZ292" s="172"/>
      <c r="BA292" s="172"/>
      <c r="BB292" s="172"/>
      <c r="BC292" s="172"/>
      <c r="BD292" s="172"/>
      <c r="BE292" s="172"/>
      <c r="BF292" s="172"/>
      <c r="BG292" s="172"/>
      <c r="BH292" s="172"/>
      <c r="BI292" s="172"/>
      <c r="BJ292" s="172"/>
      <c r="BK292" s="172"/>
      <c r="BL292" s="172"/>
    </row>
    <row r="293" spans="1:64" hidden="1">
      <c r="A293" s="172"/>
      <c r="B293" s="172"/>
      <c r="C293" s="172"/>
      <c r="D293" s="172"/>
      <c r="E293" s="172"/>
      <c r="F293" s="172"/>
      <c r="G293" s="172"/>
      <c r="H293" s="172"/>
      <c r="I293" s="172"/>
      <c r="J293" s="172"/>
      <c r="K293" s="172"/>
      <c r="L293" s="172"/>
      <c r="M293" s="172"/>
      <c r="N293" s="172"/>
      <c r="O293" s="172"/>
      <c r="P293" s="172"/>
      <c r="Q293" s="172"/>
      <c r="R293" s="208"/>
      <c r="S293" s="208"/>
      <c r="T293" s="208"/>
      <c r="U293" s="208"/>
      <c r="V293" s="208"/>
      <c r="W293" s="208"/>
      <c r="X293" s="172"/>
      <c r="AX293" s="172"/>
      <c r="AY293" s="172"/>
      <c r="AZ293" s="172"/>
      <c r="BA293" s="172"/>
      <c r="BB293" s="172"/>
      <c r="BC293" s="172"/>
      <c r="BD293" s="172"/>
      <c r="BE293" s="172"/>
      <c r="BF293" s="172"/>
      <c r="BG293" s="172"/>
      <c r="BH293" s="172"/>
      <c r="BI293" s="172"/>
      <c r="BJ293" s="172"/>
      <c r="BK293" s="172"/>
      <c r="BL293" s="172"/>
    </row>
    <row r="294" spans="1:64" hidden="1">
      <c r="A294" s="172"/>
      <c r="B294" s="172"/>
      <c r="C294" s="172"/>
      <c r="D294" s="172"/>
      <c r="E294" s="172"/>
      <c r="F294" s="172"/>
      <c r="G294" s="172"/>
      <c r="H294" s="172"/>
      <c r="I294" s="172"/>
      <c r="J294" s="172"/>
      <c r="K294" s="172"/>
      <c r="L294" s="172"/>
      <c r="M294" s="172"/>
      <c r="N294" s="172"/>
      <c r="O294" s="172"/>
      <c r="P294" s="172"/>
      <c r="Q294" s="172"/>
      <c r="R294" s="208"/>
      <c r="S294" s="208"/>
      <c r="T294" s="208"/>
      <c r="U294" s="208"/>
      <c r="V294" s="208"/>
      <c r="W294" s="208"/>
      <c r="X294" s="172"/>
      <c r="AX294" s="172"/>
      <c r="AY294" s="172"/>
      <c r="AZ294" s="172"/>
      <c r="BA294" s="172"/>
      <c r="BB294" s="172"/>
      <c r="BC294" s="172"/>
      <c r="BD294" s="172"/>
      <c r="BE294" s="172"/>
      <c r="BF294" s="172"/>
      <c r="BG294" s="172"/>
      <c r="BH294" s="172"/>
      <c r="BI294" s="172"/>
      <c r="BJ294" s="172"/>
      <c r="BK294" s="172"/>
      <c r="BL294" s="172"/>
    </row>
    <row r="295" spans="1:64" hidden="1">
      <c r="A295" s="172"/>
      <c r="B295" s="172"/>
      <c r="C295" s="172"/>
      <c r="D295" s="172"/>
      <c r="E295" s="172"/>
      <c r="F295" s="172"/>
      <c r="G295" s="172"/>
      <c r="H295" s="172"/>
      <c r="I295" s="172"/>
      <c r="J295" s="172"/>
      <c r="K295" s="172"/>
      <c r="L295" s="172"/>
      <c r="M295" s="172"/>
      <c r="N295" s="172"/>
      <c r="O295" s="172"/>
      <c r="P295" s="172"/>
      <c r="Q295" s="172"/>
      <c r="R295" s="208"/>
      <c r="S295" s="208"/>
      <c r="T295" s="208"/>
      <c r="U295" s="208"/>
      <c r="V295" s="208"/>
      <c r="W295" s="208"/>
      <c r="X295" s="172"/>
      <c r="AX295" s="172"/>
      <c r="AY295" s="172"/>
      <c r="AZ295" s="172"/>
      <c r="BA295" s="172"/>
      <c r="BB295" s="172"/>
      <c r="BC295" s="172"/>
      <c r="BD295" s="172"/>
      <c r="BE295" s="172"/>
      <c r="BF295" s="172"/>
      <c r="BG295" s="172"/>
      <c r="BH295" s="172"/>
      <c r="BI295" s="172"/>
      <c r="BJ295" s="172"/>
      <c r="BK295" s="172"/>
      <c r="BL295" s="172"/>
    </row>
    <row r="296" spans="1:64" hidden="1">
      <c r="A296" s="172"/>
      <c r="B296" s="172"/>
      <c r="C296" s="172"/>
      <c r="D296" s="172"/>
      <c r="E296" s="172"/>
      <c r="F296" s="172"/>
      <c r="G296" s="172"/>
      <c r="H296" s="172"/>
      <c r="I296" s="172"/>
      <c r="J296" s="172"/>
      <c r="K296" s="172"/>
      <c r="L296" s="172"/>
      <c r="M296" s="172"/>
      <c r="N296" s="172"/>
      <c r="O296" s="172"/>
      <c r="P296" s="172"/>
      <c r="Q296" s="172"/>
      <c r="R296" s="208"/>
      <c r="S296" s="208"/>
      <c r="T296" s="208"/>
      <c r="U296" s="208"/>
      <c r="V296" s="208"/>
      <c r="W296" s="208"/>
      <c r="X296" s="172"/>
      <c r="AX296" s="172"/>
      <c r="AY296" s="172"/>
      <c r="AZ296" s="172"/>
      <c r="BA296" s="172"/>
      <c r="BB296" s="172"/>
      <c r="BC296" s="172"/>
      <c r="BD296" s="172"/>
      <c r="BE296" s="172"/>
      <c r="BF296" s="172"/>
      <c r="BG296" s="172"/>
      <c r="BH296" s="172"/>
      <c r="BI296" s="172"/>
      <c r="BJ296" s="172"/>
      <c r="BK296" s="172"/>
      <c r="BL296" s="172"/>
    </row>
    <row r="297" spans="1:64" hidden="1">
      <c r="A297" s="172"/>
      <c r="B297" s="172"/>
      <c r="C297" s="172"/>
      <c r="D297" s="172"/>
      <c r="E297" s="172"/>
      <c r="F297" s="172"/>
      <c r="G297" s="172"/>
      <c r="H297" s="172"/>
      <c r="I297" s="172"/>
      <c r="J297" s="172"/>
      <c r="K297" s="172"/>
      <c r="L297" s="172"/>
      <c r="M297" s="172"/>
      <c r="N297" s="172"/>
      <c r="O297" s="172"/>
      <c r="P297" s="172"/>
      <c r="Q297" s="172"/>
      <c r="R297" s="208"/>
      <c r="S297" s="208"/>
      <c r="T297" s="208"/>
      <c r="U297" s="208"/>
      <c r="V297" s="208"/>
      <c r="W297" s="208"/>
      <c r="X297" s="172"/>
      <c r="AX297" s="172"/>
      <c r="AY297" s="172"/>
      <c r="AZ297" s="172"/>
      <c r="BA297" s="172"/>
      <c r="BB297" s="172"/>
      <c r="BC297" s="172"/>
      <c r="BD297" s="172"/>
      <c r="BE297" s="172"/>
      <c r="BF297" s="172"/>
      <c r="BG297" s="172"/>
      <c r="BH297" s="172"/>
      <c r="BI297" s="172"/>
      <c r="BJ297" s="172"/>
      <c r="BK297" s="172"/>
      <c r="BL297" s="172"/>
    </row>
    <row r="298" spans="1:64" hidden="1">
      <c r="A298" s="172"/>
      <c r="B298" s="172"/>
      <c r="C298" s="172"/>
      <c r="D298" s="172"/>
      <c r="E298" s="172"/>
      <c r="F298" s="172"/>
      <c r="G298" s="172"/>
      <c r="H298" s="172"/>
      <c r="I298" s="172"/>
      <c r="J298" s="172"/>
      <c r="K298" s="172"/>
      <c r="L298" s="172"/>
      <c r="M298" s="172"/>
      <c r="N298" s="172"/>
      <c r="O298" s="172"/>
      <c r="P298" s="172"/>
      <c r="Q298" s="172"/>
      <c r="R298" s="208"/>
      <c r="S298" s="208"/>
      <c r="T298" s="208"/>
      <c r="U298" s="208"/>
      <c r="V298" s="208"/>
      <c r="W298" s="208"/>
      <c r="X298" s="172"/>
      <c r="AX298" s="172"/>
      <c r="AY298" s="172"/>
      <c r="AZ298" s="172"/>
      <c r="BA298" s="172"/>
      <c r="BB298" s="172"/>
      <c r="BC298" s="172"/>
      <c r="BD298" s="172"/>
      <c r="BE298" s="172"/>
      <c r="BF298" s="172"/>
      <c r="BG298" s="172"/>
      <c r="BH298" s="172"/>
      <c r="BI298" s="172"/>
      <c r="BJ298" s="172"/>
      <c r="BK298" s="172"/>
      <c r="BL298" s="172"/>
    </row>
    <row r="299" spans="1:64" hidden="1">
      <c r="A299" s="172"/>
      <c r="B299" s="172"/>
      <c r="C299" s="172"/>
      <c r="D299" s="172"/>
      <c r="E299" s="172"/>
      <c r="F299" s="172"/>
      <c r="G299" s="172"/>
      <c r="H299" s="172"/>
      <c r="I299" s="172"/>
      <c r="J299" s="172"/>
      <c r="K299" s="172"/>
      <c r="L299" s="172"/>
      <c r="M299" s="172"/>
      <c r="N299" s="172"/>
      <c r="O299" s="172"/>
      <c r="P299" s="172"/>
      <c r="Q299" s="172"/>
      <c r="R299" s="208"/>
      <c r="S299" s="208"/>
      <c r="T299" s="208"/>
      <c r="U299" s="208"/>
      <c r="V299" s="208"/>
      <c r="W299" s="208"/>
      <c r="X299" s="172"/>
      <c r="AX299" s="172"/>
      <c r="AY299" s="172"/>
      <c r="AZ299" s="172"/>
      <c r="BA299" s="172"/>
      <c r="BB299" s="172"/>
      <c r="BC299" s="172"/>
      <c r="BD299" s="172"/>
      <c r="BE299" s="172"/>
      <c r="BF299" s="172"/>
      <c r="BG299" s="172"/>
      <c r="BH299" s="172"/>
      <c r="BI299" s="172"/>
      <c r="BJ299" s="172"/>
      <c r="BK299" s="172"/>
      <c r="BL299" s="172"/>
    </row>
    <row r="300" spans="1:64" hidden="1">
      <c r="A300" s="172"/>
      <c r="B300" s="172"/>
      <c r="C300" s="172"/>
      <c r="D300" s="172"/>
      <c r="E300" s="172"/>
      <c r="F300" s="172"/>
      <c r="G300" s="172"/>
      <c r="H300" s="172"/>
      <c r="I300" s="172"/>
      <c r="J300" s="172"/>
      <c r="K300" s="172"/>
      <c r="L300" s="172"/>
      <c r="M300" s="172"/>
      <c r="N300" s="172"/>
      <c r="O300" s="172"/>
      <c r="P300" s="172"/>
      <c r="Q300" s="172"/>
      <c r="R300" s="208"/>
      <c r="S300" s="208"/>
      <c r="T300" s="208"/>
      <c r="U300" s="208"/>
      <c r="V300" s="208"/>
      <c r="W300" s="208"/>
      <c r="X300" s="172"/>
      <c r="AX300" s="172"/>
      <c r="AY300" s="172"/>
      <c r="AZ300" s="172"/>
      <c r="BA300" s="172"/>
      <c r="BB300" s="172"/>
      <c r="BC300" s="172"/>
      <c r="BD300" s="172"/>
      <c r="BE300" s="172"/>
      <c r="BF300" s="172"/>
      <c r="BG300" s="172"/>
      <c r="BH300" s="172"/>
      <c r="BI300" s="172"/>
      <c r="BJ300" s="172"/>
      <c r="BK300" s="172"/>
      <c r="BL300" s="172"/>
    </row>
    <row r="301" spans="1:64" hidden="1">
      <c r="A301" s="172"/>
      <c r="B301" s="172"/>
      <c r="C301" s="172"/>
      <c r="D301" s="172"/>
      <c r="E301" s="172"/>
      <c r="F301" s="172"/>
      <c r="G301" s="172"/>
      <c r="H301" s="172"/>
      <c r="I301" s="172"/>
      <c r="J301" s="172"/>
      <c r="K301" s="172"/>
      <c r="L301" s="172"/>
      <c r="M301" s="172"/>
      <c r="N301" s="172"/>
      <c r="O301" s="172"/>
      <c r="P301" s="172"/>
      <c r="Q301" s="172"/>
      <c r="R301" s="208"/>
      <c r="S301" s="208"/>
      <c r="T301" s="208"/>
      <c r="U301" s="208"/>
      <c r="V301" s="208"/>
      <c r="W301" s="208"/>
      <c r="X301" s="172"/>
      <c r="AX301" s="172"/>
      <c r="AY301" s="172"/>
      <c r="AZ301" s="172"/>
      <c r="BA301" s="172"/>
      <c r="BB301" s="172"/>
      <c r="BC301" s="172"/>
      <c r="BD301" s="172"/>
      <c r="BE301" s="172"/>
      <c r="BF301" s="172"/>
      <c r="BG301" s="172"/>
      <c r="BH301" s="172"/>
      <c r="BI301" s="172"/>
      <c r="BJ301" s="172"/>
      <c r="BK301" s="172"/>
      <c r="BL301" s="172"/>
    </row>
    <row r="302" spans="1:64" hidden="1">
      <c r="A302" s="172"/>
      <c r="B302" s="172"/>
      <c r="C302" s="172"/>
      <c r="D302" s="172"/>
      <c r="E302" s="172"/>
      <c r="F302" s="172"/>
      <c r="G302" s="172"/>
      <c r="H302" s="172"/>
      <c r="I302" s="172"/>
      <c r="J302" s="172"/>
      <c r="K302" s="172"/>
      <c r="L302" s="172"/>
      <c r="M302" s="172"/>
      <c r="N302" s="172"/>
      <c r="O302" s="172"/>
      <c r="P302" s="172"/>
      <c r="Q302" s="172"/>
      <c r="R302" s="208"/>
      <c r="S302" s="208"/>
      <c r="T302" s="208"/>
      <c r="U302" s="208"/>
      <c r="V302" s="208"/>
      <c r="W302" s="208"/>
      <c r="X302" s="172"/>
      <c r="AX302" s="172"/>
      <c r="AY302" s="172"/>
      <c r="AZ302" s="172"/>
      <c r="BA302" s="172"/>
      <c r="BB302" s="172"/>
      <c r="BC302" s="172"/>
      <c r="BD302" s="172"/>
      <c r="BE302" s="172"/>
      <c r="BF302" s="172"/>
      <c r="BG302" s="172"/>
      <c r="BH302" s="172"/>
      <c r="BI302" s="172"/>
      <c r="BJ302" s="172"/>
      <c r="BK302" s="172"/>
      <c r="BL302" s="172"/>
    </row>
    <row r="303" spans="1:64" hidden="1">
      <c r="A303" s="172"/>
      <c r="B303" s="172"/>
      <c r="C303" s="172"/>
      <c r="D303" s="172"/>
      <c r="E303" s="172"/>
      <c r="F303" s="172"/>
      <c r="G303" s="172"/>
      <c r="H303" s="172"/>
      <c r="I303" s="172"/>
      <c r="J303" s="172"/>
      <c r="K303" s="172"/>
      <c r="L303" s="172"/>
      <c r="M303" s="172"/>
      <c r="N303" s="172"/>
      <c r="O303" s="172"/>
      <c r="P303" s="172"/>
      <c r="Q303" s="172"/>
      <c r="R303" s="208"/>
      <c r="S303" s="208"/>
      <c r="T303" s="208"/>
      <c r="U303" s="208"/>
      <c r="V303" s="208"/>
      <c r="W303" s="208"/>
      <c r="X303" s="172"/>
      <c r="AX303" s="172"/>
      <c r="AY303" s="172"/>
      <c r="AZ303" s="172"/>
      <c r="BA303" s="172"/>
      <c r="BB303" s="172"/>
      <c r="BC303" s="172"/>
      <c r="BD303" s="172"/>
      <c r="BE303" s="172"/>
      <c r="BF303" s="172"/>
      <c r="BG303" s="172"/>
      <c r="BH303" s="172"/>
      <c r="BI303" s="172"/>
      <c r="BJ303" s="172"/>
      <c r="BK303" s="172"/>
      <c r="BL303" s="172"/>
    </row>
    <row r="304" spans="1:64" hidden="1">
      <c r="A304" s="172"/>
      <c r="B304" s="172"/>
      <c r="C304" s="172"/>
      <c r="D304" s="172"/>
      <c r="E304" s="172"/>
      <c r="F304" s="172"/>
      <c r="G304" s="172"/>
      <c r="H304" s="172"/>
      <c r="I304" s="172"/>
      <c r="J304" s="172"/>
      <c r="K304" s="172"/>
      <c r="L304" s="172"/>
      <c r="M304" s="172"/>
      <c r="N304" s="172"/>
      <c r="O304" s="172"/>
      <c r="P304" s="172"/>
      <c r="Q304" s="172"/>
      <c r="R304" s="208"/>
      <c r="S304" s="208"/>
      <c r="T304" s="208"/>
      <c r="U304" s="208"/>
      <c r="V304" s="208"/>
      <c r="W304" s="208"/>
      <c r="X304" s="172"/>
      <c r="AX304" s="172"/>
      <c r="AY304" s="172"/>
      <c r="AZ304" s="172"/>
      <c r="BA304" s="172"/>
      <c r="BB304" s="172"/>
      <c r="BC304" s="172"/>
      <c r="BD304" s="172"/>
      <c r="BE304" s="172"/>
      <c r="BF304" s="172"/>
      <c r="BG304" s="172"/>
      <c r="BH304" s="172"/>
      <c r="BI304" s="172"/>
      <c r="BJ304" s="172"/>
      <c r="BK304" s="172"/>
      <c r="BL304" s="172"/>
    </row>
    <row r="305" spans="1:64" hidden="1">
      <c r="A305" s="172"/>
      <c r="B305" s="172"/>
      <c r="C305" s="172"/>
      <c r="D305" s="172"/>
      <c r="E305" s="172"/>
      <c r="F305" s="172"/>
      <c r="G305" s="172"/>
      <c r="H305" s="172"/>
      <c r="I305" s="172"/>
      <c r="J305" s="172"/>
      <c r="K305" s="172"/>
      <c r="L305" s="172"/>
      <c r="M305" s="172"/>
      <c r="N305" s="172"/>
      <c r="O305" s="172"/>
      <c r="P305" s="172"/>
      <c r="Q305" s="172"/>
      <c r="R305" s="208"/>
      <c r="S305" s="208"/>
      <c r="T305" s="208"/>
      <c r="U305" s="208"/>
      <c r="V305" s="208"/>
      <c r="W305" s="208"/>
      <c r="X305" s="172"/>
      <c r="AX305" s="172"/>
      <c r="AY305" s="172"/>
      <c r="AZ305" s="172"/>
      <c r="BA305" s="172"/>
      <c r="BB305" s="172"/>
      <c r="BC305" s="172"/>
      <c r="BD305" s="172"/>
      <c r="BE305" s="172"/>
      <c r="BF305" s="172"/>
      <c r="BG305" s="172"/>
      <c r="BH305" s="172"/>
      <c r="BI305" s="172"/>
      <c r="BJ305" s="172"/>
      <c r="BK305" s="172"/>
      <c r="BL305" s="172"/>
    </row>
    <row r="306" spans="1:64" hidden="1">
      <c r="A306" s="172"/>
      <c r="B306" s="172"/>
      <c r="C306" s="172"/>
      <c r="D306" s="172"/>
      <c r="E306" s="172"/>
      <c r="F306" s="172"/>
      <c r="G306" s="172"/>
      <c r="H306" s="172"/>
      <c r="I306" s="172"/>
      <c r="J306" s="172"/>
      <c r="K306" s="172"/>
      <c r="L306" s="172"/>
      <c r="M306" s="172"/>
      <c r="N306" s="172"/>
      <c r="O306" s="172"/>
      <c r="P306" s="172"/>
      <c r="Q306" s="172"/>
      <c r="R306" s="208"/>
      <c r="S306" s="208"/>
      <c r="T306" s="208"/>
      <c r="U306" s="208"/>
      <c r="V306" s="208"/>
      <c r="W306" s="208"/>
      <c r="X306" s="172"/>
      <c r="AX306" s="172"/>
      <c r="AY306" s="172"/>
      <c r="AZ306" s="172"/>
      <c r="BA306" s="172"/>
      <c r="BB306" s="172"/>
      <c r="BC306" s="172"/>
      <c r="BD306" s="172"/>
      <c r="BE306" s="172"/>
      <c r="BF306" s="172"/>
      <c r="BG306" s="172"/>
      <c r="BH306" s="172"/>
      <c r="BI306" s="172"/>
      <c r="BJ306" s="172"/>
      <c r="BK306" s="172"/>
      <c r="BL306" s="172"/>
    </row>
    <row r="307" spans="1:64" hidden="1">
      <c r="A307" s="172"/>
      <c r="B307" s="172"/>
      <c r="C307" s="172"/>
      <c r="D307" s="172"/>
      <c r="E307" s="172"/>
      <c r="F307" s="172"/>
      <c r="G307" s="172"/>
      <c r="H307" s="172"/>
      <c r="I307" s="172"/>
      <c r="J307" s="172"/>
      <c r="K307" s="172"/>
      <c r="L307" s="172"/>
      <c r="M307" s="172"/>
      <c r="N307" s="172"/>
      <c r="O307" s="172"/>
      <c r="P307" s="172"/>
      <c r="Q307" s="172"/>
      <c r="R307" s="208"/>
      <c r="S307" s="208"/>
      <c r="T307" s="208"/>
      <c r="U307" s="208"/>
      <c r="V307" s="208"/>
      <c r="W307" s="208"/>
      <c r="X307" s="172"/>
      <c r="AX307" s="172"/>
      <c r="AY307" s="172"/>
      <c r="AZ307" s="172"/>
      <c r="BA307" s="172"/>
      <c r="BB307" s="172"/>
      <c r="BC307" s="172"/>
      <c r="BD307" s="172"/>
      <c r="BE307" s="172"/>
      <c r="BF307" s="172"/>
      <c r="BG307" s="172"/>
      <c r="BH307" s="172"/>
      <c r="BI307" s="172"/>
      <c r="BJ307" s="172"/>
      <c r="BK307" s="172"/>
      <c r="BL307" s="172"/>
    </row>
    <row r="308" spans="1:64" hidden="1">
      <c r="A308" s="172"/>
      <c r="B308" s="172"/>
      <c r="C308" s="172"/>
      <c r="D308" s="172"/>
      <c r="E308" s="172"/>
      <c r="F308" s="172"/>
      <c r="G308" s="172"/>
      <c r="H308" s="172"/>
      <c r="I308" s="172"/>
      <c r="J308" s="172"/>
      <c r="K308" s="172"/>
      <c r="L308" s="172"/>
      <c r="M308" s="172"/>
      <c r="N308" s="172"/>
      <c r="O308" s="172"/>
      <c r="P308" s="172"/>
      <c r="Q308" s="172"/>
      <c r="R308" s="208"/>
      <c r="S308" s="208"/>
      <c r="T308" s="208"/>
      <c r="U308" s="208"/>
      <c r="V308" s="208"/>
      <c r="W308" s="208"/>
      <c r="X308" s="172"/>
      <c r="AX308" s="172"/>
      <c r="AY308" s="172"/>
      <c r="AZ308" s="172"/>
      <c r="BA308" s="172"/>
      <c r="BB308" s="172"/>
      <c r="BC308" s="172"/>
      <c r="BD308" s="172"/>
      <c r="BE308" s="172"/>
      <c r="BF308" s="172"/>
      <c r="BG308" s="172"/>
      <c r="BH308" s="172"/>
      <c r="BI308" s="172"/>
      <c r="BJ308" s="172"/>
      <c r="BK308" s="172"/>
      <c r="BL308" s="172"/>
    </row>
    <row r="309" spans="1:64" hidden="1">
      <c r="A309" s="172"/>
      <c r="B309" s="172"/>
      <c r="C309" s="172"/>
      <c r="D309" s="172"/>
      <c r="E309" s="172"/>
      <c r="F309" s="172"/>
      <c r="G309" s="172"/>
      <c r="H309" s="172"/>
      <c r="I309" s="172"/>
      <c r="J309" s="172"/>
      <c r="K309" s="172"/>
      <c r="L309" s="172"/>
      <c r="M309" s="172"/>
      <c r="N309" s="172"/>
      <c r="O309" s="172"/>
      <c r="P309" s="172"/>
      <c r="Q309" s="172"/>
      <c r="R309" s="208"/>
      <c r="S309" s="208"/>
      <c r="T309" s="208"/>
      <c r="U309" s="208"/>
      <c r="V309" s="208"/>
      <c r="W309" s="208"/>
      <c r="X309" s="172"/>
      <c r="AX309" s="172"/>
      <c r="AY309" s="172"/>
      <c r="AZ309" s="172"/>
      <c r="BA309" s="172"/>
      <c r="BB309" s="172"/>
      <c r="BC309" s="172"/>
      <c r="BD309" s="172"/>
      <c r="BE309" s="172"/>
      <c r="BF309" s="172"/>
      <c r="BG309" s="172"/>
      <c r="BH309" s="172"/>
      <c r="BI309" s="172"/>
      <c r="BJ309" s="172"/>
      <c r="BK309" s="172"/>
      <c r="BL309" s="172"/>
    </row>
    <row r="310" spans="1:64" hidden="1">
      <c r="A310" s="172"/>
      <c r="B310" s="172"/>
      <c r="C310" s="172"/>
      <c r="D310" s="172"/>
      <c r="E310" s="172"/>
      <c r="F310" s="172"/>
      <c r="G310" s="172"/>
      <c r="H310" s="172"/>
      <c r="I310" s="172"/>
      <c r="J310" s="172"/>
      <c r="K310" s="172"/>
      <c r="L310" s="172"/>
      <c r="M310" s="172"/>
      <c r="N310" s="172"/>
      <c r="O310" s="172"/>
      <c r="P310" s="172"/>
      <c r="Q310" s="172"/>
      <c r="R310" s="208"/>
      <c r="S310" s="208"/>
      <c r="T310" s="208"/>
      <c r="U310" s="208"/>
      <c r="V310" s="208"/>
      <c r="W310" s="208"/>
      <c r="X310" s="172"/>
      <c r="AX310" s="172"/>
      <c r="AY310" s="172"/>
      <c r="AZ310" s="172"/>
      <c r="BA310" s="172"/>
      <c r="BB310" s="172"/>
      <c r="BC310" s="172"/>
      <c r="BD310" s="172"/>
      <c r="BE310" s="172"/>
      <c r="BF310" s="172"/>
      <c r="BG310" s="172"/>
      <c r="BH310" s="172"/>
      <c r="BI310" s="172"/>
      <c r="BJ310" s="172"/>
      <c r="BK310" s="172"/>
      <c r="BL310" s="172"/>
    </row>
    <row r="311" spans="1:64" hidden="1">
      <c r="A311" s="172"/>
      <c r="B311" s="172"/>
      <c r="C311" s="172"/>
      <c r="D311" s="172"/>
      <c r="E311" s="172"/>
      <c r="F311" s="172"/>
      <c r="G311" s="172"/>
      <c r="H311" s="172"/>
      <c r="I311" s="172"/>
      <c r="J311" s="172"/>
      <c r="K311" s="172"/>
      <c r="L311" s="172"/>
      <c r="M311" s="172"/>
      <c r="N311" s="172"/>
      <c r="O311" s="172"/>
      <c r="P311" s="172"/>
      <c r="Q311" s="172"/>
      <c r="R311" s="208"/>
      <c r="S311" s="208"/>
      <c r="T311" s="208"/>
      <c r="U311" s="208"/>
      <c r="V311" s="208"/>
      <c r="W311" s="208"/>
      <c r="X311" s="172"/>
      <c r="AX311" s="172"/>
      <c r="AY311" s="172"/>
      <c r="AZ311" s="172"/>
      <c r="BA311" s="172"/>
      <c r="BB311" s="172"/>
      <c r="BC311" s="172"/>
      <c r="BD311" s="172"/>
      <c r="BE311" s="172"/>
      <c r="BF311" s="172"/>
      <c r="BG311" s="172"/>
      <c r="BH311" s="172"/>
      <c r="BI311" s="172"/>
      <c r="BJ311" s="172"/>
      <c r="BK311" s="172"/>
      <c r="BL311" s="172"/>
    </row>
    <row r="312" spans="1:64" hidden="1">
      <c r="A312" s="172"/>
      <c r="B312" s="172"/>
      <c r="C312" s="172"/>
      <c r="D312" s="172"/>
      <c r="E312" s="172"/>
      <c r="F312" s="172"/>
      <c r="G312" s="172"/>
      <c r="H312" s="172"/>
      <c r="I312" s="172"/>
      <c r="J312" s="172"/>
      <c r="K312" s="172"/>
      <c r="L312" s="172"/>
      <c r="M312" s="172"/>
      <c r="N312" s="172"/>
      <c r="O312" s="172"/>
      <c r="P312" s="172"/>
      <c r="Q312" s="172"/>
      <c r="R312" s="208"/>
      <c r="S312" s="208"/>
      <c r="T312" s="208"/>
      <c r="U312" s="208"/>
      <c r="V312" s="208"/>
      <c r="W312" s="208"/>
      <c r="X312" s="172"/>
      <c r="AX312" s="172"/>
      <c r="AY312" s="172"/>
      <c r="AZ312" s="172"/>
      <c r="BA312" s="172"/>
      <c r="BB312" s="172"/>
      <c r="BC312" s="172"/>
      <c r="BD312" s="172"/>
      <c r="BE312" s="172"/>
      <c r="BF312" s="172"/>
      <c r="BG312" s="172"/>
      <c r="BH312" s="172"/>
      <c r="BI312" s="172"/>
      <c r="BJ312" s="172"/>
      <c r="BK312" s="172"/>
      <c r="BL312" s="172"/>
    </row>
    <row r="313" spans="1:64" hidden="1">
      <c r="A313" s="172"/>
      <c r="B313" s="172"/>
      <c r="C313" s="172"/>
      <c r="D313" s="172"/>
      <c r="E313" s="172"/>
      <c r="F313" s="172"/>
      <c r="G313" s="172"/>
      <c r="H313" s="172"/>
      <c r="I313" s="172"/>
      <c r="J313" s="172"/>
      <c r="K313" s="172"/>
      <c r="L313" s="172"/>
      <c r="M313" s="172"/>
      <c r="N313" s="172"/>
      <c r="O313" s="172"/>
      <c r="P313" s="172"/>
      <c r="Q313" s="172"/>
      <c r="R313" s="208"/>
      <c r="S313" s="208"/>
      <c r="T313" s="208"/>
      <c r="U313" s="208"/>
      <c r="V313" s="208"/>
      <c r="W313" s="208"/>
      <c r="X313" s="172"/>
      <c r="AX313" s="172"/>
      <c r="AY313" s="172"/>
      <c r="AZ313" s="172"/>
      <c r="BA313" s="172"/>
      <c r="BB313" s="172"/>
      <c r="BC313" s="172"/>
      <c r="BD313" s="172"/>
      <c r="BE313" s="172"/>
      <c r="BF313" s="172"/>
      <c r="BG313" s="172"/>
      <c r="BH313" s="172"/>
      <c r="BI313" s="172"/>
      <c r="BJ313" s="172"/>
      <c r="BK313" s="172"/>
      <c r="BL313" s="172"/>
    </row>
    <row r="314" spans="1:64" hidden="1">
      <c r="A314" s="172"/>
      <c r="B314" s="172"/>
      <c r="C314" s="172"/>
      <c r="D314" s="172"/>
      <c r="E314" s="172"/>
      <c r="F314" s="172"/>
      <c r="G314" s="172"/>
      <c r="H314" s="172"/>
      <c r="I314" s="172"/>
      <c r="J314" s="172"/>
      <c r="K314" s="172"/>
      <c r="L314" s="172"/>
      <c r="M314" s="172"/>
      <c r="N314" s="172"/>
      <c r="O314" s="172"/>
      <c r="P314" s="172"/>
      <c r="Q314" s="172"/>
      <c r="R314" s="208"/>
      <c r="S314" s="208"/>
      <c r="T314" s="208"/>
      <c r="U314" s="208"/>
      <c r="V314" s="208"/>
      <c r="W314" s="208"/>
      <c r="X314" s="172"/>
      <c r="AX314" s="172"/>
      <c r="AY314" s="172"/>
      <c r="AZ314" s="172"/>
      <c r="BA314" s="172"/>
      <c r="BB314" s="172"/>
      <c r="BC314" s="172"/>
      <c r="BD314" s="172"/>
      <c r="BE314" s="172"/>
      <c r="BF314" s="172"/>
      <c r="BG314" s="172"/>
      <c r="BH314" s="172"/>
      <c r="BI314" s="172"/>
      <c r="BJ314" s="172"/>
      <c r="BK314" s="172"/>
      <c r="BL314" s="172"/>
    </row>
    <row r="315" spans="1:64" hidden="1">
      <c r="A315" s="172"/>
      <c r="B315" s="172"/>
      <c r="C315" s="172"/>
      <c r="D315" s="172"/>
      <c r="E315" s="172"/>
      <c r="F315" s="172"/>
      <c r="G315" s="172"/>
      <c r="H315" s="172"/>
      <c r="I315" s="172"/>
      <c r="J315" s="172"/>
      <c r="K315" s="172"/>
      <c r="L315" s="172"/>
      <c r="M315" s="172"/>
      <c r="N315" s="172"/>
      <c r="O315" s="172"/>
      <c r="P315" s="172"/>
      <c r="Q315" s="172"/>
      <c r="R315" s="208"/>
      <c r="S315" s="208"/>
      <c r="T315" s="208"/>
      <c r="U315" s="208"/>
      <c r="V315" s="208"/>
      <c r="W315" s="208"/>
      <c r="X315" s="172"/>
      <c r="AX315" s="172"/>
      <c r="AY315" s="172"/>
      <c r="AZ315" s="172"/>
      <c r="BA315" s="172"/>
      <c r="BB315" s="172"/>
      <c r="BC315" s="172"/>
      <c r="BD315" s="172"/>
      <c r="BE315" s="172"/>
      <c r="BF315" s="172"/>
      <c r="BG315" s="172"/>
      <c r="BH315" s="172"/>
      <c r="BI315" s="172"/>
      <c r="BJ315" s="172"/>
      <c r="BK315" s="172"/>
      <c r="BL315" s="172"/>
    </row>
    <row r="316" spans="1:64" hidden="1">
      <c r="A316" s="172"/>
      <c r="B316" s="172"/>
      <c r="C316" s="172"/>
      <c r="D316" s="172"/>
      <c r="E316" s="172"/>
      <c r="F316" s="172"/>
      <c r="G316" s="172"/>
      <c r="H316" s="172"/>
      <c r="I316" s="172"/>
      <c r="J316" s="172"/>
      <c r="K316" s="172"/>
      <c r="L316" s="172"/>
      <c r="M316" s="172"/>
      <c r="N316" s="172"/>
      <c r="O316" s="172"/>
      <c r="P316" s="172"/>
      <c r="Q316" s="172"/>
      <c r="R316" s="208"/>
      <c r="S316" s="208"/>
      <c r="T316" s="208"/>
      <c r="U316" s="208"/>
      <c r="V316" s="208"/>
      <c r="W316" s="208"/>
      <c r="X316" s="172"/>
      <c r="AX316" s="172"/>
      <c r="AY316" s="172"/>
      <c r="AZ316" s="172"/>
      <c r="BA316" s="172"/>
      <c r="BB316" s="172"/>
      <c r="BC316" s="172"/>
      <c r="BD316" s="172"/>
      <c r="BE316" s="172"/>
      <c r="BF316" s="172"/>
      <c r="BG316" s="172"/>
      <c r="BH316" s="172"/>
      <c r="BI316" s="172"/>
      <c r="BJ316" s="172"/>
      <c r="BK316" s="172"/>
      <c r="BL316" s="172"/>
    </row>
    <row r="317" spans="1:64" hidden="1">
      <c r="A317" s="172"/>
      <c r="B317" s="172"/>
      <c r="C317" s="172"/>
      <c r="D317" s="172"/>
      <c r="E317" s="172"/>
      <c r="F317" s="172"/>
      <c r="G317" s="172"/>
      <c r="H317" s="172"/>
      <c r="I317" s="172"/>
      <c r="J317" s="172"/>
      <c r="K317" s="172"/>
      <c r="L317" s="172"/>
      <c r="M317" s="172"/>
      <c r="N317" s="172"/>
      <c r="O317" s="172"/>
      <c r="P317" s="172"/>
      <c r="Q317" s="172"/>
      <c r="R317" s="208"/>
      <c r="S317" s="208"/>
      <c r="T317" s="208"/>
      <c r="U317" s="208"/>
      <c r="V317" s="208"/>
      <c r="W317" s="208"/>
      <c r="X317" s="172"/>
      <c r="AX317" s="172"/>
      <c r="AY317" s="172"/>
      <c r="AZ317" s="172"/>
      <c r="BA317" s="172"/>
      <c r="BB317" s="172"/>
      <c r="BC317" s="172"/>
      <c r="BD317" s="172"/>
      <c r="BE317" s="172"/>
      <c r="BF317" s="172"/>
      <c r="BG317" s="172"/>
      <c r="BH317" s="172"/>
      <c r="BI317" s="172"/>
      <c r="BJ317" s="172"/>
      <c r="BK317" s="172"/>
      <c r="BL317" s="172"/>
    </row>
    <row r="318" spans="1:64" hidden="1">
      <c r="A318" s="172"/>
      <c r="B318" s="172"/>
      <c r="C318" s="172"/>
      <c r="D318" s="172"/>
      <c r="E318" s="172"/>
      <c r="F318" s="172"/>
      <c r="G318" s="172"/>
      <c r="H318" s="172"/>
      <c r="I318" s="172"/>
      <c r="J318" s="172"/>
      <c r="K318" s="172"/>
      <c r="L318" s="172"/>
      <c r="M318" s="172"/>
      <c r="N318" s="172"/>
      <c r="O318" s="172"/>
      <c r="P318" s="172"/>
      <c r="Q318" s="172"/>
      <c r="R318" s="208"/>
      <c r="S318" s="208"/>
      <c r="T318" s="208"/>
      <c r="U318" s="208"/>
      <c r="V318" s="208"/>
      <c r="W318" s="208"/>
      <c r="X318" s="172"/>
      <c r="AX318" s="172"/>
      <c r="AY318" s="172"/>
      <c r="AZ318" s="172"/>
      <c r="BA318" s="172"/>
      <c r="BB318" s="172"/>
      <c r="BC318" s="172"/>
      <c r="BD318" s="172"/>
      <c r="BE318" s="172"/>
      <c r="BF318" s="172"/>
      <c r="BG318" s="172"/>
      <c r="BH318" s="172"/>
      <c r="BI318" s="172"/>
      <c r="BJ318" s="172"/>
      <c r="BK318" s="172"/>
      <c r="BL318" s="172"/>
    </row>
    <row r="319" spans="1:64" hidden="1">
      <c r="A319" s="172"/>
      <c r="B319" s="172"/>
      <c r="C319" s="172"/>
      <c r="D319" s="172"/>
      <c r="E319" s="172"/>
      <c r="F319" s="172"/>
      <c r="G319" s="172"/>
      <c r="H319" s="172"/>
      <c r="I319" s="172"/>
      <c r="J319" s="172"/>
      <c r="K319" s="172"/>
      <c r="L319" s="172"/>
      <c r="M319" s="172"/>
      <c r="N319" s="172"/>
      <c r="O319" s="172"/>
      <c r="P319" s="172"/>
      <c r="Q319" s="172"/>
      <c r="R319" s="208"/>
      <c r="S319" s="208"/>
      <c r="T319" s="208"/>
      <c r="U319" s="208"/>
      <c r="V319" s="208"/>
      <c r="W319" s="208"/>
      <c r="X319" s="172"/>
      <c r="AX319" s="172"/>
      <c r="AY319" s="172"/>
      <c r="AZ319" s="172"/>
      <c r="BA319" s="172"/>
      <c r="BB319" s="172"/>
      <c r="BC319" s="172"/>
      <c r="BD319" s="172"/>
      <c r="BE319" s="172"/>
      <c r="BF319" s="172"/>
      <c r="BG319" s="172"/>
      <c r="BH319" s="172"/>
      <c r="BI319" s="172"/>
      <c r="BJ319" s="172"/>
      <c r="BK319" s="172"/>
      <c r="BL319" s="172"/>
    </row>
    <row r="320" spans="1:64" hidden="1">
      <c r="A320" s="172"/>
      <c r="B320" s="172"/>
      <c r="C320" s="172"/>
      <c r="D320" s="172"/>
      <c r="E320" s="172"/>
      <c r="F320" s="172"/>
      <c r="G320" s="172"/>
      <c r="H320" s="172"/>
      <c r="I320" s="172"/>
      <c r="J320" s="172"/>
      <c r="K320" s="172"/>
      <c r="L320" s="172"/>
      <c r="M320" s="172"/>
      <c r="N320" s="172"/>
      <c r="O320" s="172"/>
      <c r="P320" s="172"/>
      <c r="Q320" s="172"/>
      <c r="R320" s="208"/>
      <c r="S320" s="208"/>
      <c r="T320" s="208"/>
      <c r="U320" s="208"/>
      <c r="V320" s="208"/>
      <c r="W320" s="208"/>
      <c r="X320" s="172"/>
      <c r="AX320" s="172"/>
      <c r="AY320" s="172"/>
      <c r="AZ320" s="172"/>
      <c r="BA320" s="172"/>
      <c r="BB320" s="172"/>
      <c r="BC320" s="172"/>
      <c r="BD320" s="172"/>
      <c r="BE320" s="172"/>
      <c r="BF320" s="172"/>
      <c r="BG320" s="172"/>
      <c r="BH320" s="172"/>
      <c r="BI320" s="172"/>
      <c r="BJ320" s="172"/>
      <c r="BK320" s="172"/>
      <c r="BL320" s="172"/>
    </row>
    <row r="321" spans="1:64" hidden="1">
      <c r="A321" s="172"/>
      <c r="B321" s="172"/>
      <c r="C321" s="172"/>
      <c r="D321" s="172"/>
      <c r="E321" s="172"/>
      <c r="F321" s="172"/>
      <c r="G321" s="172"/>
      <c r="H321" s="172"/>
      <c r="I321" s="172"/>
      <c r="J321" s="172"/>
      <c r="K321" s="172"/>
      <c r="L321" s="172"/>
      <c r="M321" s="172"/>
      <c r="N321" s="172"/>
      <c r="O321" s="172"/>
      <c r="P321" s="172"/>
      <c r="Q321" s="172"/>
      <c r="R321" s="208"/>
      <c r="S321" s="208"/>
      <c r="T321" s="208"/>
      <c r="U321" s="208"/>
      <c r="V321" s="208"/>
      <c r="W321" s="208"/>
      <c r="X321" s="172"/>
      <c r="AX321" s="172"/>
      <c r="AY321" s="172"/>
      <c r="AZ321" s="172"/>
      <c r="BA321" s="172"/>
      <c r="BB321" s="172"/>
      <c r="BC321" s="172"/>
      <c r="BD321" s="172"/>
      <c r="BE321" s="172"/>
      <c r="BF321" s="172"/>
      <c r="BG321" s="172"/>
      <c r="BH321" s="172"/>
      <c r="BI321" s="172"/>
      <c r="BJ321" s="172"/>
      <c r="BK321" s="172"/>
      <c r="BL321" s="172"/>
    </row>
    <row r="322" spans="1:64" hidden="1">
      <c r="A322" s="172"/>
      <c r="B322" s="172"/>
      <c r="C322" s="172"/>
      <c r="D322" s="172"/>
      <c r="E322" s="172"/>
      <c r="F322" s="172"/>
      <c r="G322" s="172"/>
      <c r="H322" s="172"/>
      <c r="I322" s="172"/>
      <c r="J322" s="172"/>
      <c r="K322" s="172"/>
      <c r="L322" s="172"/>
      <c r="M322" s="172"/>
      <c r="N322" s="172"/>
      <c r="O322" s="172"/>
      <c r="P322" s="172"/>
      <c r="Q322" s="172"/>
      <c r="R322" s="208"/>
      <c r="S322" s="208"/>
      <c r="T322" s="208"/>
      <c r="U322" s="208"/>
      <c r="V322" s="208"/>
      <c r="W322" s="208"/>
      <c r="X322" s="172"/>
      <c r="AX322" s="172"/>
      <c r="AY322" s="172"/>
      <c r="AZ322" s="172"/>
      <c r="BA322" s="172"/>
      <c r="BB322" s="172"/>
      <c r="BC322" s="172"/>
      <c r="BD322" s="172"/>
      <c r="BE322" s="172"/>
      <c r="BF322" s="172"/>
      <c r="BG322" s="172"/>
      <c r="BH322" s="172"/>
      <c r="BI322" s="172"/>
      <c r="BJ322" s="172"/>
      <c r="BK322" s="172"/>
      <c r="BL322" s="172"/>
    </row>
    <row r="323" spans="1:64" hidden="1">
      <c r="A323" s="172"/>
      <c r="B323" s="172"/>
      <c r="C323" s="172"/>
      <c r="D323" s="172"/>
      <c r="E323" s="172"/>
      <c r="F323" s="172"/>
      <c r="G323" s="172"/>
      <c r="H323" s="172"/>
      <c r="I323" s="172"/>
      <c r="J323" s="172"/>
      <c r="K323" s="172"/>
      <c r="L323" s="172"/>
      <c r="M323" s="172"/>
      <c r="N323" s="172"/>
      <c r="O323" s="172"/>
      <c r="P323" s="172"/>
      <c r="Q323" s="172"/>
      <c r="R323" s="208"/>
      <c r="S323" s="208"/>
      <c r="T323" s="208"/>
      <c r="U323" s="208"/>
      <c r="V323" s="208"/>
      <c r="W323" s="208"/>
      <c r="X323" s="172"/>
      <c r="AX323" s="172"/>
      <c r="AY323" s="172"/>
      <c r="AZ323" s="172"/>
      <c r="BA323" s="172"/>
      <c r="BB323" s="172"/>
      <c r="BC323" s="172"/>
      <c r="BD323" s="172"/>
      <c r="BE323" s="172"/>
      <c r="BF323" s="172"/>
      <c r="BG323" s="172"/>
      <c r="BH323" s="172"/>
      <c r="BI323" s="172"/>
      <c r="BJ323" s="172"/>
      <c r="BK323" s="172"/>
      <c r="BL323" s="172"/>
    </row>
    <row r="324" spans="1:64" hidden="1">
      <c r="A324" s="172"/>
      <c r="B324" s="172"/>
      <c r="C324" s="172"/>
      <c r="D324" s="172"/>
      <c r="E324" s="172"/>
      <c r="F324" s="172"/>
      <c r="G324" s="172"/>
      <c r="H324" s="172"/>
      <c r="I324" s="172"/>
      <c r="J324" s="172"/>
      <c r="K324" s="172"/>
      <c r="L324" s="172"/>
      <c r="M324" s="172"/>
      <c r="N324" s="172"/>
      <c r="O324" s="172"/>
      <c r="P324" s="172"/>
      <c r="Q324" s="172"/>
      <c r="R324" s="208"/>
      <c r="S324" s="208"/>
      <c r="T324" s="208"/>
      <c r="U324" s="208"/>
      <c r="V324" s="208"/>
      <c r="W324" s="208"/>
      <c r="X324" s="172"/>
      <c r="AX324" s="172"/>
      <c r="AY324" s="172"/>
      <c r="AZ324" s="172"/>
      <c r="BA324" s="172"/>
      <c r="BB324" s="172"/>
      <c r="BC324" s="172"/>
      <c r="BD324" s="172"/>
      <c r="BE324" s="172"/>
      <c r="BF324" s="172"/>
      <c r="BG324" s="172"/>
      <c r="BH324" s="172"/>
      <c r="BI324" s="172"/>
      <c r="BJ324" s="172"/>
      <c r="BK324" s="172"/>
      <c r="BL324" s="172"/>
    </row>
    <row r="325" spans="1:64" hidden="1">
      <c r="A325" s="172"/>
      <c r="B325" s="172"/>
      <c r="C325" s="172"/>
      <c r="D325" s="172"/>
      <c r="E325" s="172"/>
      <c r="F325" s="172"/>
      <c r="G325" s="172"/>
      <c r="H325" s="172"/>
      <c r="I325" s="172"/>
      <c r="J325" s="172"/>
      <c r="K325" s="172"/>
      <c r="L325" s="172"/>
      <c r="M325" s="172"/>
      <c r="N325" s="172"/>
      <c r="O325" s="172"/>
      <c r="P325" s="172"/>
      <c r="Q325" s="172"/>
      <c r="R325" s="208"/>
      <c r="S325" s="208"/>
      <c r="T325" s="208"/>
      <c r="U325" s="208"/>
      <c r="V325" s="208"/>
      <c r="W325" s="208"/>
      <c r="X325" s="172"/>
      <c r="AX325" s="172"/>
      <c r="AY325" s="172"/>
      <c r="AZ325" s="172"/>
      <c r="BA325" s="172"/>
      <c r="BB325" s="172"/>
      <c r="BC325" s="172"/>
      <c r="BD325" s="172"/>
      <c r="BE325" s="172"/>
      <c r="BF325" s="172"/>
      <c r="BG325" s="172"/>
      <c r="BH325" s="172"/>
      <c r="BI325" s="172"/>
      <c r="BJ325" s="172"/>
      <c r="BK325" s="172"/>
      <c r="BL325" s="172"/>
    </row>
    <row r="326" spans="1:64" hidden="1">
      <c r="A326" s="172"/>
      <c r="B326" s="172"/>
      <c r="C326" s="172"/>
      <c r="D326" s="172"/>
      <c r="E326" s="172"/>
      <c r="F326" s="172"/>
      <c r="G326" s="172"/>
      <c r="H326" s="172"/>
      <c r="I326" s="172"/>
      <c r="J326" s="172"/>
      <c r="K326" s="172"/>
      <c r="L326" s="172"/>
      <c r="M326" s="172"/>
      <c r="N326" s="172"/>
      <c r="O326" s="172"/>
      <c r="P326" s="172"/>
      <c r="Q326" s="172"/>
      <c r="R326" s="208"/>
      <c r="S326" s="208"/>
      <c r="T326" s="208"/>
      <c r="U326" s="208"/>
      <c r="V326" s="208"/>
      <c r="W326" s="208"/>
      <c r="X326" s="172"/>
      <c r="AX326" s="172"/>
      <c r="AY326" s="172"/>
      <c r="AZ326" s="172"/>
      <c r="BA326" s="172"/>
      <c r="BB326" s="172"/>
      <c r="BC326" s="172"/>
      <c r="BD326" s="172"/>
      <c r="BE326" s="172"/>
      <c r="BF326" s="172"/>
      <c r="BG326" s="172"/>
      <c r="BH326" s="172"/>
      <c r="BI326" s="172"/>
      <c r="BJ326" s="172"/>
      <c r="BK326" s="172"/>
      <c r="BL326" s="172"/>
    </row>
    <row r="327" spans="1:64" hidden="1">
      <c r="A327" s="172"/>
      <c r="B327" s="172"/>
      <c r="C327" s="172"/>
      <c r="D327" s="172"/>
      <c r="E327" s="172"/>
      <c r="F327" s="172"/>
      <c r="G327" s="172"/>
      <c r="H327" s="172"/>
      <c r="I327" s="172"/>
      <c r="J327" s="172"/>
      <c r="K327" s="172"/>
      <c r="L327" s="172"/>
      <c r="M327" s="172"/>
      <c r="N327" s="172"/>
      <c r="O327" s="172"/>
      <c r="P327" s="172"/>
      <c r="Q327" s="172"/>
      <c r="R327" s="208"/>
      <c r="S327" s="208"/>
      <c r="T327" s="208"/>
      <c r="U327" s="208"/>
      <c r="V327" s="208"/>
      <c r="W327" s="208"/>
      <c r="X327" s="172"/>
      <c r="AX327" s="172"/>
      <c r="AY327" s="172"/>
      <c r="AZ327" s="172"/>
      <c r="BA327" s="172"/>
      <c r="BB327" s="172"/>
      <c r="BC327" s="172"/>
      <c r="BD327" s="172"/>
      <c r="BE327" s="172"/>
      <c r="BF327" s="172"/>
      <c r="BG327" s="172"/>
      <c r="BH327" s="172"/>
      <c r="BI327" s="172"/>
      <c r="BJ327" s="172"/>
      <c r="BK327" s="172"/>
      <c r="BL327" s="172"/>
    </row>
    <row r="328" spans="1:64" hidden="1">
      <c r="A328" s="172"/>
      <c r="B328" s="172"/>
      <c r="C328" s="172"/>
      <c r="D328" s="172"/>
      <c r="E328" s="172"/>
      <c r="F328" s="172"/>
      <c r="G328" s="172"/>
      <c r="H328" s="172"/>
      <c r="I328" s="172"/>
      <c r="J328" s="172"/>
      <c r="K328" s="172"/>
      <c r="L328" s="172"/>
      <c r="M328" s="172"/>
      <c r="N328" s="172"/>
      <c r="O328" s="172"/>
      <c r="P328" s="172"/>
      <c r="Q328" s="172"/>
      <c r="R328" s="208"/>
      <c r="S328" s="208"/>
      <c r="T328" s="208"/>
      <c r="U328" s="208"/>
      <c r="V328" s="208"/>
      <c r="W328" s="208"/>
      <c r="X328" s="172"/>
      <c r="AX328" s="172"/>
      <c r="AY328" s="172"/>
      <c r="AZ328" s="172"/>
      <c r="BA328" s="172"/>
      <c r="BB328" s="172"/>
      <c r="BC328" s="172"/>
      <c r="BD328" s="172"/>
      <c r="BE328" s="172"/>
      <c r="BF328" s="172"/>
      <c r="BG328" s="172"/>
      <c r="BH328" s="172"/>
      <c r="BI328" s="172"/>
      <c r="BJ328" s="172"/>
      <c r="BK328" s="172"/>
      <c r="BL328" s="172"/>
    </row>
    <row r="329" spans="1:64" hidden="1">
      <c r="A329" s="172"/>
      <c r="B329" s="172"/>
      <c r="C329" s="172"/>
      <c r="D329" s="172"/>
      <c r="E329" s="172"/>
      <c r="F329" s="172"/>
      <c r="G329" s="172"/>
      <c r="H329" s="172"/>
      <c r="I329" s="172"/>
      <c r="J329" s="172"/>
      <c r="K329" s="172"/>
      <c r="L329" s="172"/>
      <c r="M329" s="172"/>
      <c r="N329" s="172"/>
      <c r="O329" s="172"/>
      <c r="P329" s="172"/>
      <c r="Q329" s="172"/>
      <c r="R329" s="208"/>
      <c r="S329" s="208"/>
      <c r="T329" s="208"/>
      <c r="U329" s="208"/>
      <c r="V329" s="208"/>
      <c r="W329" s="208"/>
      <c r="X329" s="172"/>
      <c r="AX329" s="172"/>
      <c r="AY329" s="172"/>
      <c r="AZ329" s="172"/>
      <c r="BA329" s="172"/>
      <c r="BB329" s="172"/>
      <c r="BC329" s="172"/>
      <c r="BD329" s="172"/>
      <c r="BE329" s="172"/>
      <c r="BF329" s="172"/>
      <c r="BG329" s="172"/>
      <c r="BH329" s="172"/>
      <c r="BI329" s="172"/>
      <c r="BJ329" s="172"/>
      <c r="BK329" s="172"/>
      <c r="BL329" s="172"/>
    </row>
    <row r="330" spans="1:64" hidden="1">
      <c r="A330" s="172"/>
      <c r="B330" s="172"/>
      <c r="C330" s="172"/>
      <c r="D330" s="172"/>
      <c r="E330" s="172"/>
      <c r="F330" s="172"/>
      <c r="G330" s="172"/>
      <c r="H330" s="172"/>
      <c r="I330" s="172"/>
      <c r="J330" s="172"/>
      <c r="K330" s="172"/>
      <c r="L330" s="172"/>
      <c r="M330" s="172"/>
      <c r="N330" s="172"/>
      <c r="O330" s="172"/>
      <c r="P330" s="172"/>
      <c r="Q330" s="172"/>
      <c r="R330" s="208"/>
      <c r="S330" s="208"/>
      <c r="T330" s="208"/>
      <c r="U330" s="208"/>
      <c r="V330" s="208"/>
      <c r="W330" s="208"/>
      <c r="X330" s="172"/>
      <c r="AX330" s="172"/>
      <c r="AY330" s="172"/>
      <c r="AZ330" s="172"/>
      <c r="BA330" s="172"/>
      <c r="BB330" s="172"/>
      <c r="BC330" s="172"/>
      <c r="BD330" s="172"/>
      <c r="BE330" s="172"/>
      <c r="BF330" s="172"/>
      <c r="BG330" s="172"/>
      <c r="BH330" s="172"/>
      <c r="BI330" s="172"/>
      <c r="BJ330" s="172"/>
      <c r="BK330" s="172"/>
      <c r="BL330" s="172"/>
    </row>
    <row r="331" spans="1:64" hidden="1">
      <c r="A331" s="172"/>
      <c r="B331" s="172"/>
      <c r="C331" s="172"/>
      <c r="D331" s="172"/>
      <c r="E331" s="172"/>
      <c r="F331" s="172"/>
      <c r="G331" s="172"/>
      <c r="H331" s="172"/>
      <c r="I331" s="172"/>
      <c r="J331" s="172"/>
      <c r="K331" s="172"/>
      <c r="L331" s="172"/>
      <c r="M331" s="172"/>
      <c r="N331" s="172"/>
      <c r="O331" s="172"/>
      <c r="P331" s="172"/>
      <c r="Q331" s="172"/>
      <c r="R331" s="208"/>
      <c r="S331" s="208"/>
      <c r="T331" s="208"/>
      <c r="U331" s="208"/>
      <c r="V331" s="208"/>
      <c r="W331" s="208"/>
      <c r="X331" s="172"/>
      <c r="AX331" s="172"/>
      <c r="AY331" s="172"/>
      <c r="AZ331" s="172"/>
      <c r="BA331" s="172"/>
      <c r="BB331" s="172"/>
      <c r="BC331" s="172"/>
      <c r="BD331" s="172"/>
      <c r="BE331" s="172"/>
      <c r="BF331" s="172"/>
      <c r="BG331" s="172"/>
      <c r="BH331" s="172"/>
      <c r="BI331" s="172"/>
      <c r="BJ331" s="172"/>
      <c r="BK331" s="172"/>
      <c r="BL331" s="172"/>
    </row>
    <row r="332" spans="1:64" hidden="1">
      <c r="A332" s="172"/>
      <c r="B332" s="172"/>
      <c r="C332" s="172"/>
      <c r="D332" s="172"/>
      <c r="E332" s="172"/>
      <c r="F332" s="172"/>
      <c r="G332" s="172"/>
      <c r="H332" s="172"/>
      <c r="I332" s="172"/>
      <c r="J332" s="172"/>
      <c r="K332" s="172"/>
      <c r="L332" s="172"/>
      <c r="M332" s="172"/>
      <c r="N332" s="172"/>
      <c r="O332" s="172"/>
      <c r="P332" s="172"/>
      <c r="Q332" s="172"/>
      <c r="R332" s="208"/>
      <c r="S332" s="208"/>
      <c r="T332" s="208"/>
      <c r="U332" s="208"/>
      <c r="V332" s="208"/>
      <c r="W332" s="208"/>
      <c r="X332" s="172"/>
      <c r="AX332" s="172"/>
      <c r="AY332" s="172"/>
      <c r="AZ332" s="172"/>
      <c r="BA332" s="172"/>
      <c r="BB332" s="172"/>
      <c r="BC332" s="172"/>
      <c r="BD332" s="172"/>
      <c r="BE332" s="172"/>
      <c r="BF332" s="172"/>
      <c r="BG332" s="172"/>
      <c r="BH332" s="172"/>
      <c r="BI332" s="172"/>
      <c r="BJ332" s="172"/>
      <c r="BK332" s="172"/>
      <c r="BL332" s="172"/>
    </row>
    <row r="333" spans="1:64" hidden="1">
      <c r="A333" s="172"/>
      <c r="B333" s="172"/>
      <c r="C333" s="172"/>
      <c r="D333" s="172"/>
      <c r="E333" s="172"/>
      <c r="F333" s="172"/>
      <c r="G333" s="172"/>
      <c r="H333" s="172"/>
      <c r="I333" s="172"/>
      <c r="J333" s="172"/>
      <c r="K333" s="172"/>
      <c r="L333" s="172"/>
      <c r="M333" s="172"/>
      <c r="N333" s="172"/>
      <c r="O333" s="172"/>
      <c r="P333" s="172"/>
      <c r="Q333" s="172"/>
      <c r="R333" s="208"/>
      <c r="S333" s="208"/>
      <c r="T333" s="208"/>
      <c r="U333" s="208"/>
      <c r="V333" s="208"/>
      <c r="W333" s="208"/>
      <c r="X333" s="172"/>
      <c r="AX333" s="172"/>
      <c r="AY333" s="172"/>
      <c r="AZ333" s="172"/>
      <c r="BA333" s="172"/>
      <c r="BB333" s="172"/>
      <c r="BC333" s="172"/>
      <c r="BD333" s="172"/>
      <c r="BE333" s="172"/>
      <c r="BF333" s="172"/>
      <c r="BG333" s="172"/>
      <c r="BH333" s="172"/>
      <c r="BI333" s="172"/>
      <c r="BJ333" s="172"/>
      <c r="BK333" s="172"/>
      <c r="BL333" s="172"/>
    </row>
    <row r="334" spans="1:64" hidden="1">
      <c r="A334" s="172"/>
      <c r="B334" s="172"/>
      <c r="C334" s="172"/>
      <c r="D334" s="172"/>
      <c r="E334" s="172"/>
      <c r="F334" s="172"/>
      <c r="G334" s="172"/>
      <c r="H334" s="172"/>
      <c r="I334" s="172"/>
      <c r="J334" s="172"/>
      <c r="K334" s="172"/>
      <c r="L334" s="172"/>
      <c r="M334" s="172"/>
      <c r="N334" s="172"/>
      <c r="O334" s="172"/>
      <c r="P334" s="172"/>
      <c r="Q334" s="172"/>
      <c r="R334" s="208"/>
      <c r="S334" s="208"/>
      <c r="T334" s="208"/>
      <c r="U334" s="208"/>
      <c r="V334" s="208"/>
      <c r="W334" s="208"/>
      <c r="X334" s="172"/>
      <c r="AX334" s="172"/>
      <c r="AY334" s="172"/>
      <c r="AZ334" s="172"/>
      <c r="BA334" s="172"/>
      <c r="BB334" s="172"/>
      <c r="BC334" s="172"/>
      <c r="BD334" s="172"/>
      <c r="BE334" s="172"/>
      <c r="BF334" s="172"/>
      <c r="BG334" s="172"/>
      <c r="BH334" s="172"/>
      <c r="BI334" s="172"/>
      <c r="BJ334" s="172"/>
      <c r="BK334" s="172"/>
      <c r="BL334" s="172"/>
    </row>
    <row r="335" spans="1:64" hidden="1">
      <c r="A335" s="172"/>
      <c r="B335" s="172"/>
      <c r="C335" s="172"/>
      <c r="D335" s="172"/>
      <c r="E335" s="172"/>
      <c r="F335" s="172"/>
      <c r="G335" s="172"/>
      <c r="H335" s="172"/>
      <c r="I335" s="172"/>
      <c r="J335" s="172"/>
      <c r="K335" s="172"/>
      <c r="L335" s="172"/>
      <c r="M335" s="172"/>
      <c r="N335" s="172"/>
      <c r="O335" s="172"/>
      <c r="P335" s="172"/>
      <c r="Q335" s="172"/>
      <c r="R335" s="208"/>
      <c r="S335" s="208"/>
      <c r="T335" s="208"/>
      <c r="U335" s="208"/>
      <c r="V335" s="208"/>
      <c r="W335" s="208"/>
      <c r="X335" s="172"/>
      <c r="AX335" s="172"/>
      <c r="AY335" s="172"/>
      <c r="AZ335" s="172"/>
      <c r="BA335" s="172"/>
      <c r="BB335" s="172"/>
      <c r="BC335" s="172"/>
      <c r="BD335" s="172"/>
      <c r="BE335" s="172"/>
      <c r="BF335" s="172"/>
      <c r="BG335" s="172"/>
      <c r="BH335" s="172"/>
      <c r="BI335" s="172"/>
      <c r="BJ335" s="172"/>
      <c r="BK335" s="172"/>
      <c r="BL335" s="172"/>
    </row>
    <row r="336" spans="1:64" hidden="1">
      <c r="A336" s="172"/>
      <c r="B336" s="172"/>
      <c r="C336" s="172"/>
      <c r="D336" s="172"/>
      <c r="E336" s="172"/>
      <c r="F336" s="172"/>
      <c r="G336" s="172"/>
      <c r="H336" s="172"/>
      <c r="I336" s="172"/>
      <c r="J336" s="172"/>
      <c r="K336" s="172"/>
      <c r="L336" s="172"/>
      <c r="M336" s="172"/>
      <c r="N336" s="172"/>
      <c r="O336" s="172"/>
      <c r="P336" s="172"/>
      <c r="Q336" s="172"/>
      <c r="R336" s="208"/>
      <c r="S336" s="208"/>
      <c r="T336" s="208"/>
      <c r="U336" s="208"/>
      <c r="V336" s="208"/>
      <c r="W336" s="208"/>
      <c r="X336" s="172"/>
      <c r="AX336" s="172"/>
      <c r="AY336" s="172"/>
      <c r="AZ336" s="172"/>
      <c r="BA336" s="172"/>
      <c r="BB336" s="172"/>
      <c r="BC336" s="172"/>
      <c r="BD336" s="172"/>
      <c r="BE336" s="172"/>
      <c r="BF336" s="172"/>
      <c r="BG336" s="172"/>
      <c r="BH336" s="172"/>
      <c r="BI336" s="172"/>
      <c r="BJ336" s="172"/>
      <c r="BK336" s="172"/>
      <c r="BL336" s="172"/>
    </row>
    <row r="337" spans="1:64" hidden="1">
      <c r="A337" s="172"/>
      <c r="B337" s="172"/>
      <c r="C337" s="172"/>
      <c r="D337" s="172"/>
      <c r="E337" s="172"/>
      <c r="F337" s="172"/>
      <c r="G337" s="172"/>
      <c r="H337" s="172"/>
      <c r="I337" s="172"/>
      <c r="J337" s="172"/>
      <c r="K337" s="172"/>
      <c r="L337" s="172"/>
      <c r="M337" s="172"/>
      <c r="N337" s="172"/>
      <c r="O337" s="172"/>
      <c r="P337" s="172"/>
      <c r="Q337" s="172"/>
      <c r="R337" s="208"/>
      <c r="S337" s="208"/>
      <c r="T337" s="208"/>
      <c r="U337" s="208"/>
      <c r="V337" s="208"/>
      <c r="W337" s="208"/>
      <c r="X337" s="172"/>
      <c r="AX337" s="172"/>
      <c r="AY337" s="172"/>
      <c r="AZ337" s="172"/>
      <c r="BA337" s="172"/>
      <c r="BB337" s="172"/>
      <c r="BC337" s="172"/>
      <c r="BD337" s="172"/>
      <c r="BE337" s="172"/>
      <c r="BF337" s="172"/>
      <c r="BG337" s="172"/>
      <c r="BH337" s="172"/>
      <c r="BI337" s="172"/>
      <c r="BJ337" s="172"/>
      <c r="BK337" s="172"/>
      <c r="BL337" s="172"/>
    </row>
    <row r="338" spans="1:64" hidden="1">
      <c r="A338" s="172"/>
      <c r="B338" s="172"/>
      <c r="C338" s="172"/>
      <c r="D338" s="172"/>
      <c r="E338" s="172"/>
      <c r="F338" s="172"/>
      <c r="G338" s="172"/>
      <c r="H338" s="172"/>
      <c r="I338" s="172"/>
      <c r="J338" s="172"/>
      <c r="K338" s="172"/>
      <c r="L338" s="172"/>
      <c r="M338" s="172"/>
      <c r="N338" s="172"/>
      <c r="O338" s="172"/>
      <c r="P338" s="172"/>
      <c r="Q338" s="172"/>
      <c r="R338" s="208"/>
      <c r="S338" s="208"/>
      <c r="T338" s="208"/>
      <c r="U338" s="208"/>
      <c r="V338" s="208"/>
      <c r="W338" s="208"/>
      <c r="X338" s="172"/>
      <c r="AX338" s="172"/>
      <c r="AY338" s="172"/>
      <c r="AZ338" s="172"/>
      <c r="BA338" s="172"/>
      <c r="BB338" s="172"/>
      <c r="BC338" s="172"/>
      <c r="BD338" s="172"/>
      <c r="BE338" s="172"/>
      <c r="BF338" s="172"/>
      <c r="BG338" s="172"/>
      <c r="BH338" s="172"/>
      <c r="BI338" s="172"/>
      <c r="BJ338" s="172"/>
      <c r="BK338" s="172"/>
      <c r="BL338" s="172"/>
    </row>
    <row r="339" spans="1:64" hidden="1">
      <c r="A339" s="172"/>
      <c r="B339" s="172"/>
      <c r="C339" s="172"/>
      <c r="D339" s="172"/>
      <c r="E339" s="172"/>
      <c r="F339" s="172"/>
      <c r="G339" s="172"/>
      <c r="H339" s="172"/>
      <c r="I339" s="172"/>
      <c r="J339" s="172"/>
      <c r="K339" s="172"/>
      <c r="L339" s="172"/>
      <c r="M339" s="172"/>
      <c r="N339" s="172"/>
      <c r="O339" s="172"/>
      <c r="P339" s="172"/>
      <c r="Q339" s="172"/>
      <c r="R339" s="208"/>
      <c r="S339" s="208"/>
      <c r="T339" s="208"/>
      <c r="U339" s="208"/>
      <c r="V339" s="208"/>
      <c r="W339" s="208"/>
      <c r="X339" s="172"/>
      <c r="AX339" s="172"/>
      <c r="AY339" s="172"/>
      <c r="AZ339" s="172"/>
      <c r="BA339" s="172"/>
      <c r="BB339" s="172"/>
      <c r="BC339" s="172"/>
      <c r="BD339" s="172"/>
      <c r="BE339" s="172"/>
      <c r="BF339" s="172"/>
      <c r="BG339" s="172"/>
      <c r="BH339" s="172"/>
      <c r="BI339" s="172"/>
      <c r="BJ339" s="172"/>
      <c r="BK339" s="172"/>
      <c r="BL339" s="172"/>
    </row>
    <row r="340" spans="1:64" hidden="1">
      <c r="A340" s="172"/>
      <c r="B340" s="172"/>
      <c r="C340" s="172"/>
      <c r="D340" s="172"/>
      <c r="E340" s="172"/>
      <c r="F340" s="172"/>
      <c r="G340" s="172"/>
      <c r="H340" s="172"/>
      <c r="I340" s="172"/>
      <c r="J340" s="172"/>
      <c r="K340" s="172"/>
      <c r="L340" s="172"/>
      <c r="M340" s="172"/>
      <c r="N340" s="172"/>
      <c r="O340" s="172"/>
      <c r="P340" s="172"/>
      <c r="Q340" s="172"/>
      <c r="R340" s="208"/>
      <c r="S340" s="208"/>
      <c r="T340" s="208"/>
      <c r="U340" s="208"/>
      <c r="V340" s="208"/>
      <c r="W340" s="208"/>
      <c r="X340" s="172"/>
      <c r="AX340" s="172"/>
      <c r="AY340" s="172"/>
      <c r="AZ340" s="172"/>
      <c r="BA340" s="172"/>
      <c r="BB340" s="172"/>
      <c r="BC340" s="172"/>
      <c r="BD340" s="172"/>
      <c r="BE340" s="172"/>
      <c r="BF340" s="172"/>
      <c r="BG340" s="172"/>
      <c r="BH340" s="172"/>
      <c r="BI340" s="172"/>
      <c r="BJ340" s="172"/>
      <c r="BK340" s="172"/>
      <c r="BL340" s="172"/>
    </row>
    <row r="341" spans="1:64" hidden="1">
      <c r="A341" s="172"/>
      <c r="B341" s="172"/>
      <c r="C341" s="172"/>
      <c r="D341" s="172"/>
      <c r="E341" s="172"/>
      <c r="F341" s="172"/>
      <c r="G341" s="172"/>
      <c r="H341" s="172"/>
      <c r="I341" s="172"/>
      <c r="J341" s="172"/>
      <c r="K341" s="172"/>
      <c r="L341" s="172"/>
      <c r="M341" s="172"/>
      <c r="N341" s="172"/>
      <c r="O341" s="172"/>
      <c r="P341" s="172"/>
      <c r="Q341" s="172"/>
      <c r="R341" s="208"/>
      <c r="S341" s="208"/>
      <c r="T341" s="208"/>
      <c r="U341" s="208"/>
      <c r="V341" s="208"/>
      <c r="W341" s="208"/>
      <c r="X341" s="172"/>
      <c r="AX341" s="172"/>
      <c r="AY341" s="172"/>
      <c r="AZ341" s="172"/>
      <c r="BA341" s="172"/>
      <c r="BB341" s="172"/>
      <c r="BC341" s="172"/>
      <c r="BD341" s="172"/>
      <c r="BE341" s="172"/>
      <c r="BF341" s="172"/>
      <c r="BG341" s="172"/>
      <c r="BH341" s="172"/>
      <c r="BI341" s="172"/>
      <c r="BJ341" s="172"/>
      <c r="BK341" s="172"/>
      <c r="BL341" s="172"/>
    </row>
    <row r="342" spans="1:64" hidden="1">
      <c r="A342" s="172"/>
      <c r="B342" s="172"/>
      <c r="C342" s="172"/>
      <c r="D342" s="172"/>
      <c r="E342" s="172"/>
      <c r="F342" s="172"/>
      <c r="G342" s="172"/>
      <c r="H342" s="172"/>
      <c r="I342" s="172"/>
      <c r="J342" s="172"/>
      <c r="K342" s="172"/>
      <c r="L342" s="172"/>
      <c r="M342" s="172"/>
      <c r="N342" s="172"/>
      <c r="O342" s="172"/>
      <c r="P342" s="172"/>
      <c r="Q342" s="172"/>
      <c r="R342" s="208"/>
      <c r="S342" s="208"/>
      <c r="T342" s="208"/>
      <c r="U342" s="208"/>
      <c r="V342" s="208"/>
      <c r="W342" s="208"/>
      <c r="X342" s="172"/>
      <c r="AX342" s="172"/>
      <c r="AY342" s="172"/>
      <c r="AZ342" s="172"/>
      <c r="BA342" s="172"/>
      <c r="BB342" s="172"/>
      <c r="BC342" s="172"/>
      <c r="BD342" s="172"/>
      <c r="BE342" s="172"/>
      <c r="BF342" s="172"/>
      <c r="BG342" s="172"/>
      <c r="BH342" s="172"/>
      <c r="BI342" s="172"/>
      <c r="BJ342" s="172"/>
      <c r="BK342" s="172"/>
      <c r="BL342" s="172"/>
    </row>
    <row r="343" spans="1:64" hidden="1">
      <c r="A343" s="172"/>
      <c r="B343" s="172"/>
      <c r="C343" s="172"/>
      <c r="D343" s="172"/>
      <c r="E343" s="172"/>
      <c r="F343" s="172"/>
      <c r="G343" s="172"/>
      <c r="H343" s="172"/>
      <c r="I343" s="172"/>
      <c r="J343" s="172"/>
      <c r="K343" s="172"/>
      <c r="L343" s="172"/>
      <c r="M343" s="172"/>
      <c r="N343" s="172"/>
      <c r="O343" s="172"/>
      <c r="P343" s="172"/>
      <c r="Q343" s="172"/>
      <c r="R343" s="208"/>
      <c r="S343" s="208"/>
      <c r="T343" s="208"/>
      <c r="U343" s="208"/>
      <c r="V343" s="208"/>
      <c r="W343" s="208"/>
      <c r="X343" s="172"/>
      <c r="AX343" s="172"/>
      <c r="AY343" s="172"/>
      <c r="AZ343" s="172"/>
      <c r="BA343" s="172"/>
      <c r="BB343" s="172"/>
      <c r="BC343" s="172"/>
      <c r="BD343" s="172"/>
      <c r="BE343" s="172"/>
      <c r="BF343" s="172"/>
      <c r="BG343" s="172"/>
      <c r="BH343" s="172"/>
      <c r="BI343" s="172"/>
      <c r="BJ343" s="172"/>
      <c r="BK343" s="172"/>
      <c r="BL343" s="172"/>
    </row>
    <row r="344" spans="1:64" hidden="1">
      <c r="A344" s="172"/>
      <c r="B344" s="172"/>
      <c r="C344" s="172"/>
      <c r="D344" s="172"/>
      <c r="E344" s="172"/>
      <c r="F344" s="172"/>
      <c r="G344" s="172"/>
      <c r="H344" s="172"/>
      <c r="I344" s="172"/>
      <c r="J344" s="172"/>
      <c r="K344" s="172"/>
      <c r="L344" s="172"/>
      <c r="M344" s="172"/>
      <c r="N344" s="172"/>
      <c r="O344" s="172"/>
      <c r="P344" s="172"/>
      <c r="Q344" s="172"/>
      <c r="R344" s="208"/>
      <c r="S344" s="208"/>
      <c r="T344" s="208"/>
      <c r="U344" s="208"/>
      <c r="V344" s="208"/>
      <c r="W344" s="208"/>
      <c r="X344" s="172"/>
      <c r="AX344" s="172"/>
      <c r="AY344" s="172"/>
      <c r="AZ344" s="172"/>
      <c r="BA344" s="172"/>
      <c r="BB344" s="172"/>
      <c r="BC344" s="172"/>
      <c r="BD344" s="172"/>
      <c r="BE344" s="172"/>
      <c r="BF344" s="172"/>
      <c r="BG344" s="172"/>
      <c r="BH344" s="172"/>
      <c r="BI344" s="172"/>
      <c r="BJ344" s="172"/>
      <c r="BK344" s="172"/>
      <c r="BL344" s="172"/>
    </row>
    <row r="345" spans="1:64" hidden="1">
      <c r="A345" s="172"/>
      <c r="B345" s="172"/>
      <c r="C345" s="172"/>
      <c r="D345" s="172"/>
      <c r="E345" s="172"/>
      <c r="F345" s="172"/>
      <c r="G345" s="172"/>
      <c r="H345" s="172"/>
      <c r="I345" s="172"/>
      <c r="J345" s="172"/>
      <c r="K345" s="172"/>
      <c r="L345" s="172"/>
      <c r="M345" s="172"/>
      <c r="N345" s="172"/>
      <c r="O345" s="172"/>
      <c r="P345" s="172"/>
      <c r="Q345" s="172"/>
      <c r="R345" s="208"/>
      <c r="S345" s="208"/>
      <c r="T345" s="208"/>
      <c r="U345" s="208"/>
      <c r="V345" s="208"/>
      <c r="W345" s="208"/>
      <c r="X345" s="172"/>
      <c r="AX345" s="172"/>
      <c r="AY345" s="172"/>
      <c r="AZ345" s="172"/>
      <c r="BA345" s="172"/>
      <c r="BB345" s="172"/>
      <c r="BC345" s="172"/>
      <c r="BD345" s="172"/>
      <c r="BE345" s="172"/>
      <c r="BF345" s="172"/>
      <c r="BG345" s="172"/>
      <c r="BH345" s="172"/>
      <c r="BI345" s="172"/>
      <c r="BJ345" s="172"/>
      <c r="BK345" s="172"/>
      <c r="BL345" s="172"/>
    </row>
    <row r="346" spans="1:64" hidden="1">
      <c r="A346" s="172"/>
      <c r="B346" s="172"/>
      <c r="C346" s="172"/>
      <c r="D346" s="172"/>
      <c r="E346" s="172"/>
      <c r="F346" s="172"/>
      <c r="G346" s="172"/>
      <c r="H346" s="172"/>
      <c r="I346" s="172"/>
      <c r="J346" s="172"/>
      <c r="K346" s="172"/>
      <c r="L346" s="172"/>
      <c r="M346" s="172"/>
      <c r="N346" s="172"/>
      <c r="O346" s="172"/>
      <c r="P346" s="172"/>
      <c r="Q346" s="172"/>
      <c r="R346" s="208"/>
      <c r="S346" s="208"/>
      <c r="T346" s="208"/>
      <c r="U346" s="208"/>
      <c r="V346" s="208"/>
      <c r="W346" s="208"/>
      <c r="X346" s="172"/>
      <c r="AX346" s="172"/>
      <c r="AY346" s="172"/>
      <c r="AZ346" s="172"/>
      <c r="BA346" s="172"/>
      <c r="BB346" s="172"/>
      <c r="BC346" s="172"/>
      <c r="BD346" s="172"/>
      <c r="BE346" s="172"/>
      <c r="BF346" s="172"/>
      <c r="BG346" s="172"/>
      <c r="BH346" s="172"/>
      <c r="BI346" s="172"/>
      <c r="BJ346" s="172"/>
      <c r="BK346" s="172"/>
      <c r="BL346" s="172"/>
    </row>
    <row r="347" spans="1:64" hidden="1">
      <c r="A347" s="172"/>
      <c r="B347" s="172"/>
      <c r="C347" s="172"/>
      <c r="D347" s="172"/>
      <c r="E347" s="172"/>
      <c r="F347" s="172"/>
      <c r="G347" s="172"/>
      <c r="H347" s="172"/>
      <c r="I347" s="172"/>
      <c r="J347" s="172"/>
      <c r="K347" s="172"/>
      <c r="L347" s="172"/>
      <c r="M347" s="172"/>
      <c r="N347" s="172"/>
      <c r="O347" s="172"/>
      <c r="P347" s="172"/>
      <c r="Q347" s="172"/>
      <c r="R347" s="208"/>
      <c r="S347" s="208"/>
      <c r="T347" s="208"/>
      <c r="U347" s="208"/>
      <c r="V347" s="208"/>
      <c r="W347" s="208"/>
      <c r="X347" s="172"/>
      <c r="AX347" s="172"/>
      <c r="AY347" s="172"/>
      <c r="AZ347" s="172"/>
      <c r="BA347" s="172"/>
      <c r="BB347" s="172"/>
      <c r="BC347" s="172"/>
      <c r="BD347" s="172"/>
      <c r="BE347" s="172"/>
      <c r="BF347" s="172"/>
      <c r="BG347" s="172"/>
      <c r="BH347" s="172"/>
      <c r="BI347" s="172"/>
      <c r="BJ347" s="172"/>
      <c r="BK347" s="172"/>
      <c r="BL347" s="172"/>
    </row>
    <row r="348" spans="1:64" hidden="1">
      <c r="A348" s="172"/>
      <c r="B348" s="172"/>
      <c r="C348" s="172"/>
      <c r="D348" s="172"/>
      <c r="E348" s="172"/>
      <c r="F348" s="172"/>
      <c r="G348" s="172"/>
      <c r="H348" s="172"/>
      <c r="I348" s="172"/>
      <c r="J348" s="172"/>
      <c r="K348" s="172"/>
      <c r="L348" s="172"/>
      <c r="M348" s="172"/>
      <c r="N348" s="172"/>
      <c r="O348" s="172"/>
      <c r="P348" s="172"/>
      <c r="Q348" s="172"/>
      <c r="R348" s="208"/>
      <c r="S348" s="208"/>
      <c r="T348" s="208"/>
      <c r="U348" s="208"/>
      <c r="V348" s="208"/>
      <c r="W348" s="208"/>
      <c r="X348" s="172"/>
      <c r="AX348" s="172"/>
      <c r="AY348" s="172"/>
      <c r="AZ348" s="172"/>
      <c r="BA348" s="172"/>
      <c r="BB348" s="172"/>
      <c r="BC348" s="172"/>
      <c r="BD348" s="172"/>
      <c r="BE348" s="172"/>
      <c r="BF348" s="172"/>
      <c r="BG348" s="172"/>
      <c r="BH348" s="172"/>
      <c r="BI348" s="172"/>
      <c r="BJ348" s="172"/>
      <c r="BK348" s="172"/>
      <c r="BL348" s="172"/>
    </row>
    <row r="349" spans="1:64" hidden="1">
      <c r="A349" s="172"/>
      <c r="B349" s="172"/>
      <c r="C349" s="172"/>
      <c r="D349" s="172"/>
      <c r="E349" s="172"/>
      <c r="F349" s="172"/>
      <c r="G349" s="172"/>
      <c r="H349" s="172"/>
      <c r="I349" s="172"/>
      <c r="J349" s="172"/>
      <c r="K349" s="172"/>
      <c r="L349" s="172"/>
      <c r="M349" s="172"/>
      <c r="N349" s="172"/>
      <c r="O349" s="172"/>
      <c r="P349" s="172"/>
      <c r="Q349" s="172"/>
      <c r="R349" s="208"/>
      <c r="S349" s="208"/>
      <c r="T349" s="208"/>
      <c r="U349" s="208"/>
      <c r="V349" s="208"/>
      <c r="W349" s="208"/>
      <c r="X349" s="172"/>
      <c r="AX349" s="172"/>
      <c r="AY349" s="172"/>
      <c r="AZ349" s="172"/>
      <c r="BA349" s="172"/>
      <c r="BB349" s="172"/>
      <c r="BC349" s="172"/>
      <c r="BD349" s="172"/>
      <c r="BE349" s="172"/>
      <c r="BF349" s="172"/>
      <c r="BG349" s="172"/>
      <c r="BH349" s="172"/>
      <c r="BI349" s="172"/>
      <c r="BJ349" s="172"/>
      <c r="BK349" s="172"/>
      <c r="BL349" s="172"/>
    </row>
    <row r="350" spans="1:64" hidden="1">
      <c r="A350" s="172"/>
      <c r="B350" s="172"/>
      <c r="C350" s="172"/>
      <c r="D350" s="172"/>
      <c r="E350" s="172"/>
      <c r="F350" s="172"/>
      <c r="G350" s="172"/>
      <c r="H350" s="172"/>
      <c r="I350" s="172"/>
      <c r="J350" s="172"/>
      <c r="K350" s="172"/>
      <c r="L350" s="172"/>
      <c r="M350" s="172"/>
      <c r="N350" s="172"/>
      <c r="O350" s="172"/>
      <c r="P350" s="172"/>
      <c r="Q350" s="172"/>
      <c r="R350" s="208"/>
      <c r="S350" s="208"/>
      <c r="T350" s="208"/>
      <c r="U350" s="208"/>
      <c r="V350" s="208"/>
      <c r="W350" s="208"/>
      <c r="X350" s="172"/>
      <c r="AX350" s="172"/>
      <c r="AY350" s="172"/>
      <c r="AZ350" s="172"/>
      <c r="BA350" s="172"/>
      <c r="BB350" s="172"/>
      <c r="BC350" s="172"/>
      <c r="BD350" s="172"/>
      <c r="BE350" s="172"/>
      <c r="BF350" s="172"/>
      <c r="BG350" s="172"/>
      <c r="BH350" s="172"/>
      <c r="BI350" s="172"/>
      <c r="BJ350" s="172"/>
      <c r="BK350" s="172"/>
      <c r="BL350" s="172"/>
    </row>
    <row r="351" spans="1:64" hidden="1">
      <c r="A351" s="172"/>
      <c r="B351" s="172"/>
      <c r="C351" s="172"/>
      <c r="D351" s="172"/>
      <c r="E351" s="172"/>
      <c r="F351" s="172"/>
      <c r="G351" s="172"/>
      <c r="H351" s="172"/>
      <c r="I351" s="172"/>
      <c r="J351" s="172"/>
      <c r="K351" s="172"/>
      <c r="L351" s="172"/>
      <c r="M351" s="172"/>
      <c r="N351" s="172"/>
      <c r="O351" s="172"/>
      <c r="P351" s="172"/>
      <c r="Q351" s="172"/>
      <c r="R351" s="208"/>
      <c r="S351" s="208"/>
      <c r="T351" s="208"/>
      <c r="U351" s="208"/>
      <c r="V351" s="208"/>
      <c r="W351" s="208"/>
      <c r="X351" s="172"/>
      <c r="AX351" s="172"/>
      <c r="AY351" s="172"/>
      <c r="AZ351" s="172"/>
      <c r="BA351" s="172"/>
      <c r="BB351" s="172"/>
      <c r="BC351" s="172"/>
      <c r="BD351" s="172"/>
      <c r="BE351" s="172"/>
      <c r="BF351" s="172"/>
      <c r="BG351" s="172"/>
      <c r="BH351" s="172"/>
      <c r="BI351" s="172"/>
      <c r="BJ351" s="172"/>
      <c r="BK351" s="172"/>
      <c r="BL351" s="172"/>
    </row>
    <row r="352" spans="1:64" hidden="1">
      <c r="A352" s="172"/>
      <c r="B352" s="172"/>
      <c r="C352" s="172"/>
      <c r="D352" s="172"/>
      <c r="E352" s="172"/>
      <c r="F352" s="172"/>
      <c r="G352" s="172"/>
      <c r="H352" s="172"/>
      <c r="I352" s="172"/>
      <c r="J352" s="172"/>
      <c r="K352" s="172"/>
      <c r="L352" s="172"/>
      <c r="M352" s="172"/>
      <c r="N352" s="172"/>
      <c r="O352" s="172"/>
      <c r="P352" s="172"/>
      <c r="Q352" s="172"/>
      <c r="R352" s="208"/>
      <c r="S352" s="208"/>
      <c r="T352" s="208"/>
      <c r="U352" s="208"/>
      <c r="V352" s="208"/>
      <c r="W352" s="208"/>
      <c r="X352" s="172"/>
      <c r="AX352" s="172"/>
      <c r="AY352" s="172"/>
      <c r="AZ352" s="172"/>
      <c r="BA352" s="172"/>
      <c r="BB352" s="172"/>
      <c r="BC352" s="172"/>
      <c r="BD352" s="172"/>
      <c r="BE352" s="172"/>
      <c r="BF352" s="172"/>
      <c r="BG352" s="172"/>
      <c r="BH352" s="172"/>
      <c r="BI352" s="172"/>
      <c r="BJ352" s="172"/>
      <c r="BK352" s="172"/>
      <c r="BL352" s="172"/>
    </row>
    <row r="353" spans="1:64" hidden="1">
      <c r="A353" s="172"/>
      <c r="B353" s="172"/>
      <c r="C353" s="172"/>
      <c r="D353" s="172"/>
      <c r="E353" s="172"/>
      <c r="F353" s="172"/>
      <c r="G353" s="172"/>
      <c r="H353" s="172"/>
      <c r="I353" s="172"/>
      <c r="J353" s="172"/>
      <c r="K353" s="172"/>
      <c r="L353" s="172"/>
      <c r="M353" s="172"/>
      <c r="N353" s="172"/>
      <c r="O353" s="172"/>
      <c r="P353" s="172"/>
      <c r="Q353" s="172"/>
      <c r="R353" s="208"/>
      <c r="S353" s="208"/>
      <c r="T353" s="208"/>
      <c r="U353" s="208"/>
      <c r="V353" s="208"/>
      <c r="W353" s="208"/>
      <c r="X353" s="172"/>
      <c r="AX353" s="172"/>
      <c r="AY353" s="172"/>
      <c r="AZ353" s="172"/>
      <c r="BA353" s="172"/>
      <c r="BB353" s="172"/>
      <c r="BC353" s="172"/>
      <c r="BD353" s="172"/>
      <c r="BE353" s="172"/>
      <c r="BF353" s="172"/>
      <c r="BG353" s="172"/>
      <c r="BH353" s="172"/>
      <c r="BI353" s="172"/>
      <c r="BJ353" s="172"/>
      <c r="BK353" s="172"/>
      <c r="BL353" s="172"/>
    </row>
    <row r="354" spans="1:64" hidden="1">
      <c r="A354" s="172"/>
      <c r="B354" s="172"/>
      <c r="C354" s="172"/>
      <c r="D354" s="172"/>
      <c r="E354" s="172"/>
      <c r="F354" s="172"/>
      <c r="G354" s="172"/>
      <c r="H354" s="172"/>
      <c r="I354" s="172"/>
      <c r="J354" s="172"/>
      <c r="K354" s="172"/>
      <c r="L354" s="172"/>
      <c r="M354" s="172"/>
      <c r="N354" s="172"/>
      <c r="O354" s="172"/>
      <c r="P354" s="172"/>
      <c r="Q354" s="172"/>
      <c r="R354" s="208"/>
      <c r="S354" s="208"/>
      <c r="T354" s="208"/>
      <c r="U354" s="208"/>
      <c r="V354" s="208"/>
      <c r="W354" s="208"/>
      <c r="X354" s="172"/>
      <c r="AX354" s="172"/>
      <c r="AY354" s="172"/>
      <c r="AZ354" s="172"/>
      <c r="BA354" s="172"/>
      <c r="BB354" s="172"/>
      <c r="BC354" s="172"/>
      <c r="BD354" s="172"/>
      <c r="BE354" s="172"/>
      <c r="BF354" s="172"/>
      <c r="BG354" s="172"/>
      <c r="BH354" s="172"/>
      <c r="BI354" s="172"/>
      <c r="BJ354" s="172"/>
      <c r="BK354" s="172"/>
      <c r="BL354" s="172"/>
    </row>
    <row r="355" spans="1:64" hidden="1">
      <c r="A355" s="172"/>
      <c r="B355" s="172"/>
      <c r="C355" s="172"/>
      <c r="D355" s="172"/>
      <c r="E355" s="172"/>
      <c r="F355" s="172"/>
      <c r="G355" s="172"/>
      <c r="H355" s="172"/>
      <c r="I355" s="172"/>
      <c r="J355" s="172"/>
      <c r="K355" s="172"/>
      <c r="L355" s="172"/>
      <c r="M355" s="172"/>
      <c r="N355" s="172"/>
      <c r="O355" s="172"/>
      <c r="P355" s="172"/>
      <c r="Q355" s="172"/>
      <c r="R355" s="208"/>
      <c r="S355" s="208"/>
      <c r="T355" s="208"/>
      <c r="U355" s="208"/>
      <c r="V355" s="208"/>
      <c r="W355" s="208"/>
      <c r="X355" s="172"/>
      <c r="AX355" s="172"/>
      <c r="AY355" s="172"/>
      <c r="AZ355" s="172"/>
      <c r="BA355" s="172"/>
      <c r="BB355" s="172"/>
      <c r="BC355" s="172"/>
      <c r="BD355" s="172"/>
      <c r="BE355" s="172"/>
      <c r="BF355" s="172"/>
      <c r="BG355" s="172"/>
      <c r="BH355" s="172"/>
      <c r="BI355" s="172"/>
      <c r="BJ355" s="172"/>
      <c r="BK355" s="172"/>
      <c r="BL355" s="172"/>
    </row>
    <row r="356" spans="1:64" hidden="1">
      <c r="A356" s="172"/>
      <c r="B356" s="172"/>
      <c r="C356" s="172"/>
      <c r="D356" s="172"/>
      <c r="E356" s="172"/>
      <c r="F356" s="172"/>
      <c r="G356" s="172"/>
      <c r="H356" s="172"/>
      <c r="I356" s="172"/>
      <c r="J356" s="172"/>
      <c r="K356" s="172"/>
      <c r="L356" s="172"/>
      <c r="M356" s="172"/>
      <c r="N356" s="172"/>
      <c r="O356" s="172"/>
      <c r="P356" s="172"/>
      <c r="Q356" s="172"/>
      <c r="R356" s="208"/>
      <c r="S356" s="208"/>
      <c r="T356" s="208"/>
      <c r="U356" s="208"/>
      <c r="V356" s="208"/>
      <c r="W356" s="208"/>
      <c r="X356" s="172"/>
      <c r="AX356" s="172"/>
      <c r="AY356" s="172"/>
      <c r="AZ356" s="172"/>
      <c r="BA356" s="172"/>
      <c r="BB356" s="172"/>
      <c r="BC356" s="172"/>
      <c r="BD356" s="172"/>
      <c r="BE356" s="172"/>
      <c r="BF356" s="172"/>
      <c r="BG356" s="172"/>
      <c r="BH356" s="172"/>
      <c r="BI356" s="172"/>
      <c r="BJ356" s="172"/>
      <c r="BK356" s="172"/>
      <c r="BL356" s="172"/>
    </row>
    <row r="357" spans="1:64" hidden="1">
      <c r="A357" s="172"/>
      <c r="B357" s="172"/>
      <c r="C357" s="172"/>
      <c r="D357" s="172"/>
      <c r="E357" s="172"/>
      <c r="F357" s="172"/>
      <c r="G357" s="172"/>
      <c r="H357" s="172"/>
      <c r="I357" s="172"/>
      <c r="J357" s="172"/>
      <c r="K357" s="172"/>
      <c r="L357" s="172"/>
      <c r="M357" s="172"/>
      <c r="N357" s="172"/>
      <c r="O357" s="172"/>
      <c r="P357" s="172"/>
      <c r="Q357" s="172"/>
      <c r="R357" s="208"/>
      <c r="S357" s="208"/>
      <c r="T357" s="208"/>
      <c r="U357" s="208"/>
      <c r="V357" s="208"/>
      <c r="W357" s="208"/>
      <c r="X357" s="172"/>
      <c r="AX357" s="172"/>
      <c r="AY357" s="172"/>
      <c r="AZ357" s="172"/>
      <c r="BA357" s="172"/>
      <c r="BB357" s="172"/>
      <c r="BC357" s="172"/>
      <c r="BD357" s="172"/>
      <c r="BE357" s="172"/>
      <c r="BF357" s="172"/>
      <c r="BG357" s="172"/>
      <c r="BH357" s="172"/>
      <c r="BI357" s="172"/>
      <c r="BJ357" s="172"/>
      <c r="BK357" s="172"/>
      <c r="BL357" s="172"/>
    </row>
    <row r="358" spans="1:64" hidden="1">
      <c r="A358" s="172"/>
      <c r="B358" s="172"/>
      <c r="C358" s="172"/>
      <c r="D358" s="172"/>
      <c r="E358" s="172"/>
      <c r="F358" s="172"/>
      <c r="G358" s="172"/>
      <c r="H358" s="172"/>
      <c r="I358" s="172"/>
      <c r="J358" s="172"/>
      <c r="K358" s="172"/>
      <c r="L358" s="172"/>
      <c r="M358" s="172"/>
      <c r="N358" s="172"/>
      <c r="O358" s="172"/>
      <c r="P358" s="172"/>
      <c r="Q358" s="172"/>
      <c r="R358" s="208"/>
      <c r="S358" s="208"/>
      <c r="T358" s="208"/>
      <c r="U358" s="208"/>
      <c r="V358" s="208"/>
      <c r="W358" s="208"/>
      <c r="X358" s="172"/>
      <c r="AX358" s="172"/>
      <c r="AY358" s="172"/>
      <c r="AZ358" s="172"/>
      <c r="BA358" s="172"/>
      <c r="BB358" s="172"/>
      <c r="BC358" s="172"/>
      <c r="BD358" s="172"/>
      <c r="BE358" s="172"/>
      <c r="BF358" s="172"/>
      <c r="BG358" s="172"/>
      <c r="BH358" s="172"/>
      <c r="BI358" s="172"/>
      <c r="BJ358" s="172"/>
      <c r="BK358" s="172"/>
      <c r="BL358" s="172"/>
    </row>
    <row r="359" spans="1:64" hidden="1">
      <c r="A359" s="172"/>
      <c r="B359" s="172"/>
      <c r="C359" s="172"/>
      <c r="D359" s="172"/>
      <c r="E359" s="172"/>
      <c r="F359" s="172"/>
      <c r="G359" s="172"/>
      <c r="H359" s="172"/>
      <c r="I359" s="172"/>
      <c r="J359" s="172"/>
      <c r="K359" s="172"/>
      <c r="L359" s="172"/>
      <c r="M359" s="172"/>
      <c r="N359" s="172"/>
      <c r="O359" s="172"/>
      <c r="P359" s="172"/>
      <c r="Q359" s="172"/>
      <c r="R359" s="208"/>
      <c r="S359" s="208"/>
      <c r="T359" s="208"/>
      <c r="U359" s="208"/>
      <c r="V359" s="208"/>
      <c r="W359" s="208"/>
      <c r="X359" s="172"/>
      <c r="AX359" s="172"/>
      <c r="AY359" s="172"/>
      <c r="AZ359" s="172"/>
      <c r="BA359" s="172"/>
      <c r="BB359" s="172"/>
      <c r="BC359" s="172"/>
      <c r="BD359" s="172"/>
      <c r="BE359" s="172"/>
      <c r="BF359" s="172"/>
      <c r="BG359" s="172"/>
      <c r="BH359" s="172"/>
      <c r="BI359" s="172"/>
      <c r="BJ359" s="172"/>
      <c r="BK359" s="172"/>
      <c r="BL359" s="172"/>
    </row>
    <row r="360" spans="1:64" hidden="1">
      <c r="A360" s="172"/>
      <c r="B360" s="172"/>
      <c r="C360" s="172"/>
      <c r="D360" s="172"/>
      <c r="E360" s="172"/>
      <c r="F360" s="172"/>
      <c r="G360" s="172"/>
      <c r="H360" s="172"/>
      <c r="I360" s="172"/>
      <c r="J360" s="172"/>
      <c r="K360" s="172"/>
      <c r="L360" s="172"/>
      <c r="M360" s="172"/>
      <c r="N360" s="172"/>
      <c r="O360" s="172"/>
      <c r="P360" s="172"/>
      <c r="Q360" s="172"/>
      <c r="R360" s="208"/>
      <c r="S360" s="208"/>
      <c r="T360" s="208"/>
      <c r="U360" s="208"/>
      <c r="V360" s="208"/>
      <c r="W360" s="208"/>
      <c r="X360" s="172"/>
      <c r="AX360" s="172"/>
      <c r="AY360" s="172"/>
      <c r="AZ360" s="172"/>
      <c r="BA360" s="172"/>
      <c r="BB360" s="172"/>
      <c r="BC360" s="172"/>
      <c r="BD360" s="172"/>
      <c r="BE360" s="172"/>
      <c r="BF360" s="172"/>
      <c r="BG360" s="172"/>
      <c r="BH360" s="172"/>
      <c r="BI360" s="172"/>
      <c r="BJ360" s="172"/>
      <c r="BK360" s="172"/>
      <c r="BL360" s="172"/>
    </row>
    <row r="361" spans="1:64" hidden="1">
      <c r="A361" s="172"/>
      <c r="B361" s="172"/>
      <c r="C361" s="172"/>
      <c r="D361" s="172"/>
      <c r="E361" s="172"/>
      <c r="F361" s="172"/>
      <c r="G361" s="172"/>
      <c r="H361" s="172"/>
      <c r="I361" s="172"/>
      <c r="J361" s="172"/>
      <c r="K361" s="172"/>
      <c r="L361" s="172"/>
      <c r="M361" s="172"/>
      <c r="N361" s="172"/>
      <c r="O361" s="172"/>
      <c r="P361" s="172"/>
      <c r="Q361" s="172"/>
      <c r="R361" s="208"/>
      <c r="S361" s="208"/>
      <c r="T361" s="208"/>
      <c r="U361" s="208"/>
      <c r="V361" s="208"/>
      <c r="W361" s="208"/>
      <c r="X361" s="172"/>
      <c r="AX361" s="172"/>
      <c r="AY361" s="172"/>
      <c r="AZ361" s="172"/>
      <c r="BA361" s="172"/>
      <c r="BB361" s="172"/>
      <c r="BC361" s="172"/>
      <c r="BD361" s="172"/>
      <c r="BE361" s="172"/>
      <c r="BF361" s="172"/>
      <c r="BG361" s="172"/>
      <c r="BH361" s="172"/>
      <c r="BI361" s="172"/>
      <c r="BJ361" s="172"/>
      <c r="BK361" s="172"/>
      <c r="BL361" s="172"/>
    </row>
    <row r="362" spans="1:64" hidden="1">
      <c r="A362" s="172"/>
      <c r="B362" s="172"/>
      <c r="C362" s="172"/>
      <c r="D362" s="172"/>
      <c r="E362" s="172"/>
      <c r="F362" s="172"/>
      <c r="G362" s="172"/>
      <c r="H362" s="172"/>
      <c r="I362" s="172"/>
      <c r="J362" s="172"/>
      <c r="K362" s="172"/>
      <c r="L362" s="172"/>
      <c r="M362" s="172"/>
      <c r="N362" s="172"/>
      <c r="O362" s="172"/>
      <c r="P362" s="172"/>
      <c r="Q362" s="172"/>
      <c r="R362" s="208"/>
      <c r="S362" s="208"/>
      <c r="T362" s="208"/>
      <c r="U362" s="208"/>
      <c r="V362" s="208"/>
      <c r="W362" s="208"/>
      <c r="X362" s="172"/>
      <c r="AX362" s="172"/>
      <c r="AY362" s="172"/>
      <c r="AZ362" s="172"/>
      <c r="BA362" s="172"/>
      <c r="BB362" s="172"/>
      <c r="BC362" s="172"/>
      <c r="BD362" s="172"/>
      <c r="BE362" s="172"/>
      <c r="BF362" s="172"/>
      <c r="BG362" s="172"/>
      <c r="BH362" s="172"/>
      <c r="BI362" s="172"/>
      <c r="BJ362" s="172"/>
      <c r="BK362" s="172"/>
      <c r="BL362" s="172"/>
    </row>
    <row r="363" spans="1:64" hidden="1">
      <c r="A363" s="172"/>
      <c r="B363" s="172"/>
      <c r="C363" s="172"/>
      <c r="D363" s="172"/>
      <c r="E363" s="172"/>
      <c r="F363" s="172"/>
      <c r="G363" s="172"/>
      <c r="H363" s="172"/>
      <c r="I363" s="172"/>
      <c r="J363" s="172"/>
      <c r="K363" s="172"/>
      <c r="L363" s="172"/>
      <c r="M363" s="172"/>
      <c r="N363" s="172"/>
      <c r="O363" s="172"/>
      <c r="P363" s="172"/>
      <c r="Q363" s="172"/>
      <c r="R363" s="208"/>
      <c r="S363" s="208"/>
      <c r="T363" s="208"/>
      <c r="U363" s="208"/>
      <c r="V363" s="208"/>
      <c r="W363" s="208"/>
      <c r="X363" s="172"/>
      <c r="AX363" s="172"/>
      <c r="AY363" s="172"/>
      <c r="AZ363" s="172"/>
      <c r="BA363" s="172"/>
      <c r="BB363" s="172"/>
      <c r="BC363" s="172"/>
      <c r="BD363" s="172"/>
      <c r="BE363" s="172"/>
      <c r="BF363" s="172"/>
      <c r="BG363" s="172"/>
      <c r="BH363" s="172"/>
      <c r="BI363" s="172"/>
      <c r="BJ363" s="172"/>
      <c r="BK363" s="172"/>
      <c r="BL363" s="172"/>
    </row>
    <row r="364" spans="1:64" hidden="1">
      <c r="A364" s="172"/>
      <c r="B364" s="172"/>
      <c r="C364" s="172"/>
      <c r="D364" s="172"/>
      <c r="E364" s="172"/>
      <c r="F364" s="172"/>
      <c r="G364" s="172"/>
      <c r="H364" s="172"/>
      <c r="I364" s="172"/>
      <c r="J364" s="172"/>
      <c r="K364" s="172"/>
      <c r="L364" s="172"/>
      <c r="M364" s="172"/>
      <c r="N364" s="172"/>
      <c r="O364" s="172"/>
      <c r="P364" s="172"/>
      <c r="Q364" s="172"/>
      <c r="R364" s="208"/>
      <c r="S364" s="208"/>
      <c r="T364" s="208"/>
      <c r="U364" s="208"/>
      <c r="V364" s="208"/>
      <c r="W364" s="208"/>
      <c r="X364" s="172"/>
      <c r="AX364" s="172"/>
      <c r="AY364" s="172"/>
      <c r="AZ364" s="172"/>
      <c r="BA364" s="172"/>
      <c r="BB364" s="172"/>
      <c r="BC364" s="172"/>
      <c r="BD364" s="172"/>
      <c r="BE364" s="172"/>
      <c r="BF364" s="172"/>
      <c r="BG364" s="172"/>
      <c r="BH364" s="172"/>
      <c r="BI364" s="172"/>
      <c r="BJ364" s="172"/>
      <c r="BK364" s="172"/>
      <c r="BL364" s="172"/>
    </row>
    <row r="365" spans="1:64" hidden="1">
      <c r="A365" s="172"/>
      <c r="B365" s="172"/>
      <c r="C365" s="172"/>
      <c r="D365" s="172"/>
      <c r="E365" s="172"/>
      <c r="F365" s="172"/>
      <c r="G365" s="172"/>
      <c r="H365" s="172"/>
      <c r="I365" s="172"/>
      <c r="J365" s="172"/>
      <c r="K365" s="172"/>
      <c r="L365" s="172"/>
      <c r="M365" s="172"/>
      <c r="N365" s="172"/>
      <c r="O365" s="172"/>
      <c r="P365" s="172"/>
      <c r="Q365" s="172"/>
      <c r="R365" s="208"/>
      <c r="S365" s="208"/>
      <c r="T365" s="208"/>
      <c r="U365" s="208"/>
      <c r="V365" s="208"/>
      <c r="W365" s="208"/>
      <c r="X365" s="172"/>
      <c r="AX365" s="172"/>
      <c r="AY365" s="172"/>
      <c r="AZ365" s="172"/>
      <c r="BA365" s="172"/>
      <c r="BB365" s="172"/>
      <c r="BC365" s="172"/>
      <c r="BD365" s="172"/>
      <c r="BE365" s="172"/>
      <c r="BF365" s="172"/>
      <c r="BG365" s="172"/>
      <c r="BH365" s="172"/>
      <c r="BI365" s="172"/>
      <c r="BJ365" s="172"/>
      <c r="BK365" s="172"/>
      <c r="BL365" s="172"/>
    </row>
    <row r="366" spans="1:64" hidden="1">
      <c r="A366" s="172"/>
      <c r="B366" s="172"/>
      <c r="C366" s="172"/>
      <c r="D366" s="172"/>
      <c r="E366" s="172"/>
      <c r="F366" s="172"/>
      <c r="G366" s="172"/>
      <c r="H366" s="172"/>
      <c r="I366" s="172"/>
      <c r="J366" s="172"/>
      <c r="K366" s="172"/>
      <c r="L366" s="172"/>
      <c r="M366" s="172"/>
      <c r="N366" s="172"/>
      <c r="O366" s="172"/>
      <c r="P366" s="172"/>
      <c r="Q366" s="172"/>
      <c r="R366" s="208"/>
      <c r="S366" s="208"/>
      <c r="T366" s="208"/>
      <c r="U366" s="208"/>
      <c r="V366" s="208"/>
      <c r="W366" s="208"/>
      <c r="X366" s="172"/>
      <c r="AX366" s="172"/>
      <c r="AY366" s="172"/>
      <c r="AZ366" s="172"/>
      <c r="BA366" s="172"/>
      <c r="BB366" s="172"/>
      <c r="BC366" s="172"/>
      <c r="BD366" s="172"/>
      <c r="BE366" s="172"/>
      <c r="BF366" s="172"/>
      <c r="BG366" s="172"/>
      <c r="BH366" s="172"/>
      <c r="BI366" s="172"/>
      <c r="BJ366" s="172"/>
      <c r="BK366" s="172"/>
      <c r="BL366" s="172"/>
    </row>
    <row r="367" spans="1:64" hidden="1">
      <c r="A367" s="172"/>
      <c r="B367" s="172"/>
      <c r="C367" s="172"/>
      <c r="D367" s="172"/>
      <c r="E367" s="172"/>
      <c r="F367" s="172"/>
      <c r="G367" s="172"/>
      <c r="H367" s="172"/>
      <c r="I367" s="172"/>
      <c r="J367" s="172"/>
      <c r="K367" s="172"/>
      <c r="L367" s="172"/>
      <c r="M367" s="172"/>
      <c r="N367" s="172"/>
      <c r="O367" s="172"/>
      <c r="P367" s="172"/>
      <c r="Q367" s="172"/>
      <c r="R367" s="208"/>
      <c r="S367" s="208"/>
      <c r="T367" s="208"/>
      <c r="U367" s="208"/>
      <c r="V367" s="208"/>
      <c r="W367" s="208"/>
      <c r="X367" s="172"/>
      <c r="AX367" s="172"/>
      <c r="AY367" s="172"/>
      <c r="AZ367" s="172"/>
      <c r="BA367" s="172"/>
      <c r="BB367" s="172"/>
      <c r="BC367" s="172"/>
      <c r="BD367" s="172"/>
      <c r="BE367" s="172"/>
      <c r="BF367" s="172"/>
      <c r="BG367" s="172"/>
      <c r="BH367" s="172"/>
      <c r="BI367" s="172"/>
      <c r="BJ367" s="172"/>
      <c r="BK367" s="172"/>
      <c r="BL367" s="172"/>
    </row>
    <row r="368" spans="1:64" hidden="1">
      <c r="A368" s="172"/>
      <c r="B368" s="172"/>
      <c r="C368" s="172"/>
      <c r="D368" s="172"/>
      <c r="E368" s="172"/>
      <c r="F368" s="172"/>
      <c r="G368" s="172"/>
      <c r="H368" s="172"/>
      <c r="I368" s="172"/>
      <c r="J368" s="172"/>
      <c r="K368" s="172"/>
      <c r="L368" s="172"/>
      <c r="M368" s="172"/>
      <c r="N368" s="172"/>
      <c r="O368" s="172"/>
      <c r="P368" s="172"/>
      <c r="Q368" s="172"/>
      <c r="R368" s="208"/>
      <c r="S368" s="208"/>
      <c r="T368" s="208"/>
      <c r="U368" s="208"/>
      <c r="V368" s="208"/>
      <c r="W368" s="208"/>
      <c r="X368" s="172"/>
      <c r="AX368" s="172"/>
      <c r="AY368" s="172"/>
      <c r="AZ368" s="172"/>
      <c r="BA368" s="172"/>
      <c r="BB368" s="172"/>
      <c r="BC368" s="172"/>
      <c r="BD368" s="172"/>
      <c r="BE368" s="172"/>
      <c r="BF368" s="172"/>
      <c r="BG368" s="172"/>
      <c r="BH368" s="172"/>
      <c r="BI368" s="172"/>
      <c r="BJ368" s="172"/>
      <c r="BK368" s="172"/>
      <c r="BL368" s="172"/>
    </row>
    <row r="369" spans="1:24" hidden="1">
      <c r="A369" s="172"/>
      <c r="B369" s="172"/>
      <c r="C369" s="172"/>
      <c r="D369" s="172"/>
      <c r="E369" s="172"/>
      <c r="F369" s="172"/>
      <c r="G369" s="172"/>
      <c r="H369" s="172"/>
      <c r="I369" s="172"/>
      <c r="J369" s="172"/>
      <c r="K369" s="172"/>
      <c r="L369" s="172"/>
      <c r="M369" s="172"/>
      <c r="N369" s="172"/>
      <c r="O369" s="172"/>
      <c r="P369" s="172"/>
      <c r="Q369" s="172"/>
      <c r="R369" s="208"/>
      <c r="S369" s="208"/>
      <c r="T369" s="208"/>
      <c r="U369" s="208"/>
      <c r="V369" s="208"/>
      <c r="W369" s="208"/>
      <c r="X369" s="172"/>
    </row>
    <row r="370" spans="1:24" hidden="1">
      <c r="A370" s="172"/>
      <c r="B370" s="172"/>
      <c r="C370" s="172"/>
      <c r="D370" s="172"/>
      <c r="E370" s="172"/>
      <c r="F370" s="172"/>
      <c r="G370" s="172"/>
      <c r="H370" s="172"/>
      <c r="I370" s="172"/>
      <c r="J370" s="172"/>
      <c r="K370" s="172"/>
      <c r="L370" s="172"/>
      <c r="M370" s="172"/>
      <c r="N370" s="172"/>
      <c r="O370" s="172"/>
      <c r="P370" s="172"/>
      <c r="Q370" s="172"/>
      <c r="R370" s="208"/>
      <c r="S370" s="208"/>
      <c r="T370" s="208"/>
      <c r="U370" s="208"/>
      <c r="V370" s="208"/>
      <c r="W370" s="208"/>
      <c r="X370" s="172"/>
    </row>
    <row r="371" spans="1:24" hidden="1">
      <c r="A371" s="172"/>
      <c r="B371" s="172"/>
      <c r="C371" s="172"/>
      <c r="D371" s="172"/>
      <c r="E371" s="172"/>
      <c r="F371" s="172"/>
      <c r="G371" s="172"/>
      <c r="H371" s="172"/>
      <c r="I371" s="172"/>
      <c r="J371" s="172"/>
      <c r="K371" s="172"/>
      <c r="L371" s="172"/>
      <c r="M371" s="172"/>
      <c r="N371" s="172"/>
      <c r="O371" s="172"/>
      <c r="P371" s="172"/>
      <c r="Q371" s="172"/>
      <c r="R371" s="208"/>
      <c r="S371" s="208"/>
      <c r="T371" s="208"/>
      <c r="U371" s="208"/>
      <c r="V371" s="208"/>
      <c r="W371" s="208"/>
      <c r="X371" s="172"/>
    </row>
    <row r="372" spans="1:24" hidden="1">
      <c r="A372" s="172"/>
      <c r="B372" s="172"/>
      <c r="C372" s="172"/>
      <c r="D372" s="172"/>
      <c r="E372" s="172"/>
      <c r="F372" s="172"/>
      <c r="G372" s="172"/>
      <c r="H372" s="172"/>
      <c r="I372" s="172"/>
      <c r="J372" s="172"/>
      <c r="K372" s="172"/>
      <c r="L372" s="172"/>
      <c r="M372" s="172"/>
      <c r="N372" s="172"/>
      <c r="O372" s="172"/>
      <c r="P372" s="172"/>
      <c r="Q372" s="172"/>
      <c r="R372" s="208"/>
      <c r="S372" s="208"/>
      <c r="T372" s="208"/>
      <c r="U372" s="208"/>
      <c r="V372" s="208"/>
      <c r="W372" s="208"/>
      <c r="X372" s="172"/>
    </row>
    <row r="373" spans="1:24" hidden="1">
      <c r="A373" s="172"/>
      <c r="B373" s="172"/>
      <c r="C373" s="172"/>
      <c r="D373" s="172"/>
      <c r="E373" s="172"/>
      <c r="F373" s="172"/>
      <c r="G373" s="172"/>
      <c r="H373" s="172"/>
      <c r="I373" s="172"/>
      <c r="J373" s="172"/>
      <c r="K373" s="172"/>
      <c r="L373" s="172"/>
      <c r="M373" s="172"/>
      <c r="N373" s="172"/>
      <c r="O373" s="172"/>
      <c r="P373" s="172"/>
      <c r="Q373" s="172"/>
      <c r="R373" s="208"/>
      <c r="S373" s="208"/>
      <c r="T373" s="208"/>
      <c r="U373" s="208"/>
      <c r="V373" s="208"/>
      <c r="W373" s="208"/>
      <c r="X373" s="172"/>
    </row>
    <row r="374" spans="1:24" hidden="1">
      <c r="A374" s="172"/>
      <c r="B374" s="172"/>
      <c r="C374" s="172"/>
      <c r="D374" s="172"/>
      <c r="E374" s="172"/>
      <c r="F374" s="172"/>
      <c r="G374" s="172"/>
      <c r="H374" s="172"/>
      <c r="I374" s="172"/>
      <c r="J374" s="172"/>
      <c r="K374" s="172"/>
      <c r="L374" s="172"/>
      <c r="M374" s="172"/>
      <c r="N374" s="172"/>
      <c r="O374" s="172"/>
      <c r="P374" s="172"/>
      <c r="Q374" s="172"/>
      <c r="R374" s="208"/>
      <c r="S374" s="208"/>
      <c r="T374" s="208"/>
      <c r="U374" s="208"/>
      <c r="V374" s="208"/>
      <c r="W374" s="208"/>
      <c r="X374" s="172"/>
    </row>
    <row r="375" spans="1:24" hidden="1">
      <c r="A375" s="172"/>
      <c r="B375" s="172"/>
      <c r="C375" s="172"/>
      <c r="D375" s="172"/>
      <c r="E375" s="172"/>
      <c r="F375" s="172"/>
      <c r="G375" s="172"/>
      <c r="H375" s="172"/>
      <c r="I375" s="172"/>
      <c r="J375" s="172"/>
      <c r="K375" s="172"/>
      <c r="L375" s="172"/>
      <c r="M375" s="172"/>
      <c r="N375" s="172"/>
      <c r="O375" s="172"/>
      <c r="P375" s="172"/>
      <c r="Q375" s="172"/>
      <c r="R375" s="208"/>
      <c r="S375" s="208"/>
      <c r="T375" s="208"/>
      <c r="U375" s="208"/>
      <c r="V375" s="208"/>
      <c r="W375" s="208"/>
      <c r="X375" s="172"/>
    </row>
    <row r="376" spans="1:24" hidden="1">
      <c r="A376" s="172"/>
      <c r="B376" s="172"/>
      <c r="C376" s="172"/>
      <c r="D376" s="172"/>
      <c r="E376" s="172"/>
      <c r="F376" s="172"/>
      <c r="G376" s="172"/>
      <c r="H376" s="172"/>
      <c r="I376" s="172"/>
      <c r="J376" s="172"/>
      <c r="K376" s="172"/>
      <c r="L376" s="172"/>
      <c r="M376" s="172"/>
      <c r="N376" s="172"/>
      <c r="O376" s="172"/>
      <c r="P376" s="172"/>
      <c r="Q376" s="172"/>
      <c r="R376" s="208"/>
      <c r="S376" s="208"/>
      <c r="T376" s="208"/>
      <c r="U376" s="208"/>
      <c r="V376" s="208"/>
      <c r="W376" s="208"/>
      <c r="X376" s="172"/>
    </row>
    <row r="377" spans="1:24" hidden="1">
      <c r="A377" s="172"/>
      <c r="B377" s="172"/>
      <c r="C377" s="172"/>
      <c r="D377" s="172"/>
      <c r="E377" s="172"/>
      <c r="F377" s="172"/>
      <c r="G377" s="172"/>
      <c r="H377" s="172"/>
      <c r="I377" s="172"/>
      <c r="J377" s="172"/>
      <c r="K377" s="172"/>
      <c r="L377" s="172"/>
      <c r="M377" s="172"/>
      <c r="N377" s="172"/>
      <c r="O377" s="172"/>
      <c r="P377" s="172"/>
      <c r="Q377" s="172"/>
      <c r="R377" s="208"/>
      <c r="S377" s="208"/>
      <c r="T377" s="208"/>
      <c r="U377" s="208"/>
      <c r="V377" s="208"/>
      <c r="W377" s="208"/>
      <c r="X377" s="172"/>
    </row>
    <row r="378" spans="1:24" hidden="1">
      <c r="A378" s="172"/>
      <c r="B378" s="172"/>
      <c r="C378" s="172"/>
      <c r="D378" s="172"/>
      <c r="E378" s="172"/>
      <c r="F378" s="172"/>
      <c r="G378" s="172"/>
      <c r="H378" s="172"/>
      <c r="I378" s="172"/>
      <c r="J378" s="172"/>
      <c r="K378" s="172"/>
      <c r="L378" s="172"/>
      <c r="M378" s="172"/>
      <c r="N378" s="172"/>
      <c r="O378" s="172"/>
      <c r="P378" s="172"/>
      <c r="Q378" s="172"/>
      <c r="R378" s="208"/>
      <c r="S378" s="208"/>
      <c r="T378" s="208"/>
      <c r="U378" s="208"/>
      <c r="V378" s="208"/>
      <c r="W378" s="208"/>
      <c r="X378" s="172"/>
    </row>
    <row r="379" spans="1:24" hidden="1">
      <c r="A379" s="172"/>
      <c r="B379" s="172"/>
      <c r="C379" s="172"/>
      <c r="D379" s="172"/>
      <c r="E379" s="172"/>
      <c r="F379" s="172"/>
      <c r="G379" s="172"/>
      <c r="H379" s="172"/>
      <c r="I379" s="172"/>
      <c r="J379" s="172"/>
      <c r="K379" s="172"/>
      <c r="L379" s="172"/>
      <c r="M379" s="172"/>
      <c r="N379" s="172"/>
      <c r="O379" s="172"/>
      <c r="P379" s="172"/>
      <c r="Q379" s="172"/>
      <c r="R379" s="208"/>
      <c r="S379" s="208"/>
      <c r="T379" s="208"/>
      <c r="U379" s="208"/>
      <c r="V379" s="208"/>
      <c r="W379" s="208"/>
      <c r="X379" s="172"/>
    </row>
    <row r="380" spans="1:24" hidden="1">
      <c r="A380" s="172"/>
      <c r="B380" s="172"/>
      <c r="C380" s="172"/>
      <c r="D380" s="172"/>
      <c r="E380" s="172"/>
      <c r="F380" s="172"/>
      <c r="G380" s="172"/>
      <c r="H380" s="172"/>
      <c r="I380" s="172"/>
      <c r="J380" s="172"/>
      <c r="K380" s="172"/>
      <c r="L380" s="172"/>
      <c r="M380" s="172"/>
      <c r="N380" s="172"/>
      <c r="O380" s="172"/>
      <c r="P380" s="172"/>
      <c r="Q380" s="172"/>
      <c r="R380" s="208"/>
      <c r="S380" s="208"/>
      <c r="T380" s="208"/>
      <c r="U380" s="208"/>
      <c r="V380" s="208"/>
      <c r="W380" s="208"/>
      <c r="X380" s="172"/>
    </row>
    <row r="381" spans="1:24" hidden="1">
      <c r="A381" s="172"/>
      <c r="B381" s="172"/>
      <c r="C381" s="172"/>
      <c r="D381" s="172"/>
      <c r="E381" s="172"/>
      <c r="F381" s="172"/>
      <c r="G381" s="172"/>
      <c r="H381" s="172"/>
      <c r="I381" s="172"/>
      <c r="J381" s="172"/>
      <c r="K381" s="172"/>
      <c r="L381" s="172"/>
      <c r="M381" s="172"/>
      <c r="N381" s="172"/>
      <c r="O381" s="172"/>
      <c r="P381" s="172"/>
      <c r="Q381" s="172"/>
      <c r="R381" s="208"/>
      <c r="S381" s="208"/>
      <c r="T381" s="208"/>
      <c r="U381" s="208"/>
      <c r="V381" s="208"/>
      <c r="W381" s="208"/>
      <c r="X381" s="172"/>
    </row>
    <row r="382" spans="1:24" hidden="1">
      <c r="A382" s="172"/>
      <c r="B382" s="172"/>
      <c r="C382" s="172"/>
      <c r="D382" s="172"/>
      <c r="E382" s="172"/>
      <c r="F382" s="172"/>
      <c r="G382" s="172"/>
      <c r="H382" s="172"/>
      <c r="I382" s="172"/>
      <c r="J382" s="172"/>
      <c r="K382" s="172"/>
      <c r="L382" s="172"/>
      <c r="M382" s="172"/>
      <c r="N382" s="172"/>
      <c r="O382" s="172"/>
      <c r="P382" s="172"/>
      <c r="Q382" s="172"/>
      <c r="R382" s="208"/>
      <c r="S382" s="208"/>
      <c r="T382" s="208"/>
      <c r="U382" s="208"/>
      <c r="V382" s="208"/>
      <c r="W382" s="208"/>
      <c r="X382" s="172"/>
    </row>
    <row r="383" spans="1:24" hidden="1">
      <c r="A383" s="172"/>
      <c r="B383" s="172"/>
      <c r="C383" s="172"/>
      <c r="D383" s="172"/>
      <c r="E383" s="172"/>
      <c r="F383" s="172"/>
      <c r="G383" s="172"/>
      <c r="H383" s="172"/>
      <c r="I383" s="172"/>
      <c r="J383" s="172"/>
      <c r="K383" s="172"/>
      <c r="L383" s="172"/>
      <c r="M383" s="172"/>
      <c r="N383" s="172"/>
      <c r="O383" s="172"/>
      <c r="P383" s="172"/>
      <c r="Q383" s="172"/>
      <c r="R383" s="208"/>
      <c r="S383" s="208"/>
      <c r="T383" s="208"/>
      <c r="U383" s="208"/>
      <c r="V383" s="208"/>
      <c r="W383" s="208"/>
      <c r="X383" s="172"/>
    </row>
    <row r="384" spans="1:24" hidden="1">
      <c r="A384" s="172"/>
      <c r="B384" s="172"/>
      <c r="C384" s="172"/>
      <c r="D384" s="172"/>
      <c r="E384" s="172"/>
      <c r="F384" s="172"/>
      <c r="G384" s="172"/>
      <c r="H384" s="172"/>
      <c r="I384" s="172"/>
      <c r="J384" s="172"/>
      <c r="K384" s="172"/>
      <c r="L384" s="172"/>
      <c r="M384" s="172"/>
      <c r="N384" s="172"/>
      <c r="O384" s="172"/>
      <c r="P384" s="172"/>
      <c r="Q384" s="172"/>
      <c r="R384" s="208"/>
      <c r="S384" s="208"/>
      <c r="T384" s="208"/>
      <c r="U384" s="208"/>
      <c r="V384" s="208"/>
      <c r="W384" s="208"/>
      <c r="X384" s="172"/>
    </row>
    <row r="385" spans="1:24" hidden="1">
      <c r="A385" s="172"/>
      <c r="B385" s="172"/>
      <c r="C385" s="172"/>
      <c r="D385" s="172"/>
      <c r="E385" s="172"/>
      <c r="F385" s="172"/>
      <c r="G385" s="172"/>
      <c r="H385" s="172"/>
      <c r="I385" s="172"/>
      <c r="J385" s="172"/>
      <c r="K385" s="172"/>
      <c r="L385" s="172"/>
      <c r="M385" s="172"/>
      <c r="N385" s="172"/>
      <c r="O385" s="172"/>
      <c r="P385" s="172"/>
      <c r="Q385" s="172"/>
      <c r="R385" s="208"/>
      <c r="S385" s="208"/>
      <c r="T385" s="208"/>
      <c r="U385" s="208"/>
      <c r="V385" s="208"/>
      <c r="W385" s="208"/>
      <c r="X385" s="172"/>
    </row>
    <row r="386" spans="1:24" hidden="1">
      <c r="A386" s="172"/>
      <c r="B386" s="172"/>
      <c r="C386" s="172"/>
      <c r="D386" s="172"/>
      <c r="E386" s="172"/>
      <c r="F386" s="172"/>
      <c r="G386" s="172"/>
      <c r="H386" s="172"/>
      <c r="I386" s="172"/>
      <c r="J386" s="172"/>
      <c r="K386" s="172"/>
      <c r="L386" s="172"/>
      <c r="M386" s="172"/>
      <c r="N386" s="172"/>
      <c r="O386" s="172"/>
      <c r="P386" s="172"/>
      <c r="Q386" s="172"/>
      <c r="R386" s="208"/>
      <c r="S386" s="208"/>
      <c r="T386" s="208"/>
      <c r="U386" s="208"/>
      <c r="V386" s="208"/>
      <c r="W386" s="208"/>
      <c r="X386" s="172"/>
    </row>
    <row r="387" spans="1:24" hidden="1">
      <c r="A387" s="172"/>
      <c r="B387" s="172"/>
      <c r="C387" s="172"/>
      <c r="D387" s="172"/>
      <c r="E387" s="172"/>
      <c r="F387" s="172"/>
      <c r="G387" s="172"/>
      <c r="H387" s="172"/>
      <c r="I387" s="172"/>
      <c r="J387" s="172"/>
      <c r="K387" s="172"/>
      <c r="L387" s="172"/>
      <c r="M387" s="172"/>
      <c r="N387" s="172"/>
      <c r="O387" s="172"/>
      <c r="P387" s="172"/>
      <c r="Q387" s="172"/>
      <c r="R387" s="208"/>
      <c r="S387" s="208"/>
      <c r="T387" s="208"/>
      <c r="U387" s="208"/>
      <c r="V387" s="208"/>
      <c r="W387" s="208"/>
      <c r="X387" s="172"/>
    </row>
    <row r="388" spans="1:24" hidden="1">
      <c r="A388" s="172"/>
      <c r="B388" s="172"/>
      <c r="C388" s="172"/>
      <c r="D388" s="172"/>
      <c r="E388" s="172"/>
      <c r="F388" s="172"/>
      <c r="G388" s="172"/>
      <c r="H388" s="172"/>
      <c r="I388" s="172"/>
      <c r="J388" s="172"/>
      <c r="K388" s="172"/>
      <c r="L388" s="172"/>
      <c r="M388" s="172"/>
      <c r="N388" s="172"/>
      <c r="O388" s="172"/>
      <c r="P388" s="172"/>
      <c r="Q388" s="172"/>
      <c r="R388" s="208"/>
      <c r="S388" s="208"/>
      <c r="T388" s="208"/>
      <c r="U388" s="208"/>
      <c r="V388" s="208"/>
      <c r="W388" s="208"/>
      <c r="X388" s="172"/>
    </row>
    <row r="389" spans="1:24" hidden="1">
      <c r="A389" s="172"/>
      <c r="B389" s="172"/>
      <c r="C389" s="172"/>
      <c r="D389" s="172"/>
      <c r="E389" s="172"/>
      <c r="F389" s="172"/>
      <c r="G389" s="172"/>
      <c r="H389" s="172"/>
      <c r="I389" s="172"/>
      <c r="J389" s="172"/>
      <c r="K389" s="172"/>
      <c r="L389" s="172"/>
      <c r="M389" s="172"/>
      <c r="N389" s="172"/>
      <c r="O389" s="172"/>
      <c r="P389" s="172"/>
      <c r="Q389" s="172"/>
      <c r="R389" s="208"/>
      <c r="S389" s="208"/>
      <c r="T389" s="208"/>
      <c r="U389" s="208"/>
      <c r="V389" s="208"/>
      <c r="W389" s="208"/>
      <c r="X389" s="172"/>
    </row>
    <row r="390" spans="1:24" hidden="1">
      <c r="A390" s="172"/>
      <c r="B390" s="172"/>
      <c r="C390" s="172"/>
      <c r="D390" s="172"/>
      <c r="E390" s="172"/>
      <c r="F390" s="172"/>
      <c r="G390" s="172"/>
      <c r="H390" s="172"/>
      <c r="I390" s="172"/>
      <c r="J390" s="172"/>
      <c r="K390" s="172"/>
      <c r="L390" s="172"/>
      <c r="M390" s="172"/>
      <c r="N390" s="172"/>
      <c r="O390" s="172"/>
      <c r="P390" s="172"/>
      <c r="Q390" s="172"/>
      <c r="R390" s="208"/>
      <c r="S390" s="208"/>
      <c r="T390" s="208"/>
      <c r="U390" s="208"/>
      <c r="V390" s="208"/>
      <c r="W390" s="208"/>
      <c r="X390" s="172"/>
    </row>
    <row r="391" spans="1:24" hidden="1">
      <c r="A391" s="172"/>
      <c r="B391" s="172"/>
      <c r="C391" s="172"/>
      <c r="D391" s="172"/>
      <c r="E391" s="172"/>
      <c r="F391" s="172"/>
      <c r="G391" s="172"/>
      <c r="H391" s="172"/>
      <c r="I391" s="172"/>
      <c r="J391" s="172"/>
      <c r="K391" s="172"/>
      <c r="L391" s="172"/>
      <c r="M391" s="172"/>
      <c r="N391" s="172"/>
      <c r="O391" s="172"/>
      <c r="P391" s="172"/>
      <c r="Q391" s="172"/>
      <c r="R391" s="208"/>
      <c r="S391" s="208"/>
      <c r="T391" s="208"/>
      <c r="U391" s="208"/>
      <c r="V391" s="208"/>
      <c r="W391" s="208"/>
      <c r="X391" s="172"/>
    </row>
    <row r="392" spans="1:24" hidden="1">
      <c r="A392" s="172"/>
      <c r="B392" s="172"/>
      <c r="C392" s="172"/>
      <c r="D392" s="172"/>
      <c r="E392" s="172"/>
      <c r="F392" s="172"/>
      <c r="G392" s="172"/>
      <c r="H392" s="172"/>
      <c r="I392" s="172"/>
      <c r="J392" s="172"/>
      <c r="K392" s="172"/>
      <c r="L392" s="172"/>
      <c r="M392" s="172"/>
      <c r="N392" s="172"/>
      <c r="O392" s="172"/>
      <c r="P392" s="172"/>
      <c r="Q392" s="172"/>
      <c r="R392" s="208"/>
      <c r="S392" s="208"/>
      <c r="T392" s="208"/>
      <c r="U392" s="208"/>
      <c r="V392" s="208"/>
      <c r="W392" s="208"/>
      <c r="X392" s="172"/>
    </row>
    <row r="393" spans="1:24" hidden="1">
      <c r="A393" s="172"/>
      <c r="B393" s="172"/>
      <c r="C393" s="172"/>
      <c r="D393" s="172"/>
      <c r="E393" s="172"/>
      <c r="F393" s="172"/>
      <c r="G393" s="172"/>
      <c r="H393" s="172"/>
      <c r="I393" s="172"/>
      <c r="J393" s="172"/>
      <c r="K393" s="172"/>
      <c r="L393" s="172"/>
      <c r="M393" s="172"/>
      <c r="N393" s="172"/>
      <c r="O393" s="172"/>
      <c r="P393" s="172"/>
      <c r="Q393" s="172"/>
      <c r="R393" s="208"/>
      <c r="S393" s="208"/>
      <c r="T393" s="208"/>
      <c r="U393" s="208"/>
      <c r="V393" s="208"/>
      <c r="W393" s="208"/>
      <c r="X393" s="172"/>
    </row>
    <row r="394" spans="1:24" hidden="1">
      <c r="A394" s="172"/>
      <c r="B394" s="172"/>
      <c r="C394" s="172"/>
      <c r="D394" s="172"/>
      <c r="E394" s="172"/>
      <c r="F394" s="172"/>
      <c r="G394" s="172"/>
      <c r="H394" s="172"/>
      <c r="I394" s="172"/>
      <c r="J394" s="172"/>
      <c r="K394" s="172"/>
      <c r="L394" s="172"/>
      <c r="M394" s="172"/>
      <c r="N394" s="172"/>
      <c r="O394" s="172"/>
      <c r="P394" s="172"/>
      <c r="Q394" s="172"/>
      <c r="R394" s="208"/>
      <c r="S394" s="208"/>
      <c r="T394" s="208"/>
      <c r="U394" s="208"/>
      <c r="V394" s="208"/>
      <c r="W394" s="208"/>
      <c r="X394" s="172"/>
    </row>
    <row r="395" spans="1:24" hidden="1">
      <c r="A395" s="172"/>
      <c r="B395" s="172"/>
      <c r="C395" s="172"/>
      <c r="D395" s="172"/>
      <c r="E395" s="172"/>
      <c r="F395" s="172"/>
      <c r="G395" s="172"/>
      <c r="H395" s="172"/>
      <c r="I395" s="172"/>
      <c r="J395" s="172"/>
      <c r="K395" s="172"/>
      <c r="L395" s="172"/>
      <c r="M395" s="172"/>
      <c r="N395" s="172"/>
      <c r="O395" s="172"/>
      <c r="P395" s="172"/>
      <c r="Q395" s="172"/>
      <c r="R395" s="208"/>
      <c r="S395" s="208"/>
      <c r="T395" s="208"/>
      <c r="U395" s="208"/>
      <c r="V395" s="208"/>
      <c r="W395" s="208"/>
      <c r="X395" s="172"/>
    </row>
    <row r="396" spans="1:24" hidden="1">
      <c r="A396" s="172"/>
      <c r="B396" s="172"/>
      <c r="C396" s="172"/>
      <c r="D396" s="172"/>
      <c r="E396" s="172"/>
      <c r="F396" s="172"/>
      <c r="G396" s="172"/>
      <c r="H396" s="172"/>
      <c r="I396" s="172"/>
      <c r="J396" s="172"/>
      <c r="K396" s="172"/>
      <c r="L396" s="172"/>
      <c r="M396" s="172"/>
      <c r="N396" s="172"/>
      <c r="O396" s="172"/>
      <c r="P396" s="172"/>
      <c r="Q396" s="172"/>
      <c r="R396" s="208"/>
      <c r="S396" s="208"/>
      <c r="T396" s="208"/>
      <c r="U396" s="208"/>
      <c r="V396" s="208"/>
      <c r="W396" s="208"/>
      <c r="X396" s="172"/>
    </row>
    <row r="397" spans="1:24" hidden="1">
      <c r="A397" s="172"/>
      <c r="B397" s="172"/>
      <c r="C397" s="172"/>
      <c r="D397" s="172"/>
      <c r="E397" s="172"/>
      <c r="F397" s="172"/>
      <c r="G397" s="172"/>
      <c r="H397" s="172"/>
      <c r="I397" s="172"/>
      <c r="J397" s="172"/>
      <c r="K397" s="172"/>
      <c r="L397" s="172"/>
      <c r="M397" s="172"/>
      <c r="N397" s="172"/>
      <c r="O397" s="172"/>
      <c r="P397" s="172"/>
      <c r="Q397" s="172"/>
      <c r="R397" s="208"/>
      <c r="S397" s="208"/>
      <c r="T397" s="208"/>
      <c r="U397" s="208"/>
      <c r="V397" s="208"/>
      <c r="W397" s="208"/>
      <c r="X397" s="172"/>
    </row>
    <row r="398" spans="1:24" hidden="1">
      <c r="A398" s="172"/>
      <c r="B398" s="172"/>
      <c r="C398" s="172"/>
      <c r="D398" s="172"/>
      <c r="E398" s="172"/>
      <c r="F398" s="172"/>
      <c r="G398" s="172"/>
      <c r="H398" s="172"/>
      <c r="I398" s="172"/>
      <c r="J398" s="172"/>
      <c r="K398" s="172"/>
      <c r="L398" s="172"/>
      <c r="M398" s="172"/>
      <c r="N398" s="172"/>
      <c r="O398" s="172"/>
      <c r="P398" s="172"/>
      <c r="Q398" s="172"/>
      <c r="R398" s="208"/>
      <c r="S398" s="208"/>
      <c r="T398" s="208"/>
      <c r="U398" s="208"/>
      <c r="V398" s="208"/>
      <c r="W398" s="208"/>
      <c r="X398" s="172"/>
    </row>
    <row r="399" spans="1:24" hidden="1">
      <c r="A399" s="172"/>
      <c r="B399" s="172"/>
      <c r="C399" s="172"/>
      <c r="D399" s="172"/>
      <c r="E399" s="172"/>
      <c r="F399" s="172"/>
      <c r="G399" s="172"/>
      <c r="H399" s="172"/>
      <c r="I399" s="172"/>
      <c r="J399" s="172"/>
      <c r="K399" s="172"/>
      <c r="L399" s="172"/>
      <c r="M399" s="172"/>
      <c r="N399" s="172"/>
      <c r="O399" s="172"/>
      <c r="P399" s="172"/>
      <c r="Q399" s="172"/>
      <c r="R399" s="208"/>
      <c r="S399" s="208"/>
      <c r="T399" s="208"/>
      <c r="U399" s="208"/>
      <c r="V399" s="208"/>
      <c r="W399" s="208"/>
      <c r="X399" s="172"/>
    </row>
    <row r="400" spans="1:24" hidden="1">
      <c r="A400" s="172"/>
      <c r="B400" s="172"/>
      <c r="C400" s="172"/>
      <c r="D400" s="172"/>
      <c r="E400" s="172"/>
      <c r="F400" s="172"/>
      <c r="G400" s="172"/>
      <c r="H400" s="172"/>
      <c r="I400" s="172"/>
      <c r="J400" s="172"/>
      <c r="K400" s="172"/>
      <c r="L400" s="172"/>
      <c r="M400" s="172"/>
      <c r="N400" s="172"/>
      <c r="O400" s="172"/>
      <c r="P400" s="172"/>
      <c r="Q400" s="172"/>
      <c r="R400" s="208"/>
      <c r="S400" s="208"/>
      <c r="T400" s="208"/>
      <c r="U400" s="208"/>
      <c r="V400" s="208"/>
      <c r="W400" s="208"/>
      <c r="X400" s="172"/>
    </row>
    <row r="401" spans="1:24" hidden="1">
      <c r="A401" s="172"/>
      <c r="B401" s="172"/>
      <c r="C401" s="172"/>
      <c r="D401" s="172"/>
      <c r="E401" s="172"/>
      <c r="F401" s="172"/>
      <c r="G401" s="172"/>
      <c r="H401" s="172"/>
      <c r="I401" s="172"/>
      <c r="J401" s="172"/>
      <c r="K401" s="172"/>
      <c r="L401" s="172"/>
      <c r="M401" s="172"/>
      <c r="N401" s="172"/>
      <c r="O401" s="172"/>
      <c r="P401" s="172"/>
      <c r="Q401" s="172"/>
      <c r="R401" s="208"/>
      <c r="S401" s="208"/>
      <c r="T401" s="208"/>
      <c r="U401" s="208"/>
      <c r="V401" s="208"/>
      <c r="W401" s="208"/>
      <c r="X401" s="172"/>
    </row>
    <row r="402" spans="1:24" hidden="1">
      <c r="A402" s="172"/>
      <c r="B402" s="172"/>
      <c r="C402" s="172"/>
      <c r="D402" s="172"/>
      <c r="E402" s="172"/>
      <c r="F402" s="172"/>
      <c r="G402" s="172"/>
      <c r="H402" s="172"/>
      <c r="I402" s="172"/>
      <c r="J402" s="172"/>
      <c r="K402" s="172"/>
      <c r="L402" s="172"/>
      <c r="M402" s="172"/>
      <c r="N402" s="172"/>
      <c r="O402" s="172"/>
      <c r="P402" s="172"/>
      <c r="Q402" s="172"/>
      <c r="R402" s="208"/>
      <c r="S402" s="208"/>
      <c r="T402" s="208"/>
      <c r="U402" s="208"/>
      <c r="V402" s="208"/>
      <c r="W402" s="208"/>
      <c r="X402" s="172"/>
    </row>
    <row r="403" spans="1:24" hidden="1">
      <c r="A403" s="172"/>
      <c r="B403" s="172"/>
      <c r="C403" s="172"/>
      <c r="D403" s="172"/>
      <c r="E403" s="172"/>
      <c r="F403" s="172"/>
      <c r="G403" s="172"/>
      <c r="H403" s="172"/>
      <c r="I403" s="172"/>
      <c r="J403" s="172"/>
      <c r="K403" s="172"/>
      <c r="L403" s="172"/>
      <c r="M403" s="172"/>
      <c r="N403" s="172"/>
      <c r="O403" s="172"/>
      <c r="P403" s="172"/>
      <c r="Q403" s="172"/>
      <c r="R403" s="208"/>
      <c r="S403" s="208"/>
      <c r="T403" s="208"/>
      <c r="U403" s="208"/>
      <c r="V403" s="208"/>
      <c r="W403" s="208"/>
      <c r="X403" s="172"/>
    </row>
    <row r="404" spans="1:24" hidden="1">
      <c r="A404" s="172"/>
      <c r="B404" s="172"/>
      <c r="C404" s="172"/>
      <c r="D404" s="172"/>
      <c r="E404" s="172"/>
      <c r="F404" s="172"/>
      <c r="G404" s="172"/>
      <c r="H404" s="172"/>
      <c r="I404" s="172"/>
      <c r="J404" s="172"/>
      <c r="K404" s="172"/>
      <c r="L404" s="172"/>
      <c r="M404" s="172"/>
      <c r="N404" s="172"/>
      <c r="O404" s="172"/>
      <c r="P404" s="172"/>
      <c r="Q404" s="172"/>
      <c r="R404" s="208"/>
      <c r="S404" s="208"/>
      <c r="T404" s="208"/>
      <c r="U404" s="208"/>
      <c r="V404" s="208"/>
      <c r="W404" s="208"/>
      <c r="X404" s="172"/>
    </row>
    <row r="405" spans="1:24" hidden="1">
      <c r="A405" s="172"/>
      <c r="B405" s="172"/>
      <c r="C405" s="172"/>
      <c r="D405" s="172"/>
      <c r="E405" s="172"/>
      <c r="F405" s="172"/>
      <c r="G405" s="172"/>
      <c r="H405" s="172"/>
      <c r="I405" s="172"/>
      <c r="J405" s="172"/>
      <c r="K405" s="172"/>
      <c r="L405" s="172"/>
      <c r="M405" s="172"/>
      <c r="N405" s="172"/>
      <c r="O405" s="172"/>
      <c r="P405" s="172"/>
      <c r="Q405" s="172"/>
      <c r="R405" s="208"/>
      <c r="S405" s="208"/>
      <c r="T405" s="208"/>
      <c r="U405" s="208"/>
      <c r="V405" s="208"/>
      <c r="W405" s="208"/>
      <c r="X405" s="172"/>
    </row>
    <row r="406" spans="1:24" hidden="1">
      <c r="A406" s="172"/>
      <c r="B406" s="172"/>
      <c r="C406" s="172"/>
      <c r="D406" s="172"/>
      <c r="E406" s="172"/>
      <c r="F406" s="172"/>
      <c r="G406" s="172"/>
      <c r="H406" s="172"/>
      <c r="I406" s="172"/>
      <c r="J406" s="172"/>
      <c r="K406" s="172"/>
      <c r="L406" s="172"/>
      <c r="M406" s="172"/>
      <c r="N406" s="172"/>
      <c r="O406" s="172"/>
      <c r="P406" s="172"/>
      <c r="Q406" s="172"/>
      <c r="R406" s="208"/>
      <c r="S406" s="208"/>
      <c r="T406" s="208"/>
      <c r="U406" s="208"/>
      <c r="V406" s="208"/>
      <c r="W406" s="208"/>
      <c r="X406" s="172"/>
    </row>
    <row r="407" spans="1:24" hidden="1">
      <c r="A407" s="172"/>
      <c r="B407" s="172"/>
      <c r="C407" s="172"/>
      <c r="D407" s="172"/>
      <c r="E407" s="172"/>
      <c r="F407" s="172"/>
      <c r="G407" s="172"/>
      <c r="H407" s="172"/>
      <c r="I407" s="172"/>
      <c r="J407" s="172"/>
      <c r="K407" s="172"/>
      <c r="L407" s="172"/>
      <c r="M407" s="172"/>
      <c r="N407" s="172"/>
      <c r="O407" s="172"/>
      <c r="P407" s="172"/>
      <c r="Q407" s="172"/>
      <c r="R407" s="208"/>
      <c r="S407" s="208"/>
      <c r="T407" s="208"/>
      <c r="U407" s="208"/>
      <c r="V407" s="208"/>
      <c r="W407" s="208"/>
      <c r="X407" s="172"/>
    </row>
    <row r="408" spans="1:24" hidden="1">
      <c r="A408" s="172"/>
      <c r="B408" s="172"/>
      <c r="C408" s="172"/>
      <c r="D408" s="172"/>
      <c r="E408" s="172"/>
      <c r="F408" s="172"/>
      <c r="G408" s="172"/>
      <c r="H408" s="172"/>
      <c r="I408" s="172"/>
      <c r="J408" s="172"/>
      <c r="K408" s="172"/>
      <c r="L408" s="172"/>
      <c r="M408" s="172"/>
      <c r="N408" s="172"/>
      <c r="O408" s="172"/>
      <c r="P408" s="172"/>
      <c r="Q408" s="172"/>
      <c r="R408" s="208"/>
      <c r="S408" s="208"/>
      <c r="T408" s="208"/>
      <c r="U408" s="208"/>
      <c r="V408" s="208"/>
      <c r="W408" s="208"/>
      <c r="X408" s="172"/>
    </row>
    <row r="409" spans="1:24" hidden="1">
      <c r="A409" s="172"/>
      <c r="B409" s="172"/>
      <c r="C409" s="172"/>
      <c r="D409" s="172"/>
      <c r="E409" s="172"/>
      <c r="F409" s="172"/>
      <c r="G409" s="172"/>
      <c r="H409" s="172"/>
      <c r="I409" s="172"/>
      <c r="J409" s="172"/>
      <c r="K409" s="172"/>
      <c r="L409" s="172"/>
      <c r="M409" s="172"/>
      <c r="N409" s="172"/>
      <c r="O409" s="172"/>
      <c r="P409" s="172"/>
      <c r="Q409" s="172"/>
      <c r="R409" s="208"/>
      <c r="S409" s="208"/>
      <c r="T409" s="208"/>
      <c r="U409" s="208"/>
      <c r="V409" s="208"/>
      <c r="W409" s="208"/>
      <c r="X409" s="172"/>
    </row>
    <row r="410" spans="1:24" hidden="1">
      <c r="A410" s="172"/>
      <c r="B410" s="172"/>
      <c r="C410" s="172"/>
      <c r="D410" s="172"/>
      <c r="E410" s="172"/>
      <c r="F410" s="172"/>
      <c r="G410" s="172"/>
      <c r="H410" s="172"/>
      <c r="I410" s="172"/>
      <c r="J410" s="172"/>
      <c r="K410" s="172"/>
      <c r="L410" s="172"/>
      <c r="M410" s="172"/>
      <c r="N410" s="172"/>
      <c r="O410" s="172"/>
      <c r="P410" s="172"/>
      <c r="Q410" s="172"/>
      <c r="R410" s="208"/>
      <c r="S410" s="208"/>
      <c r="T410" s="208"/>
      <c r="U410" s="208"/>
      <c r="V410" s="208"/>
      <c r="W410" s="208"/>
      <c r="X410" s="172"/>
    </row>
    <row r="411" spans="1:24" hidden="1">
      <c r="A411" s="172"/>
      <c r="B411" s="172"/>
      <c r="C411" s="172"/>
      <c r="D411" s="172"/>
      <c r="E411" s="172"/>
      <c r="F411" s="172"/>
      <c r="G411" s="172"/>
      <c r="H411" s="172"/>
      <c r="I411" s="172"/>
      <c r="J411" s="172"/>
      <c r="K411" s="172"/>
      <c r="L411" s="172"/>
      <c r="M411" s="172"/>
      <c r="N411" s="172"/>
      <c r="O411" s="172"/>
      <c r="P411" s="172"/>
      <c r="Q411" s="172"/>
      <c r="R411" s="208"/>
      <c r="S411" s="208"/>
      <c r="T411" s="208"/>
      <c r="U411" s="208"/>
      <c r="V411" s="208"/>
      <c r="W411" s="208"/>
      <c r="X411" s="172"/>
    </row>
    <row r="412" spans="1:24" hidden="1">
      <c r="A412" s="172"/>
      <c r="B412" s="172"/>
      <c r="C412" s="172"/>
      <c r="D412" s="172"/>
      <c r="E412" s="172"/>
      <c r="F412" s="172"/>
      <c r="G412" s="172"/>
      <c r="H412" s="172"/>
      <c r="I412" s="172"/>
      <c r="J412" s="172"/>
      <c r="K412" s="172"/>
      <c r="L412" s="172"/>
      <c r="M412" s="172"/>
      <c r="N412" s="172"/>
      <c r="O412" s="172"/>
      <c r="P412" s="172"/>
      <c r="Q412" s="172"/>
      <c r="R412" s="208"/>
      <c r="S412" s="208"/>
      <c r="T412" s="208"/>
      <c r="U412" s="208"/>
      <c r="V412" s="208"/>
      <c r="W412" s="208"/>
      <c r="X412" s="172"/>
    </row>
    <row r="413" spans="1:24" hidden="1">
      <c r="A413" s="172"/>
      <c r="B413" s="172"/>
      <c r="C413" s="172"/>
      <c r="D413" s="172"/>
      <c r="E413" s="172"/>
      <c r="F413" s="172"/>
      <c r="G413" s="172"/>
      <c r="H413" s="172"/>
      <c r="I413" s="172"/>
      <c r="J413" s="172"/>
      <c r="K413" s="172"/>
      <c r="L413" s="172"/>
      <c r="M413" s="172"/>
      <c r="N413" s="172"/>
      <c r="O413" s="172"/>
      <c r="P413" s="172"/>
      <c r="Q413" s="172"/>
      <c r="R413" s="208"/>
      <c r="S413" s="208"/>
      <c r="T413" s="208"/>
      <c r="U413" s="208"/>
      <c r="V413" s="208"/>
      <c r="W413" s="208"/>
      <c r="X413" s="172"/>
    </row>
    <row r="414" spans="1:24" hidden="1">
      <c r="A414" s="172"/>
      <c r="B414" s="172"/>
      <c r="C414" s="172"/>
      <c r="D414" s="172"/>
      <c r="E414" s="172"/>
      <c r="F414" s="172"/>
      <c r="G414" s="172"/>
      <c r="H414" s="172"/>
      <c r="I414" s="172"/>
      <c r="J414" s="172"/>
      <c r="K414" s="172"/>
      <c r="L414" s="172"/>
      <c r="M414" s="172"/>
      <c r="N414" s="172"/>
      <c r="O414" s="172"/>
      <c r="P414" s="172"/>
      <c r="Q414" s="172"/>
      <c r="R414" s="208"/>
      <c r="S414" s="208"/>
      <c r="T414" s="208"/>
      <c r="U414" s="208"/>
      <c r="V414" s="208"/>
      <c r="W414" s="208"/>
      <c r="X414" s="172"/>
    </row>
    <row r="415" spans="1:24" hidden="1">
      <c r="A415" s="172"/>
      <c r="B415" s="172"/>
      <c r="C415" s="172"/>
      <c r="D415" s="172"/>
      <c r="E415" s="172"/>
      <c r="F415" s="172"/>
      <c r="G415" s="172"/>
      <c r="H415" s="172"/>
      <c r="I415" s="172"/>
      <c r="J415" s="172"/>
      <c r="K415" s="172"/>
      <c r="L415" s="172"/>
      <c r="M415" s="172"/>
      <c r="N415" s="172"/>
      <c r="O415" s="172"/>
      <c r="P415" s="172"/>
      <c r="Q415" s="172"/>
      <c r="R415" s="208"/>
      <c r="S415" s="208"/>
      <c r="T415" s="208"/>
      <c r="U415" s="208"/>
      <c r="V415" s="208"/>
      <c r="W415" s="208"/>
      <c r="X415" s="172"/>
    </row>
    <row r="416" spans="1:24" hidden="1">
      <c r="A416" s="172"/>
      <c r="B416" s="172"/>
      <c r="C416" s="172"/>
      <c r="D416" s="172"/>
      <c r="E416" s="172"/>
      <c r="F416" s="172"/>
      <c r="G416" s="172"/>
      <c r="H416" s="172"/>
      <c r="I416" s="172"/>
      <c r="J416" s="172"/>
      <c r="K416" s="172"/>
      <c r="L416" s="172"/>
      <c r="M416" s="172"/>
      <c r="N416" s="172"/>
      <c r="O416" s="172"/>
      <c r="P416" s="172"/>
      <c r="Q416" s="172"/>
      <c r="R416" s="208"/>
      <c r="S416" s="208"/>
      <c r="T416" s="208"/>
      <c r="U416" s="208"/>
      <c r="V416" s="208"/>
      <c r="W416" s="208"/>
      <c r="X416" s="172"/>
    </row>
    <row r="417" spans="1:24" hidden="1">
      <c r="A417" s="172"/>
      <c r="B417" s="172"/>
      <c r="C417" s="172"/>
      <c r="D417" s="172"/>
      <c r="E417" s="172"/>
      <c r="F417" s="172"/>
      <c r="G417" s="172"/>
      <c r="H417" s="172"/>
      <c r="I417" s="172"/>
      <c r="J417" s="172"/>
      <c r="K417" s="172"/>
      <c r="L417" s="172"/>
      <c r="M417" s="172"/>
      <c r="N417" s="172"/>
      <c r="O417" s="172"/>
      <c r="P417" s="172"/>
      <c r="Q417" s="172"/>
      <c r="R417" s="208"/>
      <c r="S417" s="208"/>
      <c r="T417" s="208"/>
      <c r="U417" s="208"/>
      <c r="V417" s="208"/>
      <c r="W417" s="208"/>
      <c r="X417" s="172"/>
    </row>
    <row r="418" spans="1:24" hidden="1">
      <c r="A418" s="172"/>
      <c r="B418" s="172"/>
      <c r="C418" s="172"/>
      <c r="D418" s="172"/>
      <c r="E418" s="172"/>
      <c r="F418" s="172"/>
      <c r="G418" s="172"/>
      <c r="H418" s="172"/>
      <c r="I418" s="172"/>
      <c r="J418" s="172"/>
      <c r="K418" s="172"/>
      <c r="L418" s="172"/>
      <c r="M418" s="172"/>
      <c r="N418" s="172"/>
      <c r="O418" s="172"/>
      <c r="P418" s="172"/>
      <c r="Q418" s="172"/>
      <c r="R418" s="208"/>
      <c r="S418" s="208"/>
      <c r="T418" s="208"/>
      <c r="U418" s="208"/>
      <c r="V418" s="208"/>
      <c r="W418" s="208"/>
      <c r="X418" s="172"/>
    </row>
    <row r="419" spans="1:24" hidden="1">
      <c r="A419" s="172"/>
      <c r="B419" s="172"/>
      <c r="C419" s="172"/>
      <c r="D419" s="172"/>
      <c r="E419" s="172"/>
      <c r="F419" s="172"/>
      <c r="G419" s="172"/>
      <c r="H419" s="172"/>
      <c r="I419" s="172"/>
      <c r="J419" s="172"/>
      <c r="K419" s="172"/>
      <c r="L419" s="172"/>
      <c r="M419" s="172"/>
      <c r="N419" s="172"/>
      <c r="O419" s="172"/>
      <c r="P419" s="172"/>
      <c r="Q419" s="172"/>
      <c r="R419" s="208"/>
      <c r="S419" s="208"/>
      <c r="T419" s="208"/>
      <c r="U419" s="208"/>
      <c r="V419" s="208"/>
      <c r="W419" s="208"/>
      <c r="X419" s="172"/>
    </row>
    <row r="420" spans="1:24" hidden="1">
      <c r="A420" s="172"/>
      <c r="B420" s="172"/>
      <c r="C420" s="172"/>
      <c r="D420" s="172"/>
      <c r="E420" s="172"/>
      <c r="F420" s="172"/>
      <c r="G420" s="172"/>
      <c r="H420" s="172"/>
      <c r="I420" s="172"/>
      <c r="J420" s="172"/>
      <c r="K420" s="172"/>
      <c r="L420" s="172"/>
      <c r="M420" s="172"/>
      <c r="N420" s="172"/>
      <c r="O420" s="172"/>
      <c r="P420" s="172"/>
      <c r="Q420" s="172"/>
      <c r="R420" s="208"/>
      <c r="S420" s="208"/>
      <c r="T420" s="208"/>
      <c r="U420" s="208"/>
      <c r="V420" s="208"/>
      <c r="W420" s="208"/>
      <c r="X420" s="172"/>
    </row>
    <row r="421" spans="1:24" hidden="1">
      <c r="A421" s="172"/>
      <c r="B421" s="172"/>
      <c r="C421" s="172"/>
      <c r="D421" s="172"/>
      <c r="E421" s="172"/>
      <c r="F421" s="172"/>
      <c r="G421" s="172"/>
      <c r="H421" s="172"/>
      <c r="I421" s="172"/>
      <c r="J421" s="172"/>
      <c r="K421" s="172"/>
      <c r="L421" s="172"/>
      <c r="M421" s="172"/>
      <c r="N421" s="172"/>
      <c r="O421" s="172"/>
      <c r="P421" s="172"/>
      <c r="Q421" s="172"/>
      <c r="R421" s="208"/>
      <c r="S421" s="208"/>
      <c r="T421" s="208"/>
      <c r="U421" s="208"/>
      <c r="V421" s="208"/>
      <c r="W421" s="208"/>
      <c r="X421" s="172"/>
    </row>
    <row r="422" spans="1:24" hidden="1">
      <c r="A422" s="172"/>
      <c r="B422" s="172"/>
      <c r="C422" s="172"/>
      <c r="D422" s="172"/>
      <c r="E422" s="172"/>
      <c r="F422" s="172"/>
      <c r="G422" s="172"/>
      <c r="H422" s="172"/>
      <c r="I422" s="172"/>
      <c r="J422" s="172"/>
      <c r="K422" s="172"/>
      <c r="L422" s="172"/>
      <c r="M422" s="172"/>
      <c r="N422" s="172"/>
      <c r="O422" s="172"/>
      <c r="P422" s="172"/>
      <c r="Q422" s="172"/>
      <c r="R422" s="208"/>
      <c r="S422" s="208"/>
      <c r="T422" s="208"/>
      <c r="U422" s="208"/>
      <c r="V422" s="208"/>
      <c r="W422" s="208"/>
      <c r="X422" s="172"/>
    </row>
    <row r="423" spans="1:24" hidden="1">
      <c r="A423" s="172"/>
      <c r="B423" s="172"/>
      <c r="C423" s="172"/>
      <c r="D423" s="172"/>
      <c r="E423" s="172"/>
      <c r="F423" s="172"/>
      <c r="G423" s="172"/>
      <c r="H423" s="172"/>
      <c r="I423" s="172"/>
      <c r="J423" s="172"/>
      <c r="K423" s="172"/>
      <c r="L423" s="172"/>
      <c r="M423" s="172"/>
      <c r="N423" s="172"/>
      <c r="O423" s="172"/>
      <c r="P423" s="172"/>
      <c r="Q423" s="172"/>
      <c r="R423" s="208"/>
      <c r="S423" s="208"/>
      <c r="T423" s="208"/>
      <c r="U423" s="208"/>
      <c r="V423" s="208"/>
      <c r="W423" s="208"/>
      <c r="X423" s="172"/>
    </row>
    <row r="424" spans="1:24" hidden="1">
      <c r="A424" s="172"/>
      <c r="B424" s="172"/>
      <c r="C424" s="172"/>
      <c r="D424" s="172"/>
      <c r="E424" s="172"/>
      <c r="F424" s="172"/>
      <c r="G424" s="172"/>
      <c r="H424" s="172"/>
      <c r="I424" s="172"/>
      <c r="J424" s="172"/>
      <c r="K424" s="172"/>
      <c r="L424" s="172"/>
      <c r="M424" s="172"/>
      <c r="N424" s="172"/>
      <c r="O424" s="172"/>
      <c r="P424" s="172"/>
      <c r="Q424" s="172"/>
      <c r="R424" s="208"/>
      <c r="S424" s="208"/>
      <c r="T424" s="208"/>
      <c r="U424" s="208"/>
      <c r="V424" s="208"/>
      <c r="W424" s="208"/>
      <c r="X424" s="172"/>
    </row>
    <row r="425" spans="1:24" hidden="1">
      <c r="A425" s="172"/>
      <c r="B425" s="172"/>
      <c r="C425" s="172"/>
      <c r="D425" s="172"/>
      <c r="E425" s="172"/>
      <c r="F425" s="172"/>
      <c r="G425" s="172"/>
      <c r="H425" s="172"/>
      <c r="I425" s="172"/>
      <c r="J425" s="172"/>
      <c r="K425" s="172"/>
      <c r="L425" s="172"/>
      <c r="M425" s="172"/>
      <c r="N425" s="172"/>
      <c r="O425" s="172"/>
      <c r="P425" s="172"/>
      <c r="Q425" s="172"/>
      <c r="R425" s="208"/>
      <c r="S425" s="208"/>
      <c r="T425" s="208"/>
      <c r="U425" s="208"/>
      <c r="V425" s="208"/>
      <c r="W425" s="208"/>
      <c r="X425" s="172"/>
    </row>
    <row r="426" spans="1:24" hidden="1">
      <c r="A426" s="172"/>
      <c r="B426" s="172"/>
      <c r="C426" s="172"/>
      <c r="D426" s="172"/>
      <c r="E426" s="172"/>
      <c r="F426" s="172"/>
      <c r="G426" s="172"/>
      <c r="H426" s="172"/>
      <c r="I426" s="172"/>
      <c r="J426" s="172"/>
      <c r="K426" s="172"/>
      <c r="L426" s="172"/>
      <c r="M426" s="172"/>
      <c r="N426" s="172"/>
      <c r="O426" s="172"/>
      <c r="P426" s="172"/>
      <c r="Q426" s="172"/>
      <c r="R426" s="208"/>
      <c r="S426" s="208"/>
      <c r="T426" s="208"/>
      <c r="U426" s="208"/>
      <c r="V426" s="208"/>
      <c r="W426" s="208"/>
      <c r="X426" s="172"/>
    </row>
    <row r="427" spans="1:24" hidden="1">
      <c r="A427" s="172"/>
      <c r="B427" s="172"/>
      <c r="C427" s="172"/>
      <c r="D427" s="172"/>
      <c r="E427" s="172"/>
      <c r="F427" s="172"/>
      <c r="G427" s="172"/>
      <c r="H427" s="172"/>
      <c r="I427" s="172"/>
      <c r="J427" s="172"/>
      <c r="K427" s="172"/>
      <c r="L427" s="172"/>
      <c r="M427" s="172"/>
      <c r="N427" s="172"/>
      <c r="O427" s="172"/>
      <c r="P427" s="172"/>
      <c r="Q427" s="172"/>
      <c r="R427" s="208"/>
      <c r="S427" s="208"/>
      <c r="T427" s="208"/>
      <c r="U427" s="208"/>
      <c r="V427" s="208"/>
      <c r="W427" s="208"/>
      <c r="X427" s="172"/>
    </row>
    <row r="428" spans="1:24" hidden="1">
      <c r="A428" s="172"/>
      <c r="B428" s="172"/>
      <c r="C428" s="172"/>
      <c r="D428" s="172"/>
      <c r="E428" s="172"/>
      <c r="F428" s="172"/>
      <c r="G428" s="172"/>
      <c r="H428" s="172"/>
      <c r="I428" s="172"/>
      <c r="J428" s="172"/>
      <c r="K428" s="172"/>
      <c r="L428" s="172"/>
      <c r="M428" s="172"/>
      <c r="N428" s="172"/>
      <c r="O428" s="172"/>
      <c r="P428" s="172"/>
      <c r="Q428" s="172"/>
      <c r="R428" s="208"/>
      <c r="S428" s="208"/>
      <c r="T428" s="208"/>
      <c r="U428" s="208"/>
      <c r="V428" s="208"/>
      <c r="W428" s="208"/>
      <c r="X428" s="172"/>
    </row>
    <row r="429" spans="1:24" hidden="1">
      <c r="A429" s="172"/>
      <c r="B429" s="172"/>
      <c r="C429" s="172"/>
      <c r="D429" s="172"/>
      <c r="E429" s="172"/>
      <c r="F429" s="172"/>
      <c r="G429" s="172"/>
      <c r="H429" s="172"/>
      <c r="I429" s="172"/>
      <c r="J429" s="172"/>
      <c r="K429" s="172"/>
      <c r="L429" s="172"/>
      <c r="M429" s="172"/>
      <c r="N429" s="172"/>
      <c r="O429" s="172"/>
      <c r="P429" s="172"/>
      <c r="Q429" s="172"/>
      <c r="R429" s="208"/>
      <c r="S429" s="208"/>
      <c r="T429" s="208"/>
      <c r="U429" s="208"/>
      <c r="V429" s="208"/>
      <c r="W429" s="208"/>
      <c r="X429" s="172"/>
    </row>
    <row r="430" spans="1:24" hidden="1">
      <c r="A430" s="172"/>
      <c r="B430" s="172"/>
      <c r="C430" s="172"/>
      <c r="D430" s="172"/>
      <c r="E430" s="172"/>
      <c r="F430" s="172"/>
      <c r="G430" s="172"/>
      <c r="H430" s="172"/>
      <c r="I430" s="172"/>
      <c r="J430" s="172"/>
      <c r="K430" s="172"/>
      <c r="L430" s="172"/>
      <c r="M430" s="172"/>
      <c r="N430" s="172"/>
      <c r="O430" s="172"/>
      <c r="P430" s="172"/>
      <c r="Q430" s="172"/>
      <c r="R430" s="208"/>
      <c r="S430" s="208"/>
      <c r="T430" s="208"/>
      <c r="U430" s="208"/>
      <c r="V430" s="208"/>
      <c r="W430" s="208"/>
      <c r="X430" s="172"/>
    </row>
    <row r="431" spans="1:24" hidden="1">
      <c r="A431" s="172"/>
      <c r="B431" s="172"/>
      <c r="C431" s="172"/>
      <c r="D431" s="172"/>
      <c r="E431" s="172"/>
      <c r="F431" s="172"/>
      <c r="G431" s="172"/>
      <c r="H431" s="172"/>
      <c r="I431" s="172"/>
      <c r="J431" s="172"/>
      <c r="K431" s="172"/>
      <c r="L431" s="172"/>
      <c r="M431" s="172"/>
      <c r="N431" s="172"/>
      <c r="O431" s="172"/>
      <c r="P431" s="172"/>
      <c r="Q431" s="172"/>
      <c r="R431" s="208"/>
      <c r="S431" s="208"/>
      <c r="T431" s="208"/>
      <c r="U431" s="208"/>
      <c r="V431" s="208"/>
      <c r="W431" s="208"/>
      <c r="X431" s="172"/>
    </row>
    <row r="432" spans="1:24" hidden="1">
      <c r="A432" s="172"/>
      <c r="B432" s="172"/>
      <c r="C432" s="172"/>
      <c r="D432" s="172"/>
      <c r="E432" s="172"/>
      <c r="F432" s="172"/>
      <c r="G432" s="172"/>
      <c r="H432" s="172"/>
      <c r="I432" s="172"/>
      <c r="J432" s="172"/>
      <c r="K432" s="172"/>
      <c r="L432" s="172"/>
      <c r="M432" s="172"/>
      <c r="N432" s="172"/>
      <c r="O432" s="172"/>
      <c r="P432" s="172"/>
      <c r="Q432" s="172"/>
      <c r="R432" s="208"/>
      <c r="S432" s="208"/>
      <c r="T432" s="208"/>
      <c r="U432" s="208"/>
      <c r="V432" s="208"/>
      <c r="W432" s="208"/>
      <c r="X432" s="172"/>
    </row>
    <row r="433" spans="1:24" hidden="1">
      <c r="A433" s="172"/>
      <c r="B433" s="172"/>
      <c r="C433" s="172"/>
      <c r="D433" s="172"/>
      <c r="E433" s="172"/>
      <c r="F433" s="172"/>
      <c r="G433" s="172"/>
      <c r="H433" s="172"/>
      <c r="I433" s="172"/>
      <c r="J433" s="172"/>
      <c r="K433" s="172"/>
      <c r="L433" s="172"/>
      <c r="M433" s="172"/>
      <c r="N433" s="172"/>
      <c r="O433" s="172"/>
      <c r="P433" s="172"/>
      <c r="Q433" s="172"/>
      <c r="R433" s="208"/>
      <c r="S433" s="208"/>
      <c r="T433" s="208"/>
      <c r="U433" s="208"/>
      <c r="V433" s="208"/>
      <c r="W433" s="208"/>
      <c r="X433" s="172"/>
    </row>
    <row r="434" spans="1:24" hidden="1">
      <c r="A434" s="172"/>
      <c r="B434" s="172"/>
      <c r="C434" s="172"/>
      <c r="D434" s="172"/>
      <c r="E434" s="172"/>
      <c r="F434" s="172"/>
      <c r="G434" s="172"/>
      <c r="H434" s="172"/>
      <c r="I434" s="172"/>
      <c r="J434" s="172"/>
      <c r="K434" s="172"/>
      <c r="L434" s="172"/>
      <c r="M434" s="172"/>
      <c r="N434" s="172"/>
      <c r="O434" s="172"/>
      <c r="P434" s="172"/>
      <c r="Q434" s="172"/>
      <c r="R434" s="208"/>
      <c r="S434" s="208"/>
      <c r="T434" s="208"/>
      <c r="U434" s="208"/>
      <c r="V434" s="208"/>
      <c r="W434" s="208"/>
      <c r="X434" s="172"/>
    </row>
    <row r="435" spans="1:24" hidden="1">
      <c r="A435" s="172"/>
      <c r="B435" s="172"/>
      <c r="C435" s="172"/>
      <c r="D435" s="172"/>
      <c r="E435" s="172"/>
      <c r="F435" s="172"/>
      <c r="G435" s="172"/>
      <c r="H435" s="172"/>
      <c r="I435" s="172"/>
      <c r="J435" s="172"/>
      <c r="K435" s="172"/>
      <c r="L435" s="172"/>
      <c r="M435" s="172"/>
      <c r="N435" s="172"/>
      <c r="O435" s="172"/>
      <c r="P435" s="172"/>
      <c r="Q435" s="172"/>
      <c r="R435" s="208"/>
      <c r="S435" s="208"/>
      <c r="T435" s="208"/>
      <c r="U435" s="208"/>
      <c r="V435" s="208"/>
      <c r="W435" s="208"/>
      <c r="X435" s="172"/>
    </row>
    <row r="436" spans="1:24" hidden="1">
      <c r="A436" s="172"/>
      <c r="B436" s="172"/>
      <c r="C436" s="172"/>
      <c r="D436" s="172"/>
      <c r="E436" s="172"/>
      <c r="F436" s="172"/>
      <c r="G436" s="172"/>
      <c r="H436" s="172"/>
      <c r="I436" s="172"/>
      <c r="J436" s="172"/>
      <c r="K436" s="172"/>
      <c r="L436" s="172"/>
      <c r="M436" s="172"/>
      <c r="N436" s="172"/>
      <c r="O436" s="172"/>
      <c r="P436" s="172"/>
      <c r="Q436" s="172"/>
      <c r="R436" s="208"/>
      <c r="S436" s="208"/>
      <c r="T436" s="208"/>
      <c r="U436" s="208"/>
      <c r="V436" s="208"/>
      <c r="W436" s="208"/>
      <c r="X436" s="172"/>
    </row>
    <row r="437" spans="1:24" hidden="1">
      <c r="A437" s="172"/>
      <c r="B437" s="172"/>
      <c r="C437" s="172"/>
      <c r="D437" s="172"/>
      <c r="E437" s="172"/>
      <c r="F437" s="172"/>
      <c r="G437" s="172"/>
      <c r="H437" s="172"/>
      <c r="I437" s="172"/>
      <c r="J437" s="172"/>
      <c r="K437" s="172"/>
      <c r="L437" s="172"/>
      <c r="M437" s="172"/>
      <c r="N437" s="172"/>
      <c r="O437" s="172"/>
      <c r="P437" s="172"/>
      <c r="Q437" s="172"/>
      <c r="R437" s="208"/>
      <c r="S437" s="208"/>
      <c r="T437" s="208"/>
      <c r="U437" s="208"/>
      <c r="V437" s="208"/>
      <c r="W437" s="208"/>
      <c r="X437" s="172"/>
    </row>
    <row r="438" spans="1:24" hidden="1">
      <c r="A438" s="172"/>
      <c r="B438" s="172"/>
      <c r="C438" s="172"/>
      <c r="D438" s="172"/>
      <c r="E438" s="172"/>
      <c r="F438" s="172"/>
      <c r="G438" s="172"/>
      <c r="H438" s="172"/>
      <c r="I438" s="172"/>
      <c r="J438" s="172"/>
      <c r="K438" s="172"/>
      <c r="L438" s="172"/>
      <c r="M438" s="172"/>
      <c r="N438" s="172"/>
      <c r="O438" s="172"/>
      <c r="P438" s="172"/>
      <c r="Q438" s="172"/>
      <c r="R438" s="208"/>
      <c r="S438" s="208"/>
      <c r="T438" s="208"/>
      <c r="U438" s="208"/>
      <c r="V438" s="208"/>
      <c r="W438" s="208"/>
      <c r="X438" s="172"/>
    </row>
    <row r="439" spans="1:24" hidden="1">
      <c r="A439" s="172"/>
      <c r="B439" s="172"/>
      <c r="C439" s="172"/>
      <c r="D439" s="172"/>
      <c r="E439" s="172"/>
      <c r="F439" s="172"/>
      <c r="G439" s="172"/>
      <c r="H439" s="172"/>
      <c r="I439" s="172"/>
      <c r="J439" s="172"/>
      <c r="K439" s="172"/>
      <c r="L439" s="172"/>
      <c r="M439" s="172"/>
      <c r="N439" s="172"/>
      <c r="O439" s="172"/>
      <c r="P439" s="172"/>
      <c r="Q439" s="172"/>
      <c r="R439" s="208"/>
      <c r="S439" s="208"/>
      <c r="T439" s="208"/>
      <c r="U439" s="208"/>
      <c r="V439" s="208"/>
      <c r="W439" s="208"/>
      <c r="X439" s="172"/>
    </row>
    <row r="440" spans="1:24" hidden="1">
      <c r="A440" s="172"/>
      <c r="B440" s="172"/>
      <c r="C440" s="172"/>
      <c r="D440" s="172"/>
      <c r="E440" s="172"/>
      <c r="F440" s="172"/>
      <c r="G440" s="172"/>
      <c r="H440" s="172"/>
      <c r="I440" s="172"/>
      <c r="J440" s="172"/>
      <c r="K440" s="172"/>
      <c r="L440" s="172"/>
      <c r="M440" s="172"/>
      <c r="N440" s="172"/>
      <c r="O440" s="172"/>
      <c r="P440" s="172"/>
      <c r="Q440" s="172"/>
      <c r="R440" s="208"/>
      <c r="S440" s="208"/>
      <c r="T440" s="208"/>
      <c r="U440" s="208"/>
      <c r="V440" s="208"/>
      <c r="W440" s="208"/>
      <c r="X440" s="172"/>
    </row>
    <row r="441" spans="1:24" hidden="1">
      <c r="A441" s="172"/>
      <c r="B441" s="172"/>
      <c r="C441" s="172"/>
      <c r="D441" s="172"/>
      <c r="E441" s="172"/>
      <c r="F441" s="172"/>
      <c r="G441" s="172"/>
      <c r="H441" s="172"/>
      <c r="I441" s="172"/>
      <c r="J441" s="172"/>
      <c r="K441" s="172"/>
      <c r="L441" s="172"/>
      <c r="M441" s="172"/>
      <c r="N441" s="172"/>
      <c r="O441" s="172"/>
      <c r="P441" s="172"/>
      <c r="Q441" s="172"/>
      <c r="R441" s="208"/>
      <c r="S441" s="208"/>
      <c r="T441" s="208"/>
      <c r="U441" s="208"/>
      <c r="V441" s="208"/>
      <c r="W441" s="208"/>
      <c r="X441" s="172"/>
    </row>
    <row r="442" spans="1:24" hidden="1">
      <c r="A442" s="172"/>
      <c r="B442" s="172"/>
      <c r="C442" s="172"/>
      <c r="D442" s="172"/>
      <c r="E442" s="172"/>
      <c r="F442" s="172"/>
      <c r="G442" s="172"/>
      <c r="H442" s="172"/>
      <c r="I442" s="172"/>
      <c r="J442" s="172"/>
      <c r="K442" s="172"/>
      <c r="L442" s="172"/>
      <c r="M442" s="172"/>
      <c r="N442" s="172"/>
      <c r="O442" s="172"/>
      <c r="P442" s="172"/>
      <c r="Q442" s="172"/>
      <c r="R442" s="208"/>
      <c r="S442" s="208"/>
      <c r="T442" s="208"/>
      <c r="U442" s="208"/>
      <c r="V442" s="208"/>
      <c r="W442" s="208"/>
      <c r="X442" s="172"/>
    </row>
    <row r="443" spans="1:24" hidden="1">
      <c r="A443" s="172"/>
      <c r="B443" s="172"/>
      <c r="C443" s="172"/>
      <c r="D443" s="172"/>
      <c r="E443" s="172"/>
      <c r="F443" s="172"/>
      <c r="G443" s="172"/>
      <c r="H443" s="172"/>
      <c r="I443" s="172"/>
      <c r="J443" s="172"/>
      <c r="K443" s="172"/>
      <c r="L443" s="172"/>
      <c r="M443" s="172"/>
      <c r="N443" s="172"/>
      <c r="O443" s="172"/>
      <c r="P443" s="172"/>
      <c r="Q443" s="172"/>
      <c r="R443" s="208"/>
      <c r="S443" s="208"/>
      <c r="T443" s="208"/>
      <c r="U443" s="208"/>
      <c r="V443" s="208"/>
      <c r="W443" s="208"/>
      <c r="X443" s="172"/>
    </row>
    <row r="444" spans="1:24" hidden="1">
      <c r="A444" s="172"/>
      <c r="B444" s="172"/>
      <c r="C444" s="172"/>
      <c r="D444" s="172"/>
      <c r="E444" s="172"/>
      <c r="F444" s="172"/>
      <c r="G444" s="172"/>
      <c r="H444" s="172"/>
      <c r="I444" s="172"/>
      <c r="J444" s="172"/>
      <c r="K444" s="172"/>
      <c r="L444" s="172"/>
      <c r="M444" s="172"/>
      <c r="N444" s="172"/>
      <c r="O444" s="172"/>
      <c r="P444" s="172"/>
      <c r="Q444" s="172"/>
      <c r="R444" s="208"/>
      <c r="S444" s="208"/>
      <c r="T444" s="208"/>
      <c r="U444" s="208"/>
      <c r="V444" s="208"/>
      <c r="W444" s="208"/>
      <c r="X444" s="172"/>
    </row>
    <row r="445" spans="1:24" hidden="1">
      <c r="A445" s="172"/>
      <c r="B445" s="172"/>
      <c r="C445" s="172"/>
      <c r="D445" s="172"/>
      <c r="E445" s="172"/>
      <c r="F445" s="172"/>
      <c r="G445" s="172"/>
      <c r="H445" s="172"/>
      <c r="I445" s="172"/>
      <c r="J445" s="172"/>
      <c r="K445" s="172"/>
      <c r="L445" s="172"/>
      <c r="M445" s="172"/>
      <c r="N445" s="172"/>
      <c r="O445" s="172"/>
      <c r="P445" s="172"/>
      <c r="Q445" s="172"/>
      <c r="R445" s="208"/>
      <c r="S445" s="208"/>
      <c r="T445" s="208"/>
      <c r="U445" s="208"/>
      <c r="V445" s="208"/>
      <c r="W445" s="208"/>
      <c r="X445" s="172"/>
    </row>
    <row r="446" spans="1:24" hidden="1">
      <c r="A446" s="172"/>
      <c r="B446" s="172"/>
      <c r="C446" s="172"/>
      <c r="D446" s="172"/>
      <c r="E446" s="172"/>
      <c r="F446" s="172"/>
      <c r="G446" s="172"/>
      <c r="H446" s="172"/>
      <c r="I446" s="172"/>
      <c r="J446" s="172"/>
      <c r="K446" s="172"/>
      <c r="L446" s="172"/>
      <c r="M446" s="172"/>
      <c r="N446" s="172"/>
      <c r="O446" s="172"/>
      <c r="P446" s="172"/>
      <c r="Q446" s="172"/>
      <c r="R446" s="208"/>
      <c r="S446" s="208"/>
      <c r="T446" s="208"/>
      <c r="U446" s="208"/>
      <c r="V446" s="208"/>
      <c r="W446" s="208"/>
      <c r="X446" s="172"/>
    </row>
    <row r="447" spans="1:24" hidden="1">
      <c r="A447" s="172"/>
      <c r="B447" s="172"/>
      <c r="C447" s="172"/>
      <c r="D447" s="172"/>
      <c r="E447" s="172"/>
      <c r="F447" s="172"/>
      <c r="G447" s="172"/>
      <c r="H447" s="172"/>
      <c r="I447" s="172"/>
      <c r="J447" s="172"/>
      <c r="K447" s="172"/>
      <c r="L447" s="172"/>
      <c r="M447" s="172"/>
      <c r="N447" s="172"/>
      <c r="O447" s="172"/>
      <c r="P447" s="172"/>
      <c r="Q447" s="172"/>
      <c r="R447" s="208"/>
      <c r="S447" s="208"/>
      <c r="T447" s="208"/>
      <c r="U447" s="208"/>
      <c r="V447" s="208"/>
      <c r="W447" s="208"/>
      <c r="X447" s="172"/>
    </row>
    <row r="448" spans="1:24" hidden="1">
      <c r="A448" s="172"/>
      <c r="B448" s="172"/>
      <c r="C448" s="172"/>
      <c r="D448" s="172"/>
      <c r="E448" s="172"/>
      <c r="F448" s="172"/>
      <c r="G448" s="172"/>
      <c r="H448" s="172"/>
      <c r="I448" s="172"/>
      <c r="J448" s="172"/>
      <c r="K448" s="172"/>
      <c r="L448" s="172"/>
      <c r="M448" s="172"/>
      <c r="N448" s="172"/>
      <c r="O448" s="172"/>
      <c r="P448" s="172"/>
      <c r="Q448" s="172"/>
      <c r="R448" s="208"/>
      <c r="S448" s="208"/>
      <c r="T448" s="208"/>
      <c r="U448" s="208"/>
      <c r="V448" s="208"/>
      <c r="W448" s="208"/>
      <c r="X448" s="172"/>
    </row>
    <row r="449" spans="1:24" hidden="1">
      <c r="A449" s="172"/>
      <c r="B449" s="172"/>
      <c r="C449" s="172"/>
      <c r="D449" s="172"/>
      <c r="E449" s="172"/>
      <c r="F449" s="172"/>
      <c r="G449" s="172"/>
      <c r="H449" s="172"/>
      <c r="I449" s="172"/>
      <c r="J449" s="172"/>
      <c r="K449" s="172"/>
      <c r="L449" s="172"/>
      <c r="M449" s="172"/>
      <c r="N449" s="172"/>
      <c r="O449" s="172"/>
      <c r="P449" s="172"/>
      <c r="Q449" s="172"/>
      <c r="R449" s="208"/>
      <c r="S449" s="208"/>
      <c r="T449" s="208"/>
      <c r="U449" s="208"/>
      <c r="V449" s="208"/>
      <c r="W449" s="208"/>
      <c r="X449" s="172"/>
    </row>
    <row r="450" spans="1:24" hidden="1">
      <c r="A450" s="172"/>
      <c r="B450" s="172"/>
      <c r="C450" s="172"/>
      <c r="D450" s="172"/>
      <c r="E450" s="172"/>
      <c r="F450" s="172"/>
      <c r="G450" s="172"/>
      <c r="H450" s="172"/>
      <c r="I450" s="172"/>
      <c r="J450" s="172"/>
      <c r="K450" s="172"/>
      <c r="L450" s="172"/>
      <c r="M450" s="172"/>
      <c r="N450" s="172"/>
      <c r="O450" s="172"/>
      <c r="P450" s="172"/>
      <c r="Q450" s="172"/>
      <c r="R450" s="208"/>
      <c r="S450" s="208"/>
      <c r="T450" s="208"/>
      <c r="U450" s="208"/>
      <c r="V450" s="208"/>
      <c r="W450" s="208"/>
      <c r="X450" s="172"/>
    </row>
    <row r="451" spans="1:24" hidden="1">
      <c r="A451" s="172"/>
      <c r="B451" s="172"/>
      <c r="C451" s="172"/>
      <c r="D451" s="172"/>
      <c r="E451" s="172"/>
      <c r="F451" s="172"/>
      <c r="G451" s="172"/>
      <c r="H451" s="172"/>
      <c r="I451" s="172"/>
      <c r="J451" s="172"/>
      <c r="K451" s="172"/>
      <c r="L451" s="172"/>
      <c r="M451" s="172"/>
      <c r="N451" s="172"/>
      <c r="O451" s="172"/>
      <c r="P451" s="172"/>
      <c r="Q451" s="172"/>
      <c r="R451" s="208"/>
      <c r="S451" s="208"/>
      <c r="T451" s="208"/>
      <c r="U451" s="208"/>
      <c r="V451" s="208"/>
      <c r="W451" s="208"/>
      <c r="X451" s="172"/>
    </row>
    <row r="452" spans="1:24" hidden="1">
      <c r="A452" s="172"/>
      <c r="B452" s="172"/>
      <c r="C452" s="172"/>
      <c r="D452" s="172"/>
      <c r="E452" s="172"/>
      <c r="F452" s="172"/>
      <c r="G452" s="172"/>
      <c r="H452" s="172"/>
      <c r="I452" s="172"/>
      <c r="J452" s="172"/>
      <c r="K452" s="172"/>
      <c r="L452" s="172"/>
      <c r="M452" s="172"/>
      <c r="N452" s="172"/>
      <c r="O452" s="172"/>
      <c r="P452" s="172"/>
      <c r="Q452" s="172"/>
      <c r="R452" s="208"/>
      <c r="S452" s="208"/>
      <c r="T452" s="208"/>
      <c r="U452" s="208"/>
      <c r="V452" s="208"/>
      <c r="W452" s="208"/>
      <c r="X452" s="172"/>
    </row>
    <row r="453" spans="1:24" hidden="1">
      <c r="A453" s="172"/>
      <c r="B453" s="172"/>
      <c r="C453" s="172"/>
      <c r="D453" s="172"/>
      <c r="E453" s="172"/>
      <c r="F453" s="172"/>
      <c r="G453" s="172"/>
      <c r="H453" s="172"/>
      <c r="I453" s="172"/>
      <c r="J453" s="172"/>
      <c r="K453" s="172"/>
      <c r="L453" s="172"/>
      <c r="M453" s="172"/>
      <c r="N453" s="172"/>
      <c r="O453" s="172"/>
      <c r="P453" s="172"/>
      <c r="Q453" s="172"/>
      <c r="R453" s="208"/>
      <c r="S453" s="208"/>
      <c r="T453" s="208"/>
      <c r="U453" s="208"/>
      <c r="V453" s="208"/>
      <c r="W453" s="208"/>
      <c r="X453" s="172"/>
    </row>
    <row r="454" spans="1:24" hidden="1">
      <c r="A454" s="172"/>
      <c r="B454" s="172"/>
      <c r="C454" s="172"/>
      <c r="D454" s="172"/>
      <c r="E454" s="172"/>
      <c r="F454" s="172"/>
      <c r="G454" s="172"/>
      <c r="H454" s="172"/>
      <c r="I454" s="172"/>
      <c r="J454" s="172"/>
      <c r="K454" s="172"/>
      <c r="L454" s="172"/>
      <c r="M454" s="172"/>
      <c r="N454" s="172"/>
      <c r="O454" s="172"/>
      <c r="P454" s="172"/>
      <c r="Q454" s="172"/>
      <c r="R454" s="208"/>
      <c r="S454" s="208"/>
      <c r="T454" s="208"/>
      <c r="U454" s="208"/>
      <c r="V454" s="208"/>
      <c r="W454" s="208"/>
      <c r="X454" s="172"/>
    </row>
    <row r="455" spans="1:24" hidden="1">
      <c r="A455" s="172"/>
      <c r="B455" s="172"/>
      <c r="C455" s="172"/>
      <c r="D455" s="172"/>
      <c r="E455" s="172"/>
      <c r="F455" s="172"/>
      <c r="G455" s="172"/>
      <c r="H455" s="172"/>
      <c r="I455" s="172"/>
      <c r="J455" s="172"/>
      <c r="K455" s="172"/>
      <c r="L455" s="172"/>
      <c r="M455" s="172"/>
      <c r="N455" s="172"/>
      <c r="O455" s="172"/>
      <c r="P455" s="172"/>
      <c r="Q455" s="172"/>
      <c r="R455" s="208"/>
      <c r="S455" s="208"/>
      <c r="T455" s="208"/>
      <c r="U455" s="208"/>
      <c r="V455" s="208"/>
      <c r="W455" s="208"/>
      <c r="X455" s="172"/>
    </row>
    <row r="456" spans="1:24" hidden="1">
      <c r="A456" s="172"/>
      <c r="B456" s="172"/>
      <c r="C456" s="172"/>
      <c r="D456" s="172"/>
      <c r="E456" s="172"/>
      <c r="F456" s="172"/>
      <c r="G456" s="172"/>
      <c r="H456" s="172"/>
      <c r="I456" s="172"/>
      <c r="J456" s="172"/>
      <c r="K456" s="172"/>
      <c r="L456" s="172"/>
      <c r="M456" s="172"/>
      <c r="N456" s="172"/>
      <c r="O456" s="172"/>
      <c r="P456" s="172"/>
      <c r="Q456" s="172"/>
      <c r="R456" s="208"/>
      <c r="S456" s="208"/>
      <c r="T456" s="208"/>
      <c r="U456" s="208"/>
      <c r="V456" s="208"/>
      <c r="W456" s="208"/>
      <c r="X456" s="172"/>
    </row>
    <row r="457" spans="1:24" hidden="1">
      <c r="A457" s="172"/>
      <c r="B457" s="172"/>
      <c r="C457" s="172"/>
      <c r="D457" s="172"/>
      <c r="E457" s="172"/>
      <c r="F457" s="172"/>
      <c r="G457" s="172"/>
      <c r="H457" s="172"/>
      <c r="I457" s="172"/>
      <c r="J457" s="172"/>
      <c r="K457" s="172"/>
      <c r="L457" s="172"/>
      <c r="M457" s="172"/>
      <c r="N457" s="172"/>
      <c r="O457" s="172"/>
      <c r="P457" s="172"/>
      <c r="Q457" s="172"/>
      <c r="R457" s="208"/>
      <c r="S457" s="208"/>
      <c r="T457" s="208"/>
      <c r="U457" s="208"/>
      <c r="V457" s="208"/>
      <c r="W457" s="208"/>
      <c r="X457" s="172"/>
    </row>
    <row r="458" spans="1:24" hidden="1">
      <c r="A458" s="172"/>
      <c r="B458" s="172"/>
      <c r="C458" s="172"/>
      <c r="D458" s="172"/>
      <c r="E458" s="172"/>
      <c r="F458" s="172"/>
      <c r="G458" s="172"/>
      <c r="H458" s="172"/>
      <c r="I458" s="172"/>
      <c r="J458" s="172"/>
      <c r="K458" s="172"/>
      <c r="L458" s="172"/>
      <c r="M458" s="172"/>
      <c r="N458" s="172"/>
      <c r="O458" s="172"/>
      <c r="P458" s="172"/>
      <c r="Q458" s="172"/>
      <c r="R458" s="208"/>
      <c r="S458" s="208"/>
      <c r="T458" s="208"/>
      <c r="U458" s="208"/>
      <c r="V458" s="208"/>
      <c r="W458" s="208"/>
      <c r="X458" s="172"/>
    </row>
    <row r="459" spans="1:24" hidden="1">
      <c r="A459" s="172"/>
      <c r="B459" s="172"/>
      <c r="C459" s="172"/>
      <c r="D459" s="172"/>
      <c r="E459" s="172"/>
      <c r="F459" s="172"/>
      <c r="G459" s="172"/>
      <c r="H459" s="172"/>
      <c r="I459" s="172"/>
      <c r="J459" s="172"/>
      <c r="K459" s="172"/>
      <c r="L459" s="172"/>
      <c r="M459" s="172"/>
      <c r="N459" s="172"/>
      <c r="O459" s="172"/>
      <c r="P459" s="172"/>
      <c r="Q459" s="172"/>
      <c r="R459" s="208"/>
      <c r="S459" s="208"/>
      <c r="T459" s="208"/>
      <c r="U459" s="208"/>
      <c r="V459" s="208"/>
      <c r="W459" s="208"/>
      <c r="X459" s="172"/>
    </row>
    <row r="460" spans="1:24" hidden="1">
      <c r="A460" s="172"/>
      <c r="B460" s="172"/>
      <c r="C460" s="172"/>
      <c r="D460" s="172"/>
      <c r="E460" s="172"/>
      <c r="F460" s="172"/>
      <c r="G460" s="172"/>
      <c r="H460" s="172"/>
      <c r="I460" s="172"/>
      <c r="J460" s="172"/>
      <c r="K460" s="172"/>
      <c r="L460" s="172"/>
      <c r="M460" s="172"/>
      <c r="N460" s="172"/>
      <c r="O460" s="172"/>
      <c r="P460" s="172"/>
      <c r="Q460" s="172"/>
      <c r="R460" s="208"/>
      <c r="S460" s="208"/>
      <c r="T460" s="208"/>
      <c r="U460" s="208"/>
      <c r="V460" s="208"/>
      <c r="W460" s="208"/>
      <c r="X460" s="172"/>
    </row>
    <row r="461" spans="1:24" hidden="1">
      <c r="A461" s="172"/>
      <c r="B461" s="172"/>
      <c r="C461" s="172"/>
      <c r="D461" s="172"/>
      <c r="E461" s="172"/>
      <c r="F461" s="172"/>
      <c r="G461" s="172"/>
      <c r="H461" s="172"/>
      <c r="I461" s="172"/>
      <c r="J461" s="172"/>
      <c r="K461" s="172"/>
      <c r="L461" s="172"/>
      <c r="M461" s="172"/>
      <c r="N461" s="172"/>
      <c r="O461" s="172"/>
      <c r="P461" s="172"/>
      <c r="Q461" s="172"/>
      <c r="R461" s="208"/>
      <c r="S461" s="208"/>
      <c r="T461" s="208"/>
      <c r="U461" s="208"/>
      <c r="V461" s="208"/>
      <c r="W461" s="208"/>
      <c r="X461" s="172"/>
    </row>
    <row r="462" spans="1:24" hidden="1">
      <c r="A462" s="172"/>
      <c r="B462" s="172"/>
      <c r="C462" s="172"/>
      <c r="D462" s="172"/>
      <c r="E462" s="172"/>
      <c r="F462" s="172"/>
      <c r="G462" s="172"/>
      <c r="H462" s="172"/>
      <c r="I462" s="172"/>
      <c r="J462" s="172"/>
      <c r="K462" s="172"/>
      <c r="L462" s="172"/>
      <c r="M462" s="172"/>
      <c r="N462" s="172"/>
      <c r="O462" s="172"/>
      <c r="P462" s="172"/>
      <c r="Q462" s="172"/>
      <c r="R462" s="208"/>
      <c r="S462" s="208"/>
      <c r="T462" s="208"/>
      <c r="U462" s="208"/>
      <c r="V462" s="208"/>
      <c r="W462" s="208"/>
      <c r="X462" s="172"/>
    </row>
    <row r="463" spans="1:24" hidden="1">
      <c r="A463" s="172"/>
      <c r="B463" s="172"/>
      <c r="C463" s="172"/>
      <c r="D463" s="172"/>
      <c r="E463" s="172"/>
      <c r="F463" s="172"/>
      <c r="G463" s="172"/>
      <c r="H463" s="172"/>
      <c r="I463" s="172"/>
      <c r="J463" s="172"/>
      <c r="K463" s="172"/>
      <c r="L463" s="172"/>
      <c r="M463" s="172"/>
      <c r="N463" s="172"/>
      <c r="O463" s="172"/>
      <c r="P463" s="172"/>
      <c r="Q463" s="172"/>
      <c r="R463" s="208"/>
      <c r="S463" s="208"/>
      <c r="T463" s="208"/>
      <c r="U463" s="208"/>
      <c r="V463" s="208"/>
      <c r="W463" s="208"/>
      <c r="X463" s="172"/>
    </row>
    <row r="464" spans="1:24" hidden="1">
      <c r="A464" s="172"/>
      <c r="B464" s="172"/>
      <c r="C464" s="172"/>
      <c r="D464" s="172"/>
      <c r="E464" s="172"/>
      <c r="F464" s="172"/>
      <c r="G464" s="172"/>
      <c r="H464" s="172"/>
      <c r="I464" s="172"/>
      <c r="J464" s="172"/>
      <c r="K464" s="172"/>
      <c r="L464" s="172"/>
      <c r="M464" s="172"/>
      <c r="N464" s="172"/>
      <c r="O464" s="172"/>
      <c r="P464" s="172"/>
      <c r="Q464" s="172"/>
      <c r="R464" s="208"/>
      <c r="S464" s="208"/>
      <c r="T464" s="208"/>
      <c r="U464" s="208"/>
      <c r="V464" s="208"/>
      <c r="W464" s="208"/>
      <c r="X464" s="172"/>
    </row>
    <row r="465" spans="1:24" hidden="1">
      <c r="A465" s="172"/>
      <c r="B465" s="172"/>
      <c r="C465" s="172"/>
      <c r="D465" s="172"/>
      <c r="E465" s="172"/>
      <c r="F465" s="172"/>
      <c r="G465" s="172"/>
      <c r="H465" s="172"/>
      <c r="I465" s="172"/>
      <c r="J465" s="172"/>
      <c r="K465" s="172"/>
      <c r="L465" s="172"/>
      <c r="M465" s="172"/>
      <c r="N465" s="172"/>
      <c r="O465" s="172"/>
      <c r="P465" s="172"/>
      <c r="Q465" s="172"/>
      <c r="R465" s="208"/>
      <c r="S465" s="208"/>
      <c r="T465" s="208"/>
      <c r="U465" s="208"/>
      <c r="V465" s="208"/>
      <c r="W465" s="208"/>
      <c r="X465" s="172"/>
    </row>
    <row r="466" spans="1:24" hidden="1">
      <c r="A466" s="172"/>
      <c r="B466" s="172"/>
      <c r="C466" s="172"/>
      <c r="D466" s="172"/>
      <c r="E466" s="172"/>
      <c r="F466" s="172"/>
      <c r="G466" s="172"/>
      <c r="H466" s="172"/>
      <c r="I466" s="172"/>
      <c r="J466" s="172"/>
      <c r="K466" s="172"/>
      <c r="L466" s="172"/>
      <c r="M466" s="172"/>
      <c r="N466" s="172"/>
      <c r="O466" s="172"/>
      <c r="P466" s="172"/>
      <c r="Q466" s="172"/>
      <c r="R466" s="208"/>
      <c r="S466" s="208"/>
      <c r="T466" s="208"/>
      <c r="U466" s="208"/>
      <c r="V466" s="208"/>
      <c r="W466" s="208"/>
      <c r="X466" s="172"/>
    </row>
    <row r="467" spans="1:24" hidden="1">
      <c r="A467" s="172"/>
      <c r="B467" s="172"/>
      <c r="C467" s="172"/>
      <c r="D467" s="172"/>
      <c r="E467" s="172"/>
      <c r="F467" s="172"/>
      <c r="G467" s="172"/>
      <c r="H467" s="172"/>
      <c r="I467" s="172"/>
      <c r="J467" s="172"/>
      <c r="K467" s="172"/>
      <c r="L467" s="172"/>
      <c r="M467" s="172"/>
      <c r="N467" s="172"/>
      <c r="O467" s="172"/>
      <c r="P467" s="172"/>
      <c r="Q467" s="172"/>
      <c r="R467" s="208"/>
      <c r="S467" s="208"/>
      <c r="T467" s="208"/>
      <c r="U467" s="208"/>
      <c r="V467" s="208"/>
      <c r="W467" s="208"/>
      <c r="X467" s="172"/>
    </row>
    <row r="468" spans="1:24" hidden="1">
      <c r="A468" s="172"/>
      <c r="B468" s="172"/>
      <c r="C468" s="172"/>
      <c r="D468" s="172"/>
      <c r="E468" s="172"/>
      <c r="F468" s="172"/>
      <c r="G468" s="172"/>
      <c r="H468" s="172"/>
      <c r="I468" s="172"/>
      <c r="J468" s="172"/>
      <c r="K468" s="172"/>
      <c r="L468" s="172"/>
      <c r="M468" s="172"/>
      <c r="N468" s="172"/>
      <c r="O468" s="172"/>
      <c r="P468" s="172"/>
      <c r="Q468" s="172"/>
      <c r="R468" s="208"/>
      <c r="S468" s="208"/>
      <c r="T468" s="208"/>
      <c r="U468" s="208"/>
      <c r="V468" s="208"/>
      <c r="W468" s="208"/>
      <c r="X468" s="172"/>
    </row>
    <row r="469" spans="1:24" hidden="1">
      <c r="A469" s="172"/>
      <c r="B469" s="172"/>
      <c r="C469" s="172"/>
      <c r="D469" s="172"/>
      <c r="E469" s="172"/>
      <c r="F469" s="172"/>
      <c r="G469" s="172"/>
      <c r="H469" s="172"/>
      <c r="I469" s="172"/>
      <c r="J469" s="172"/>
      <c r="K469" s="172"/>
      <c r="L469" s="172"/>
      <c r="M469" s="172"/>
      <c r="N469" s="172"/>
      <c r="O469" s="172"/>
      <c r="P469" s="172"/>
      <c r="Q469" s="172"/>
      <c r="R469" s="208"/>
      <c r="S469" s="208"/>
      <c r="T469" s="208"/>
      <c r="U469" s="208"/>
      <c r="V469" s="208"/>
      <c r="W469" s="208"/>
      <c r="X469" s="172"/>
    </row>
    <row r="470" spans="1:24" hidden="1">
      <c r="A470" s="172"/>
      <c r="B470" s="172"/>
      <c r="C470" s="172"/>
      <c r="D470" s="172"/>
      <c r="E470" s="172"/>
      <c r="F470" s="172"/>
      <c r="G470" s="172"/>
      <c r="H470" s="172"/>
      <c r="I470" s="172"/>
      <c r="J470" s="172"/>
      <c r="K470" s="172"/>
      <c r="L470" s="172"/>
      <c r="M470" s="172"/>
      <c r="N470" s="172"/>
      <c r="O470" s="172"/>
      <c r="P470" s="172"/>
      <c r="Q470" s="172"/>
      <c r="R470" s="208"/>
      <c r="S470" s="208"/>
      <c r="T470" s="208"/>
      <c r="U470" s="208"/>
      <c r="V470" s="208"/>
      <c r="W470" s="208"/>
      <c r="X470" s="172"/>
    </row>
    <row r="471" spans="1:24" hidden="1">
      <c r="A471" s="172"/>
      <c r="B471" s="172"/>
      <c r="C471" s="172"/>
      <c r="D471" s="172"/>
      <c r="E471" s="172"/>
      <c r="F471" s="172"/>
      <c r="G471" s="172"/>
      <c r="H471" s="172"/>
      <c r="I471" s="172"/>
      <c r="J471" s="172"/>
      <c r="K471" s="172"/>
      <c r="L471" s="172"/>
      <c r="M471" s="172"/>
      <c r="N471" s="172"/>
      <c r="O471" s="172"/>
      <c r="P471" s="172"/>
      <c r="Q471" s="172"/>
      <c r="R471" s="208"/>
      <c r="S471" s="208"/>
      <c r="T471" s="208"/>
      <c r="U471" s="208"/>
      <c r="V471" s="208"/>
      <c r="W471" s="208"/>
      <c r="X471" s="172"/>
    </row>
    <row r="472" spans="1:24" hidden="1">
      <c r="A472" s="172"/>
      <c r="B472" s="172"/>
      <c r="C472" s="172"/>
      <c r="D472" s="172"/>
      <c r="E472" s="172"/>
      <c r="F472" s="172"/>
      <c r="G472" s="172"/>
      <c r="H472" s="172"/>
      <c r="I472" s="172"/>
      <c r="J472" s="172"/>
      <c r="K472" s="172"/>
      <c r="L472" s="172"/>
      <c r="M472" s="172"/>
      <c r="N472" s="172"/>
      <c r="O472" s="172"/>
      <c r="P472" s="172"/>
      <c r="Q472" s="172"/>
      <c r="R472" s="208"/>
      <c r="S472" s="208"/>
      <c r="T472" s="208"/>
      <c r="U472" s="208"/>
      <c r="V472" s="208"/>
      <c r="W472" s="208"/>
      <c r="X472" s="172"/>
    </row>
    <row r="473" spans="1:24" hidden="1">
      <c r="A473" s="172"/>
      <c r="B473" s="172"/>
      <c r="C473" s="172"/>
      <c r="D473" s="172"/>
      <c r="E473" s="172"/>
      <c r="F473" s="172"/>
      <c r="G473" s="172"/>
      <c r="H473" s="172"/>
      <c r="I473" s="172"/>
      <c r="J473" s="172"/>
      <c r="K473" s="172"/>
      <c r="L473" s="172"/>
      <c r="M473" s="172"/>
      <c r="N473" s="172"/>
      <c r="O473" s="172"/>
      <c r="P473" s="172"/>
      <c r="Q473" s="172"/>
      <c r="R473" s="208"/>
      <c r="S473" s="208"/>
      <c r="T473" s="208"/>
      <c r="U473" s="208"/>
      <c r="V473" s="208"/>
      <c r="W473" s="208"/>
      <c r="X473" s="172"/>
    </row>
    <row r="474" spans="1:24" hidden="1">
      <c r="A474" s="172"/>
      <c r="B474" s="172"/>
      <c r="C474" s="172"/>
      <c r="D474" s="172"/>
      <c r="E474" s="172"/>
      <c r="F474" s="172"/>
      <c r="G474" s="172"/>
      <c r="H474" s="172"/>
      <c r="I474" s="172"/>
      <c r="J474" s="172"/>
      <c r="K474" s="172"/>
      <c r="L474" s="172"/>
      <c r="M474" s="172"/>
      <c r="N474" s="172"/>
      <c r="O474" s="172"/>
      <c r="P474" s="172"/>
      <c r="Q474" s="172"/>
      <c r="R474" s="208"/>
      <c r="S474" s="208"/>
      <c r="T474" s="208"/>
      <c r="U474" s="208"/>
      <c r="V474" s="208"/>
      <c r="W474" s="208"/>
      <c r="X474" s="172"/>
    </row>
    <row r="475" spans="1:24" hidden="1">
      <c r="A475" s="172"/>
      <c r="B475" s="172"/>
      <c r="C475" s="172"/>
      <c r="D475" s="172"/>
      <c r="E475" s="172"/>
      <c r="F475" s="172"/>
      <c r="G475" s="172"/>
      <c r="H475" s="172"/>
      <c r="I475" s="172"/>
      <c r="J475" s="172"/>
      <c r="K475" s="172"/>
      <c r="L475" s="172"/>
      <c r="M475" s="172"/>
      <c r="N475" s="172"/>
      <c r="O475" s="172"/>
      <c r="P475" s="172"/>
      <c r="Q475" s="172"/>
      <c r="R475" s="208"/>
      <c r="S475" s="208"/>
      <c r="T475" s="208"/>
      <c r="U475" s="208"/>
      <c r="V475" s="208"/>
      <c r="W475" s="208"/>
      <c r="X475" s="172"/>
    </row>
    <row r="476" spans="1:24" hidden="1">
      <c r="A476" s="172"/>
      <c r="B476" s="172"/>
      <c r="C476" s="172"/>
      <c r="D476" s="172"/>
      <c r="E476" s="172"/>
      <c r="F476" s="172"/>
      <c r="G476" s="172"/>
      <c r="H476" s="172"/>
      <c r="I476" s="172"/>
      <c r="J476" s="172"/>
      <c r="K476" s="172"/>
      <c r="L476" s="172"/>
      <c r="M476" s="172"/>
      <c r="N476" s="172"/>
      <c r="O476" s="172"/>
      <c r="P476" s="172"/>
      <c r="Q476" s="172"/>
      <c r="R476" s="208"/>
      <c r="S476" s="208"/>
      <c r="T476" s="208"/>
      <c r="U476" s="208"/>
      <c r="V476" s="208"/>
      <c r="W476" s="208"/>
      <c r="X476" s="172"/>
    </row>
    <row r="477" spans="1:24" hidden="1">
      <c r="A477" s="172"/>
      <c r="B477" s="172"/>
      <c r="C477" s="172"/>
      <c r="D477" s="172"/>
      <c r="E477" s="172"/>
      <c r="F477" s="172"/>
      <c r="G477" s="172"/>
      <c r="H477" s="172"/>
      <c r="I477" s="172"/>
      <c r="J477" s="172"/>
      <c r="K477" s="172"/>
      <c r="L477" s="172"/>
      <c r="M477" s="172"/>
      <c r="N477" s="172"/>
      <c r="O477" s="172"/>
      <c r="P477" s="172"/>
      <c r="Q477" s="172"/>
      <c r="R477" s="208"/>
      <c r="S477" s="208"/>
      <c r="T477" s="208"/>
      <c r="U477" s="208"/>
      <c r="V477" s="208"/>
      <c r="W477" s="208"/>
      <c r="X477" s="172"/>
    </row>
    <row r="478" spans="1:24" hidden="1">
      <c r="A478" s="172"/>
      <c r="B478" s="172"/>
      <c r="C478" s="172"/>
      <c r="D478" s="172"/>
      <c r="E478" s="172"/>
      <c r="F478" s="172"/>
      <c r="G478" s="172"/>
      <c r="H478" s="172"/>
      <c r="I478" s="172"/>
      <c r="J478" s="172"/>
      <c r="K478" s="172"/>
      <c r="L478" s="172"/>
      <c r="M478" s="172"/>
      <c r="N478" s="172"/>
      <c r="O478" s="172"/>
      <c r="P478" s="172"/>
      <c r="Q478" s="172"/>
      <c r="R478" s="208"/>
      <c r="S478" s="208"/>
      <c r="T478" s="208"/>
      <c r="U478" s="208"/>
      <c r="V478" s="208"/>
      <c r="W478" s="208"/>
      <c r="X478" s="172"/>
    </row>
    <row r="479" spans="1:24" hidden="1">
      <c r="A479" s="172"/>
      <c r="B479" s="172"/>
      <c r="C479" s="172"/>
      <c r="D479" s="172"/>
      <c r="E479" s="172"/>
      <c r="F479" s="172"/>
      <c r="G479" s="172"/>
      <c r="H479" s="172"/>
      <c r="I479" s="172"/>
      <c r="J479" s="172"/>
      <c r="K479" s="172"/>
      <c r="L479" s="172"/>
      <c r="M479" s="172"/>
      <c r="N479" s="172"/>
      <c r="O479" s="172"/>
      <c r="P479" s="172"/>
      <c r="Q479" s="172"/>
      <c r="R479" s="208"/>
      <c r="S479" s="208"/>
      <c r="T479" s="208"/>
      <c r="U479" s="208"/>
      <c r="V479" s="208"/>
      <c r="W479" s="208"/>
      <c r="X479" s="172"/>
    </row>
    <row r="480" spans="1:24" hidden="1">
      <c r="A480" s="172"/>
      <c r="B480" s="172"/>
      <c r="C480" s="172"/>
      <c r="D480" s="172"/>
      <c r="E480" s="172"/>
      <c r="F480" s="172"/>
      <c r="G480" s="172"/>
      <c r="H480" s="172"/>
      <c r="I480" s="172"/>
      <c r="J480" s="172"/>
      <c r="K480" s="172"/>
      <c r="L480" s="172"/>
      <c r="M480" s="172"/>
      <c r="N480" s="172"/>
      <c r="O480" s="172"/>
      <c r="P480" s="172"/>
      <c r="Q480" s="172"/>
      <c r="R480" s="208"/>
      <c r="S480" s="208"/>
      <c r="T480" s="208"/>
      <c r="U480" s="208"/>
      <c r="V480" s="208"/>
      <c r="W480" s="208"/>
      <c r="X480" s="172"/>
    </row>
    <row r="481" spans="1:24" hidden="1">
      <c r="A481" s="172"/>
      <c r="B481" s="172"/>
      <c r="C481" s="172"/>
      <c r="D481" s="172"/>
      <c r="E481" s="172"/>
      <c r="F481" s="172"/>
      <c r="G481" s="172"/>
      <c r="H481" s="172"/>
      <c r="I481" s="172"/>
      <c r="J481" s="172"/>
      <c r="K481" s="172"/>
      <c r="L481" s="172"/>
      <c r="M481" s="172"/>
      <c r="N481" s="172"/>
      <c r="O481" s="172"/>
      <c r="P481" s="172"/>
      <c r="Q481" s="172"/>
      <c r="R481" s="208"/>
      <c r="S481" s="208"/>
      <c r="T481" s="208"/>
      <c r="U481" s="208"/>
      <c r="V481" s="208"/>
      <c r="W481" s="208"/>
      <c r="X481" s="172"/>
    </row>
    <row r="482" spans="1:24" hidden="1">
      <c r="A482" s="172"/>
      <c r="B482" s="172"/>
      <c r="C482" s="172"/>
      <c r="D482" s="172"/>
      <c r="E482" s="172"/>
      <c r="F482" s="172"/>
      <c r="G482" s="172"/>
      <c r="H482" s="172"/>
      <c r="I482" s="172"/>
      <c r="J482" s="172"/>
      <c r="K482" s="172"/>
      <c r="L482" s="172"/>
      <c r="M482" s="172"/>
      <c r="N482" s="172"/>
      <c r="O482" s="172"/>
      <c r="P482" s="172"/>
      <c r="Q482" s="172"/>
      <c r="R482" s="208"/>
      <c r="S482" s="208"/>
      <c r="T482" s="208"/>
      <c r="U482" s="208"/>
      <c r="V482" s="208"/>
      <c r="W482" s="208"/>
      <c r="X482" s="172"/>
    </row>
    <row r="483" spans="1:24" hidden="1">
      <c r="A483" s="172"/>
      <c r="B483" s="172"/>
      <c r="C483" s="172"/>
      <c r="D483" s="172"/>
      <c r="E483" s="172"/>
      <c r="F483" s="172"/>
      <c r="G483" s="172"/>
      <c r="H483" s="172"/>
      <c r="I483" s="172"/>
      <c r="J483" s="172"/>
      <c r="K483" s="172"/>
      <c r="L483" s="172"/>
      <c r="M483" s="172"/>
      <c r="N483" s="172"/>
      <c r="O483" s="172"/>
      <c r="P483" s="172"/>
      <c r="Q483" s="172"/>
      <c r="R483" s="208"/>
      <c r="S483" s="208"/>
      <c r="T483" s="208"/>
      <c r="U483" s="208"/>
      <c r="V483" s="208"/>
      <c r="W483" s="208"/>
      <c r="X483" s="172"/>
    </row>
    <row r="484" spans="1:24" hidden="1">
      <c r="A484" s="172"/>
      <c r="B484" s="172"/>
      <c r="C484" s="172"/>
      <c r="D484" s="172"/>
      <c r="E484" s="172"/>
      <c r="F484" s="172"/>
      <c r="G484" s="172"/>
      <c r="H484" s="172"/>
      <c r="I484" s="172"/>
      <c r="J484" s="172"/>
      <c r="K484" s="172"/>
      <c r="L484" s="172"/>
      <c r="M484" s="172"/>
      <c r="N484" s="172"/>
      <c r="O484" s="172"/>
      <c r="P484" s="172"/>
      <c r="Q484" s="172"/>
      <c r="R484" s="208"/>
      <c r="S484" s="208"/>
      <c r="T484" s="208"/>
      <c r="U484" s="208"/>
      <c r="V484" s="208"/>
      <c r="W484" s="208"/>
      <c r="X484" s="172"/>
    </row>
    <row r="485" spans="1:24" hidden="1">
      <c r="A485" s="172"/>
      <c r="B485" s="172"/>
      <c r="C485" s="172"/>
      <c r="D485" s="172"/>
      <c r="E485" s="172"/>
      <c r="F485" s="172"/>
      <c r="G485" s="172"/>
      <c r="H485" s="172"/>
      <c r="I485" s="172"/>
      <c r="J485" s="172"/>
      <c r="K485" s="172"/>
      <c r="L485" s="172"/>
      <c r="M485" s="172"/>
      <c r="N485" s="172"/>
      <c r="O485" s="172"/>
      <c r="P485" s="172"/>
      <c r="Q485" s="172"/>
      <c r="R485" s="208"/>
      <c r="S485" s="208"/>
      <c r="T485" s="208"/>
      <c r="U485" s="208"/>
      <c r="V485" s="208"/>
      <c r="W485" s="208"/>
      <c r="X485" s="172"/>
    </row>
    <row r="486" spans="1:24" hidden="1">
      <c r="A486" s="172"/>
      <c r="B486" s="172"/>
      <c r="C486" s="172"/>
      <c r="D486" s="172"/>
      <c r="E486" s="172"/>
      <c r="F486" s="172"/>
      <c r="G486" s="172"/>
      <c r="H486" s="172"/>
      <c r="I486" s="172"/>
      <c r="J486" s="172"/>
      <c r="K486" s="172"/>
      <c r="L486" s="172"/>
      <c r="M486" s="172"/>
      <c r="N486" s="172"/>
      <c r="O486" s="172"/>
      <c r="P486" s="172"/>
      <c r="Q486" s="172"/>
      <c r="R486" s="208"/>
      <c r="S486" s="208"/>
      <c r="T486" s="208"/>
      <c r="U486" s="208"/>
      <c r="V486" s="208"/>
      <c r="W486" s="208"/>
      <c r="X486" s="172"/>
    </row>
    <row r="487" spans="1:24" hidden="1">
      <c r="A487" s="172"/>
      <c r="B487" s="172"/>
      <c r="C487" s="172"/>
      <c r="D487" s="172"/>
      <c r="E487" s="172"/>
      <c r="F487" s="172"/>
      <c r="G487" s="172"/>
      <c r="H487" s="172"/>
      <c r="I487" s="172"/>
      <c r="J487" s="172"/>
      <c r="K487" s="172"/>
      <c r="L487" s="172"/>
      <c r="M487" s="172"/>
      <c r="N487" s="172"/>
      <c r="O487" s="172"/>
      <c r="P487" s="172"/>
      <c r="Q487" s="172"/>
      <c r="R487" s="208"/>
      <c r="S487" s="208"/>
      <c r="T487" s="208"/>
      <c r="U487" s="208"/>
      <c r="V487" s="208"/>
      <c r="W487" s="208"/>
      <c r="X487" s="172"/>
    </row>
    <row r="488" spans="1:24" hidden="1">
      <c r="A488" s="172"/>
      <c r="B488" s="172"/>
      <c r="C488" s="172"/>
      <c r="D488" s="172"/>
      <c r="E488" s="172"/>
      <c r="F488" s="172"/>
      <c r="G488" s="172"/>
      <c r="H488" s="172"/>
      <c r="I488" s="172"/>
      <c r="J488" s="172"/>
      <c r="K488" s="172"/>
      <c r="L488" s="172"/>
      <c r="M488" s="172"/>
      <c r="N488" s="172"/>
      <c r="O488" s="172"/>
      <c r="P488" s="172"/>
      <c r="Q488" s="172"/>
      <c r="R488" s="208"/>
      <c r="S488" s="208"/>
      <c r="T488" s="208"/>
      <c r="U488" s="208"/>
      <c r="V488" s="208"/>
      <c r="W488" s="208"/>
      <c r="X488" s="172"/>
    </row>
    <row r="489" spans="1:24" hidden="1">
      <c r="A489" s="172"/>
      <c r="B489" s="172"/>
      <c r="C489" s="172"/>
      <c r="D489" s="172"/>
      <c r="E489" s="172"/>
      <c r="F489" s="172"/>
      <c r="G489" s="172"/>
      <c r="H489" s="172"/>
      <c r="I489" s="172"/>
      <c r="J489" s="172"/>
      <c r="K489" s="172"/>
      <c r="L489" s="172"/>
      <c r="M489" s="172"/>
      <c r="N489" s="172"/>
      <c r="O489" s="172"/>
      <c r="P489" s="172"/>
      <c r="Q489" s="172"/>
      <c r="R489" s="208"/>
      <c r="S489" s="208"/>
      <c r="T489" s="208"/>
      <c r="U489" s="208"/>
      <c r="V489" s="208"/>
      <c r="W489" s="208"/>
      <c r="X489" s="172"/>
    </row>
    <row r="490" spans="1:24" hidden="1">
      <c r="A490" s="172"/>
      <c r="B490" s="172"/>
      <c r="C490" s="172"/>
      <c r="D490" s="172"/>
      <c r="E490" s="172"/>
      <c r="F490" s="172"/>
      <c r="G490" s="172"/>
      <c r="H490" s="172"/>
      <c r="I490" s="172"/>
      <c r="J490" s="172"/>
      <c r="K490" s="172"/>
      <c r="L490" s="172"/>
      <c r="M490" s="172"/>
      <c r="N490" s="172"/>
      <c r="O490" s="172"/>
      <c r="P490" s="172"/>
      <c r="Q490" s="172"/>
      <c r="R490" s="208"/>
      <c r="S490" s="208"/>
      <c r="T490" s="208"/>
      <c r="U490" s="208"/>
      <c r="V490" s="208"/>
      <c r="W490" s="208"/>
      <c r="X490" s="172"/>
    </row>
    <row r="491" spans="1:24" hidden="1">
      <c r="A491" s="172"/>
      <c r="B491" s="172"/>
      <c r="C491" s="172"/>
      <c r="D491" s="172"/>
      <c r="E491" s="172"/>
      <c r="F491" s="172"/>
      <c r="G491" s="172"/>
      <c r="H491" s="172"/>
      <c r="I491" s="172"/>
      <c r="J491" s="172"/>
      <c r="K491" s="172"/>
      <c r="L491" s="172"/>
      <c r="M491" s="172"/>
      <c r="N491" s="172"/>
      <c r="O491" s="172"/>
      <c r="P491" s="172"/>
      <c r="Q491" s="172"/>
      <c r="R491" s="208"/>
      <c r="S491" s="208"/>
      <c r="T491" s="208"/>
      <c r="U491" s="208"/>
      <c r="V491" s="208"/>
      <c r="W491" s="208"/>
      <c r="X491" s="172"/>
    </row>
    <row r="492" spans="1:24" hidden="1">
      <c r="A492" s="172"/>
      <c r="B492" s="172"/>
      <c r="C492" s="172"/>
      <c r="D492" s="172"/>
      <c r="E492" s="172"/>
      <c r="F492" s="172"/>
      <c r="G492" s="172"/>
      <c r="H492" s="172"/>
      <c r="I492" s="172"/>
      <c r="J492" s="172"/>
      <c r="K492" s="172"/>
      <c r="L492" s="172"/>
      <c r="M492" s="172"/>
      <c r="N492" s="172"/>
      <c r="O492" s="172"/>
      <c r="P492" s="172"/>
      <c r="Q492" s="172"/>
      <c r="R492" s="208"/>
      <c r="S492" s="208"/>
      <c r="T492" s="208"/>
      <c r="U492" s="208"/>
      <c r="V492" s="208"/>
      <c r="W492" s="208"/>
      <c r="X492" s="172"/>
    </row>
    <row r="493" spans="1:24" hidden="1">
      <c r="A493" s="172"/>
      <c r="B493" s="172"/>
      <c r="C493" s="172"/>
      <c r="D493" s="172"/>
      <c r="E493" s="172"/>
      <c r="F493" s="172"/>
      <c r="G493" s="172"/>
      <c r="H493" s="172"/>
      <c r="I493" s="172"/>
      <c r="J493" s="172"/>
      <c r="K493" s="172"/>
      <c r="L493" s="172"/>
      <c r="M493" s="172"/>
      <c r="N493" s="172"/>
      <c r="O493" s="172"/>
      <c r="P493" s="172"/>
      <c r="Q493" s="172"/>
      <c r="R493" s="208"/>
      <c r="S493" s="208"/>
      <c r="T493" s="208"/>
      <c r="U493" s="208"/>
      <c r="V493" s="208"/>
      <c r="W493" s="208"/>
      <c r="X493" s="172"/>
    </row>
    <row r="494" spans="1:24" hidden="1">
      <c r="A494" s="172"/>
      <c r="B494" s="172"/>
      <c r="C494" s="172"/>
      <c r="D494" s="172"/>
      <c r="E494" s="172"/>
      <c r="F494" s="172"/>
      <c r="G494" s="172"/>
      <c r="H494" s="172"/>
      <c r="I494" s="172"/>
      <c r="J494" s="172"/>
      <c r="K494" s="172"/>
      <c r="L494" s="172"/>
      <c r="M494" s="172"/>
      <c r="N494" s="172"/>
      <c r="O494" s="172"/>
      <c r="P494" s="172"/>
      <c r="Q494" s="172"/>
      <c r="R494" s="208"/>
      <c r="S494" s="208"/>
      <c r="T494" s="208"/>
      <c r="U494" s="208"/>
      <c r="V494" s="208"/>
      <c r="W494" s="208"/>
      <c r="X494" s="172"/>
    </row>
    <row r="495" spans="1:24" hidden="1">
      <c r="A495" s="172"/>
      <c r="B495" s="172"/>
      <c r="C495" s="172"/>
      <c r="D495" s="172"/>
      <c r="E495" s="172"/>
      <c r="F495" s="172"/>
      <c r="G495" s="172"/>
      <c r="H495" s="172"/>
      <c r="I495" s="172"/>
      <c r="J495" s="172"/>
      <c r="K495" s="172"/>
      <c r="L495" s="172"/>
      <c r="M495" s="172"/>
      <c r="N495" s="172"/>
      <c r="O495" s="172"/>
      <c r="P495" s="172"/>
      <c r="Q495" s="172"/>
      <c r="R495" s="208"/>
      <c r="S495" s="208"/>
      <c r="T495" s="208"/>
      <c r="U495" s="208"/>
      <c r="V495" s="208"/>
      <c r="W495" s="208"/>
      <c r="X495" s="172"/>
    </row>
    <row r="496" spans="1:24" hidden="1">
      <c r="A496" s="172"/>
      <c r="B496" s="172"/>
      <c r="C496" s="172"/>
      <c r="D496" s="172"/>
      <c r="E496" s="172"/>
      <c r="F496" s="172"/>
      <c r="G496" s="172"/>
      <c r="H496" s="172"/>
      <c r="I496" s="172"/>
      <c r="J496" s="172"/>
      <c r="K496" s="172"/>
      <c r="L496" s="172"/>
      <c r="M496" s="172"/>
      <c r="N496" s="172"/>
      <c r="O496" s="172"/>
      <c r="P496" s="172"/>
      <c r="Q496" s="172"/>
      <c r="R496" s="208"/>
      <c r="S496" s="208"/>
      <c r="T496" s="208"/>
      <c r="U496" s="208"/>
      <c r="V496" s="208"/>
      <c r="W496" s="208"/>
      <c r="X496" s="172"/>
    </row>
    <row r="497" spans="1:24" hidden="1">
      <c r="A497" s="172"/>
      <c r="B497" s="172"/>
      <c r="C497" s="172"/>
      <c r="D497" s="172"/>
      <c r="E497" s="172"/>
      <c r="F497" s="172"/>
      <c r="G497" s="172"/>
      <c r="H497" s="172"/>
      <c r="I497" s="172"/>
      <c r="J497" s="172"/>
      <c r="K497" s="172"/>
      <c r="L497" s="172"/>
      <c r="M497" s="172"/>
      <c r="N497" s="172"/>
      <c r="O497" s="172"/>
      <c r="P497" s="172"/>
      <c r="Q497" s="172"/>
      <c r="R497" s="208"/>
      <c r="S497" s="208"/>
      <c r="T497" s="208"/>
      <c r="U497" s="208"/>
      <c r="V497" s="208"/>
      <c r="W497" s="208"/>
      <c r="X497" s="172"/>
    </row>
    <row r="498" spans="1:24" hidden="1">
      <c r="A498" s="172"/>
      <c r="B498" s="172"/>
      <c r="C498" s="172"/>
      <c r="D498" s="172"/>
      <c r="E498" s="172"/>
      <c r="F498" s="172"/>
      <c r="G498" s="172"/>
      <c r="H498" s="172"/>
      <c r="I498" s="172"/>
      <c r="J498" s="172"/>
      <c r="K498" s="172"/>
      <c r="L498" s="172"/>
      <c r="M498" s="172"/>
      <c r="N498" s="172"/>
      <c r="O498" s="172"/>
      <c r="P498" s="172"/>
      <c r="Q498" s="172"/>
      <c r="R498" s="208"/>
      <c r="S498" s="208"/>
      <c r="T498" s="208"/>
      <c r="U498" s="208"/>
      <c r="V498" s="208"/>
      <c r="W498" s="208"/>
      <c r="X498" s="172"/>
    </row>
    <row r="499" spans="1:24" hidden="1">
      <c r="A499" s="172"/>
      <c r="B499" s="172"/>
      <c r="C499" s="172"/>
      <c r="D499" s="172"/>
      <c r="E499" s="172"/>
      <c r="F499" s="172"/>
      <c r="G499" s="172"/>
      <c r="H499" s="172"/>
      <c r="I499" s="172"/>
      <c r="J499" s="172"/>
      <c r="K499" s="172"/>
      <c r="L499" s="172"/>
      <c r="M499" s="172"/>
      <c r="N499" s="172"/>
      <c r="O499" s="172"/>
      <c r="P499" s="172"/>
      <c r="Q499" s="172"/>
      <c r="R499" s="208"/>
      <c r="S499" s="208"/>
      <c r="T499" s="208"/>
      <c r="U499" s="208"/>
      <c r="V499" s="208"/>
      <c r="W499" s="208"/>
      <c r="X499" s="172"/>
    </row>
    <row r="500" spans="1:24" hidden="1">
      <c r="A500" s="172"/>
      <c r="B500" s="172"/>
      <c r="C500" s="172"/>
      <c r="D500" s="172"/>
      <c r="E500" s="172"/>
      <c r="F500" s="172"/>
      <c r="G500" s="172"/>
      <c r="H500" s="172"/>
      <c r="I500" s="172"/>
      <c r="J500" s="172"/>
      <c r="K500" s="172"/>
      <c r="L500" s="172"/>
      <c r="M500" s="172"/>
      <c r="N500" s="172"/>
      <c r="O500" s="172"/>
      <c r="P500" s="172"/>
      <c r="Q500" s="172"/>
      <c r="R500" s="208"/>
      <c r="S500" s="208"/>
      <c r="T500" s="208"/>
      <c r="U500" s="208"/>
      <c r="V500" s="208"/>
      <c r="W500" s="208"/>
      <c r="X500" s="172"/>
    </row>
    <row r="501" spans="1:24" hidden="1">
      <c r="A501" s="172"/>
      <c r="B501" s="172"/>
      <c r="C501" s="172"/>
      <c r="D501" s="172"/>
      <c r="E501" s="172"/>
      <c r="F501" s="172"/>
      <c r="G501" s="172"/>
      <c r="H501" s="172"/>
      <c r="I501" s="172"/>
      <c r="J501" s="172"/>
      <c r="K501" s="172"/>
      <c r="L501" s="172"/>
      <c r="M501" s="172"/>
      <c r="N501" s="172"/>
      <c r="O501" s="172"/>
      <c r="P501" s="172"/>
      <c r="Q501" s="172"/>
      <c r="R501" s="208"/>
      <c r="S501" s="208"/>
      <c r="T501" s="208"/>
      <c r="U501" s="208"/>
      <c r="V501" s="208"/>
      <c r="W501" s="208"/>
      <c r="X501" s="172"/>
    </row>
    <row r="502" spans="1:24" hidden="1">
      <c r="A502" s="172"/>
      <c r="B502" s="172"/>
      <c r="C502" s="172"/>
      <c r="D502" s="172"/>
      <c r="E502" s="172"/>
      <c r="F502" s="172"/>
      <c r="G502" s="172"/>
      <c r="H502" s="172"/>
      <c r="I502" s="172"/>
      <c r="J502" s="172"/>
      <c r="K502" s="172"/>
      <c r="L502" s="172"/>
      <c r="M502" s="172"/>
      <c r="N502" s="172"/>
      <c r="O502" s="172"/>
      <c r="P502" s="172"/>
      <c r="Q502" s="172"/>
      <c r="R502" s="208"/>
      <c r="S502" s="208"/>
      <c r="T502" s="208"/>
      <c r="U502" s="208"/>
      <c r="V502" s="208"/>
      <c r="W502" s="208"/>
      <c r="X502" s="172"/>
    </row>
    <row r="503" spans="1:24" hidden="1">
      <c r="A503" s="172"/>
      <c r="B503" s="172"/>
      <c r="C503" s="172"/>
      <c r="D503" s="172"/>
      <c r="E503" s="172"/>
      <c r="F503" s="172"/>
      <c r="G503" s="172"/>
      <c r="H503" s="172"/>
      <c r="I503" s="172"/>
      <c r="J503" s="172"/>
      <c r="K503" s="172"/>
      <c r="L503" s="172"/>
      <c r="M503" s="172"/>
      <c r="N503" s="172"/>
      <c r="O503" s="172"/>
      <c r="P503" s="172"/>
      <c r="Q503" s="172"/>
      <c r="R503" s="208"/>
      <c r="S503" s="208"/>
      <c r="T503" s="208"/>
      <c r="U503" s="208"/>
      <c r="V503" s="208"/>
      <c r="W503" s="208"/>
      <c r="X503" s="172"/>
    </row>
    <row r="504" spans="1:24" hidden="1">
      <c r="A504" s="172"/>
      <c r="B504" s="172"/>
      <c r="C504" s="172"/>
      <c r="D504" s="172"/>
      <c r="E504" s="172"/>
      <c r="F504" s="172"/>
      <c r="G504" s="172"/>
      <c r="H504" s="172"/>
      <c r="I504" s="172"/>
      <c r="J504" s="172"/>
      <c r="K504" s="172"/>
      <c r="L504" s="172"/>
      <c r="M504" s="172"/>
      <c r="N504" s="172"/>
      <c r="O504" s="172"/>
      <c r="P504" s="172"/>
      <c r="Q504" s="172"/>
      <c r="R504" s="208"/>
      <c r="S504" s="208"/>
      <c r="T504" s="208"/>
      <c r="U504" s="208"/>
      <c r="V504" s="208"/>
      <c r="W504" s="208"/>
      <c r="X504" s="172"/>
    </row>
    <row r="505" spans="1:24" hidden="1">
      <c r="A505" s="172"/>
      <c r="B505" s="172"/>
      <c r="C505" s="172"/>
      <c r="D505" s="172"/>
      <c r="E505" s="172"/>
      <c r="F505" s="172"/>
      <c r="G505" s="172"/>
      <c r="H505" s="172"/>
      <c r="I505" s="172"/>
      <c r="J505" s="172"/>
      <c r="K505" s="172"/>
      <c r="L505" s="172"/>
      <c r="M505" s="172"/>
      <c r="N505" s="172"/>
      <c r="O505" s="172"/>
      <c r="P505" s="172"/>
      <c r="Q505" s="172"/>
      <c r="R505" s="208"/>
      <c r="S505" s="208"/>
      <c r="T505" s="208"/>
      <c r="U505" s="208"/>
      <c r="V505" s="208"/>
      <c r="W505" s="208"/>
      <c r="X505" s="172"/>
    </row>
    <row r="506" spans="1:24" hidden="1">
      <c r="A506" s="172"/>
      <c r="B506" s="172"/>
      <c r="C506" s="172"/>
      <c r="D506" s="172"/>
      <c r="E506" s="172"/>
      <c r="F506" s="172"/>
      <c r="G506" s="172"/>
      <c r="H506" s="172"/>
      <c r="I506" s="172"/>
      <c r="J506" s="172"/>
      <c r="K506" s="172"/>
      <c r="L506" s="172"/>
      <c r="M506" s="172"/>
      <c r="N506" s="172"/>
      <c r="O506" s="172"/>
      <c r="P506" s="172"/>
      <c r="Q506" s="172"/>
      <c r="R506" s="208"/>
      <c r="S506" s="208"/>
      <c r="T506" s="208"/>
      <c r="U506" s="208"/>
      <c r="V506" s="208"/>
      <c r="W506" s="208"/>
      <c r="X506" s="172"/>
    </row>
    <row r="507" spans="1:24" hidden="1">
      <c r="A507" s="172"/>
      <c r="B507" s="172"/>
      <c r="C507" s="172"/>
      <c r="D507" s="172"/>
      <c r="E507" s="172"/>
      <c r="F507" s="172"/>
      <c r="G507" s="172"/>
      <c r="H507" s="172"/>
      <c r="I507" s="172"/>
      <c r="J507" s="172"/>
      <c r="K507" s="172"/>
      <c r="L507" s="172"/>
      <c r="M507" s="172"/>
      <c r="N507" s="172"/>
      <c r="O507" s="172"/>
      <c r="P507" s="172"/>
      <c r="Q507" s="172"/>
      <c r="R507" s="208"/>
      <c r="S507" s="208"/>
      <c r="T507" s="208"/>
      <c r="U507" s="208"/>
      <c r="V507" s="208"/>
      <c r="W507" s="208"/>
      <c r="X507" s="172"/>
    </row>
    <row r="508" spans="1:24" hidden="1">
      <c r="A508" s="172"/>
      <c r="B508" s="172"/>
      <c r="C508" s="172"/>
      <c r="D508" s="172"/>
      <c r="E508" s="172"/>
      <c r="F508" s="172"/>
      <c r="G508" s="172"/>
      <c r="H508" s="172"/>
      <c r="I508" s="172"/>
      <c r="J508" s="172"/>
      <c r="K508" s="172"/>
      <c r="L508" s="172"/>
      <c r="M508" s="172"/>
      <c r="N508" s="172"/>
      <c r="O508" s="172"/>
      <c r="P508" s="172"/>
      <c r="Q508" s="172"/>
      <c r="R508" s="208"/>
      <c r="S508" s="208"/>
      <c r="T508" s="208"/>
      <c r="U508" s="208"/>
      <c r="V508" s="208"/>
      <c r="W508" s="208"/>
      <c r="X508" s="172"/>
    </row>
    <row r="509" spans="1:24" hidden="1">
      <c r="A509" s="172"/>
      <c r="B509" s="172"/>
      <c r="C509" s="172"/>
      <c r="D509" s="172"/>
      <c r="E509" s="172"/>
      <c r="F509" s="172"/>
      <c r="G509" s="172"/>
      <c r="H509" s="172"/>
      <c r="I509" s="172"/>
      <c r="J509" s="172"/>
      <c r="K509" s="172"/>
      <c r="L509" s="172"/>
      <c r="M509" s="172"/>
      <c r="N509" s="172"/>
      <c r="O509" s="172"/>
      <c r="P509" s="172"/>
      <c r="Q509" s="172"/>
      <c r="R509" s="208"/>
      <c r="S509" s="208"/>
      <c r="T509" s="208"/>
      <c r="U509" s="208"/>
      <c r="V509" s="208"/>
      <c r="W509" s="208"/>
      <c r="X509" s="172"/>
    </row>
    <row r="510" spans="1:24" hidden="1">
      <c r="A510" s="172"/>
      <c r="B510" s="172"/>
      <c r="C510" s="172"/>
      <c r="D510" s="172"/>
      <c r="E510" s="172"/>
      <c r="F510" s="172"/>
      <c r="G510" s="172"/>
      <c r="H510" s="172"/>
      <c r="I510" s="172"/>
      <c r="J510" s="172"/>
      <c r="K510" s="172"/>
      <c r="L510" s="172"/>
      <c r="M510" s="172"/>
      <c r="N510" s="172"/>
      <c r="O510" s="172"/>
      <c r="P510" s="172"/>
      <c r="Q510" s="172"/>
      <c r="R510" s="208"/>
      <c r="S510" s="208"/>
      <c r="T510" s="208"/>
      <c r="U510" s="208"/>
      <c r="V510" s="208"/>
      <c r="W510" s="208"/>
      <c r="X510" s="172"/>
    </row>
    <row r="511" spans="1:24" hidden="1">
      <c r="A511" s="172"/>
      <c r="B511" s="172"/>
      <c r="C511" s="172"/>
      <c r="D511" s="172"/>
      <c r="E511" s="172"/>
      <c r="F511" s="172"/>
      <c r="G511" s="172"/>
      <c r="H511" s="172"/>
      <c r="I511" s="172"/>
      <c r="J511" s="172"/>
      <c r="K511" s="172"/>
      <c r="L511" s="172"/>
      <c r="M511" s="172"/>
      <c r="N511" s="172"/>
      <c r="O511" s="172"/>
      <c r="P511" s="172"/>
      <c r="Q511" s="172"/>
      <c r="R511" s="208"/>
      <c r="S511" s="208"/>
      <c r="T511" s="208"/>
      <c r="U511" s="208"/>
      <c r="V511" s="208"/>
      <c r="W511" s="208"/>
      <c r="X511" s="172"/>
    </row>
    <row r="512" spans="1:24" hidden="1">
      <c r="A512" s="172"/>
      <c r="B512" s="172"/>
      <c r="C512" s="172"/>
      <c r="D512" s="172"/>
      <c r="E512" s="172"/>
      <c r="F512" s="172"/>
      <c r="G512" s="172"/>
      <c r="H512" s="172"/>
      <c r="I512" s="172"/>
      <c r="J512" s="172"/>
      <c r="K512" s="172"/>
      <c r="L512" s="172"/>
      <c r="M512" s="172"/>
      <c r="N512" s="172"/>
      <c r="O512" s="172"/>
      <c r="P512" s="172"/>
      <c r="Q512" s="172"/>
      <c r="R512" s="208"/>
      <c r="S512" s="208"/>
      <c r="T512" s="208"/>
      <c r="U512" s="208"/>
      <c r="V512" s="208"/>
      <c r="W512" s="208"/>
      <c r="X512" s="172"/>
    </row>
    <row r="513" spans="1:24" hidden="1">
      <c r="A513" s="172"/>
      <c r="B513" s="172"/>
      <c r="C513" s="172"/>
      <c r="D513" s="172"/>
      <c r="E513" s="172"/>
      <c r="F513" s="172"/>
      <c r="G513" s="172"/>
      <c r="H513" s="172"/>
      <c r="I513" s="172"/>
      <c r="J513" s="172"/>
      <c r="K513" s="172"/>
      <c r="L513" s="172"/>
      <c r="M513" s="172"/>
      <c r="N513" s="172"/>
      <c r="O513" s="172"/>
      <c r="P513" s="172"/>
      <c r="Q513" s="172"/>
      <c r="R513" s="208"/>
      <c r="S513" s="208"/>
      <c r="T513" s="208"/>
      <c r="U513" s="208"/>
      <c r="V513" s="208"/>
      <c r="W513" s="208"/>
      <c r="X513" s="172"/>
    </row>
    <row r="514" spans="1:24" hidden="1">
      <c r="A514" s="172"/>
      <c r="B514" s="172"/>
      <c r="C514" s="172"/>
      <c r="D514" s="172"/>
      <c r="E514" s="172"/>
      <c r="F514" s="172"/>
      <c r="G514" s="172"/>
      <c r="H514" s="172"/>
      <c r="I514" s="172"/>
      <c r="J514" s="172"/>
      <c r="K514" s="172"/>
      <c r="L514" s="172"/>
      <c r="M514" s="172"/>
      <c r="N514" s="172"/>
      <c r="O514" s="172"/>
      <c r="P514" s="172"/>
      <c r="Q514" s="172"/>
      <c r="R514" s="208"/>
      <c r="S514" s="208"/>
      <c r="T514" s="208"/>
      <c r="U514" s="208"/>
      <c r="V514" s="208"/>
      <c r="W514" s="208"/>
      <c r="X514" s="172"/>
    </row>
    <row r="515" spans="1:24" hidden="1">
      <c r="A515" s="172"/>
      <c r="B515" s="172"/>
      <c r="C515" s="172"/>
      <c r="D515" s="172"/>
      <c r="E515" s="172"/>
      <c r="F515" s="172"/>
      <c r="G515" s="172"/>
      <c r="H515" s="172"/>
      <c r="I515" s="172"/>
      <c r="J515" s="172"/>
      <c r="K515" s="172"/>
      <c r="L515" s="172"/>
      <c r="M515" s="172"/>
      <c r="N515" s="172"/>
      <c r="O515" s="172"/>
      <c r="P515" s="172"/>
      <c r="Q515" s="172"/>
      <c r="R515" s="208"/>
      <c r="S515" s="208"/>
      <c r="T515" s="208"/>
      <c r="U515" s="208"/>
      <c r="V515" s="208"/>
      <c r="W515" s="208"/>
      <c r="X515" s="172"/>
    </row>
    <row r="516" spans="1:24" hidden="1">
      <c r="A516" s="172"/>
      <c r="B516" s="172"/>
      <c r="C516" s="172"/>
      <c r="D516" s="172"/>
      <c r="E516" s="172"/>
      <c r="F516" s="172"/>
      <c r="G516" s="172"/>
      <c r="H516" s="172"/>
      <c r="I516" s="172"/>
      <c r="J516" s="172"/>
      <c r="K516" s="172"/>
      <c r="L516" s="172"/>
      <c r="M516" s="172"/>
      <c r="N516" s="172"/>
      <c r="O516" s="172"/>
      <c r="P516" s="172"/>
      <c r="Q516" s="172"/>
      <c r="R516" s="208"/>
      <c r="S516" s="208"/>
      <c r="T516" s="208"/>
      <c r="U516" s="208"/>
      <c r="V516" s="208"/>
      <c r="W516" s="208"/>
      <c r="X516" s="172"/>
    </row>
    <row r="517" spans="1:24" hidden="1">
      <c r="A517" s="172"/>
      <c r="B517" s="172"/>
      <c r="C517" s="172"/>
      <c r="D517" s="172"/>
      <c r="E517" s="172"/>
      <c r="F517" s="172"/>
      <c r="G517" s="172"/>
      <c r="H517" s="172"/>
      <c r="I517" s="172"/>
      <c r="J517" s="172"/>
      <c r="K517" s="172"/>
      <c r="L517" s="172"/>
      <c r="M517" s="172"/>
      <c r="N517" s="172"/>
      <c r="O517" s="172"/>
      <c r="P517" s="172"/>
      <c r="Q517" s="172"/>
      <c r="R517" s="208"/>
      <c r="S517" s="208"/>
      <c r="T517" s="208"/>
      <c r="U517" s="208"/>
      <c r="V517" s="208"/>
      <c r="W517" s="208"/>
      <c r="X517" s="172"/>
    </row>
    <row r="518" spans="1:24" hidden="1">
      <c r="A518" s="172"/>
      <c r="B518" s="172"/>
      <c r="C518" s="172"/>
      <c r="D518" s="172"/>
      <c r="E518" s="172"/>
      <c r="F518" s="172"/>
      <c r="G518" s="172"/>
      <c r="H518" s="172"/>
      <c r="I518" s="172"/>
      <c r="J518" s="172"/>
      <c r="K518" s="172"/>
      <c r="L518" s="172"/>
      <c r="M518" s="172"/>
      <c r="N518" s="172"/>
      <c r="O518" s="172"/>
      <c r="P518" s="172"/>
      <c r="Q518" s="172"/>
      <c r="R518" s="208"/>
      <c r="S518" s="208"/>
      <c r="T518" s="208"/>
      <c r="U518" s="208"/>
      <c r="V518" s="208"/>
      <c r="W518" s="208"/>
      <c r="X518" s="172"/>
    </row>
  </sheetData>
  <sheetProtection algorithmName="SHA-512" hashValue="nGDt9YwC3bgtbHPtbDgWh/uxw9hxcYLBZBVoWtIPRUzzxWf823w3hbJSg7bBb/+dmTmGQ3as1KQLczedRix1DA==" saltValue="kWeoOD2zQKA0+2sAVBsaGg==" spinCount="100000" sheet="1" selectLockedCells="1"/>
  <dataConsolidate/>
  <mergeCells count="242">
    <mergeCell ref="B124:F125"/>
    <mergeCell ref="J10:N11"/>
    <mergeCell ref="J9:N9"/>
    <mergeCell ref="J8:N8"/>
    <mergeCell ref="J7:M7"/>
    <mergeCell ref="E12:F12"/>
    <mergeCell ref="R91:W91"/>
    <mergeCell ref="R92:S92"/>
    <mergeCell ref="R93:S93"/>
    <mergeCell ref="R94:S94"/>
    <mergeCell ref="R31:S31"/>
    <mergeCell ref="N35:O35"/>
    <mergeCell ref="N45:O45"/>
    <mergeCell ref="N46:O46"/>
    <mergeCell ref="N47:O47"/>
    <mergeCell ref="V31:W31"/>
    <mergeCell ref="R32:S32"/>
    <mergeCell ref="R33:S33"/>
    <mergeCell ref="N32:O32"/>
    <mergeCell ref="N33:O33"/>
    <mergeCell ref="V32:W32"/>
    <mergeCell ref="R44:U44"/>
    <mergeCell ref="V44:W44"/>
    <mergeCell ref="N44:O44"/>
    <mergeCell ref="R95:S95"/>
    <mergeCell ref="R96:S96"/>
    <mergeCell ref="T92:U92"/>
    <mergeCell ref="T93:U93"/>
    <mergeCell ref="T94:U94"/>
    <mergeCell ref="T95:U95"/>
    <mergeCell ref="T96:U96"/>
    <mergeCell ref="V47:W47"/>
    <mergeCell ref="V49:W49"/>
    <mergeCell ref="R48:U48"/>
    <mergeCell ref="V48:W48"/>
    <mergeCell ref="T32:U32"/>
    <mergeCell ref="R34:S34"/>
    <mergeCell ref="R35:S35"/>
    <mergeCell ref="R36:U36"/>
    <mergeCell ref="V39:W39"/>
    <mergeCell ref="R17:R18"/>
    <mergeCell ref="R29:W29"/>
    <mergeCell ref="V30:W30"/>
    <mergeCell ref="R30:S30"/>
    <mergeCell ref="T30:U30"/>
    <mergeCell ref="T39:U39"/>
    <mergeCell ref="N34:O34"/>
    <mergeCell ref="E23:F23"/>
    <mergeCell ref="B24:D24"/>
    <mergeCell ref="B18:D18"/>
    <mergeCell ref="E18:F18"/>
    <mergeCell ref="K18:O18"/>
    <mergeCell ref="K23:M23"/>
    <mergeCell ref="B19:D19"/>
    <mergeCell ref="B22:D22"/>
    <mergeCell ref="B23:D23"/>
    <mergeCell ref="E19:F19"/>
    <mergeCell ref="I32:J32"/>
    <mergeCell ref="I33:J33"/>
    <mergeCell ref="C30:D30"/>
    <mergeCell ref="E30:F30"/>
    <mergeCell ref="C31:D31"/>
    <mergeCell ref="C32:D32"/>
    <mergeCell ref="C33:D33"/>
    <mergeCell ref="E31:F31"/>
    <mergeCell ref="B20:D20"/>
    <mergeCell ref="E20:F20"/>
    <mergeCell ref="C4:F4"/>
    <mergeCell ref="C5:F5"/>
    <mergeCell ref="B99:F122"/>
    <mergeCell ref="I99:O122"/>
    <mergeCell ref="B98:F98"/>
    <mergeCell ref="I98:O98"/>
    <mergeCell ref="I62:I63"/>
    <mergeCell ref="E58:F58"/>
    <mergeCell ref="E59:F59"/>
    <mergeCell ref="E61:F61"/>
    <mergeCell ref="B81:D81"/>
    <mergeCell ref="B82:D82"/>
    <mergeCell ref="B83:D83"/>
    <mergeCell ref="B74:F75"/>
    <mergeCell ref="B64:E64"/>
    <mergeCell ref="B65:F65"/>
    <mergeCell ref="B79:D79"/>
    <mergeCell ref="B80:D80"/>
    <mergeCell ref="I45:M45"/>
    <mergeCell ref="I46:M46"/>
    <mergeCell ref="E34:F34"/>
    <mergeCell ref="C34:D34"/>
    <mergeCell ref="B84:D84"/>
    <mergeCell ref="B85:D85"/>
    <mergeCell ref="B86:D86"/>
    <mergeCell ref="B41:B42"/>
    <mergeCell ref="E55:F55"/>
    <mergeCell ref="B8:F9"/>
    <mergeCell ref="E16:F16"/>
    <mergeCell ref="E17:F17"/>
    <mergeCell ref="B13:D13"/>
    <mergeCell ref="B15:D15"/>
    <mergeCell ref="E11:F11"/>
    <mergeCell ref="E13:F13"/>
    <mergeCell ref="E15:F15"/>
    <mergeCell ref="B16:D16"/>
    <mergeCell ref="B17:D17"/>
    <mergeCell ref="E14:F14"/>
    <mergeCell ref="B61:C61"/>
    <mergeCell ref="K15:O16"/>
    <mergeCell ref="K17:O17"/>
    <mergeCell ref="E38:F38"/>
    <mergeCell ref="E39:F39"/>
    <mergeCell ref="E44:F44"/>
    <mergeCell ref="I44:M44"/>
    <mergeCell ref="B60:C60"/>
    <mergeCell ref="E60:F60"/>
    <mergeCell ref="C35:D35"/>
    <mergeCell ref="E35:F35"/>
    <mergeCell ref="C38:D38"/>
    <mergeCell ref="C39:D39"/>
    <mergeCell ref="N31:O31"/>
    <mergeCell ref="K33:M33"/>
    <mergeCell ref="I31:J31"/>
    <mergeCell ref="I35:J35"/>
    <mergeCell ref="I36:M36"/>
    <mergeCell ref="I51:I52"/>
    <mergeCell ref="B59:C59"/>
    <mergeCell ref="I29:O29"/>
    <mergeCell ref="N30:O30"/>
    <mergeCell ref="K30:M30"/>
    <mergeCell ref="K31:M31"/>
    <mergeCell ref="I30:J30"/>
    <mergeCell ref="S15:W16"/>
    <mergeCell ref="B88:D88"/>
    <mergeCell ref="B89:D89"/>
    <mergeCell ref="B53:C53"/>
    <mergeCell ref="B54:C54"/>
    <mergeCell ref="B55:C55"/>
    <mergeCell ref="I47:M47"/>
    <mergeCell ref="R41:S42"/>
    <mergeCell ref="R51:W51"/>
    <mergeCell ref="V46:W46"/>
    <mergeCell ref="R52:W89"/>
    <mergeCell ref="J27:M27"/>
    <mergeCell ref="R26:T26"/>
    <mergeCell ref="R27:T27"/>
    <mergeCell ref="K41:L41"/>
    <mergeCell ref="K42:L42"/>
    <mergeCell ref="N41:O42"/>
    <mergeCell ref="V41:W42"/>
    <mergeCell ref="V38:W38"/>
    <mergeCell ref="T38:U38"/>
    <mergeCell ref="B87:D87"/>
    <mergeCell ref="B51:F51"/>
    <mergeCell ref="I34:J34"/>
    <mergeCell ref="K32:M32"/>
    <mergeCell ref="B7:D7"/>
    <mergeCell ref="E7:F7"/>
    <mergeCell ref="E24:F24"/>
    <mergeCell ref="E25:F25"/>
    <mergeCell ref="E26:F26"/>
    <mergeCell ref="E56:F56"/>
    <mergeCell ref="E57:F57"/>
    <mergeCell ref="B46:D46"/>
    <mergeCell ref="B47:D47"/>
    <mergeCell ref="B29:F29"/>
    <mergeCell ref="B36:D36"/>
    <mergeCell ref="B27:D27"/>
    <mergeCell ref="E27:F27"/>
    <mergeCell ref="B26:D26"/>
    <mergeCell ref="B11:D11"/>
    <mergeCell ref="B25:D25"/>
    <mergeCell ref="B44:D44"/>
    <mergeCell ref="E22:F22"/>
    <mergeCell ref="E52:F52"/>
    <mergeCell ref="E53:F53"/>
    <mergeCell ref="E54:F54"/>
    <mergeCell ref="E41:F42"/>
    <mergeCell ref="E32:F32"/>
    <mergeCell ref="E33:F33"/>
    <mergeCell ref="T2:U3"/>
    <mergeCell ref="V2:W3"/>
    <mergeCell ref="R45:U45"/>
    <mergeCell ref="I2:I3"/>
    <mergeCell ref="J2:K3"/>
    <mergeCell ref="N2:O3"/>
    <mergeCell ref="M2:M3"/>
    <mergeCell ref="J17:J18"/>
    <mergeCell ref="I38:J39"/>
    <mergeCell ref="K34:M34"/>
    <mergeCell ref="K35:M35"/>
    <mergeCell ref="V33:W33"/>
    <mergeCell ref="V34:W34"/>
    <mergeCell ref="V35:W35"/>
    <mergeCell ref="T33:U33"/>
    <mergeCell ref="T34:U34"/>
    <mergeCell ref="T35:U35"/>
    <mergeCell ref="V36:W36"/>
    <mergeCell ref="N36:O36"/>
    <mergeCell ref="S17:W17"/>
    <mergeCell ref="S18:W18"/>
    <mergeCell ref="S23:U23"/>
    <mergeCell ref="T31:U31"/>
    <mergeCell ref="J26:M26"/>
    <mergeCell ref="R99:W122"/>
    <mergeCell ref="B45:D45"/>
    <mergeCell ref="E45:F45"/>
    <mergeCell ref="E46:F46"/>
    <mergeCell ref="E47:F47"/>
    <mergeCell ref="E36:F36"/>
    <mergeCell ref="R98:W98"/>
    <mergeCell ref="B78:F78"/>
    <mergeCell ref="V45:W45"/>
    <mergeCell ref="R46:U46"/>
    <mergeCell ref="R47:U47"/>
    <mergeCell ref="R49:U49"/>
    <mergeCell ref="R38:S39"/>
    <mergeCell ref="B38:B39"/>
    <mergeCell ref="N38:O38"/>
    <mergeCell ref="N39:O39"/>
    <mergeCell ref="K38:M38"/>
    <mergeCell ref="B56:C56"/>
    <mergeCell ref="B57:C57"/>
    <mergeCell ref="B58:C58"/>
    <mergeCell ref="M51:O55"/>
    <mergeCell ref="I92:J92"/>
    <mergeCell ref="I41:J42"/>
    <mergeCell ref="K39:M39"/>
    <mergeCell ref="B93:C93"/>
    <mergeCell ref="B94:C94"/>
    <mergeCell ref="B95:C95"/>
    <mergeCell ref="B96:C96"/>
    <mergeCell ref="B91:F91"/>
    <mergeCell ref="I93:J93"/>
    <mergeCell ref="I94:J94"/>
    <mergeCell ref="I95:J95"/>
    <mergeCell ref="I96:J96"/>
    <mergeCell ref="B92:C92"/>
    <mergeCell ref="I91:O91"/>
    <mergeCell ref="K92:M92"/>
    <mergeCell ref="K93:M93"/>
    <mergeCell ref="K94:M94"/>
    <mergeCell ref="K95:M95"/>
    <mergeCell ref="K96:M96"/>
  </mergeCells>
  <dataValidations count="9">
    <dataValidation type="whole" allowBlank="1" showInputMessage="1" showErrorMessage="1" sqref="F93:F96 V93:V96 N93:N96" xr:uid="{00000000-0002-0000-0000-000000000000}">
      <formula1>0</formula1>
      <formula2>10000</formula2>
    </dataValidation>
    <dataValidation type="list" allowBlank="1" showInputMessage="1" showErrorMessage="1" sqref="V23 D53:D61 F64 O80:O89 I53:I61 I64 O93:O96 N23 I27" xr:uid="{00000000-0002-0000-0000-000001000000}">
      <formula1>"Yes, No"</formula1>
    </dataValidation>
    <dataValidation type="list" allowBlank="1" showInputMessage="1" showErrorMessage="1" sqref="E7:F7" xr:uid="{00000000-0002-0000-0000-000002000000}">
      <formula1>"Email, Post"</formula1>
    </dataValidation>
    <dataValidation type="list" allowBlank="1" showInputMessage="1" showErrorMessage="1" sqref="I80:I89 F80:F89" xr:uid="{00000000-0002-0000-0000-000003000000}">
      <formula1>"A, B, C, D"</formula1>
    </dataValidation>
    <dataValidation type="list" allowBlank="1" showInputMessage="1" showErrorMessage="1" sqref="J19 R19 E19:F19" xr:uid="{00000000-0002-0000-0000-000004000000}">
      <formula1>"London 1, London 2, London 3, National 1, National 2"</formula1>
    </dataValidation>
    <dataValidation type="date" allowBlank="1" showInputMessage="1" showErrorMessage="1" sqref="E27:F27" xr:uid="{00000000-0002-0000-0000-000005000000}">
      <formula1>36983</formula1>
      <formula2>2958465</formula2>
    </dataValidation>
    <dataValidation type="decimal" allowBlank="1" showInputMessage="1" showErrorMessage="1" sqref="E93:E96 K93:M96 T93:U96" xr:uid="{00000000-0002-0000-0000-000006000000}">
      <formula1>0</formula1>
      <formula2>1000</formula2>
    </dataValidation>
    <dataValidation type="list" allowBlank="1" showInputMessage="1" showErrorMessage="1" sqref="N7" xr:uid="{00000000-0002-0000-0000-000007000000}">
      <formula1>"Yes"</formula1>
    </dataValidation>
    <dataValidation type="textLength" allowBlank="1" showInputMessage="1" showErrorMessage="1" sqref="E26:F26" xr:uid="{00000000-0002-0000-0000-000008000000}">
      <formula1>0</formula1>
      <formula2>20</formula2>
    </dataValidation>
  </dataValidations>
  <hyperlinks>
    <hyperlink ref="C4" r:id="rId1" display="DCO@legalaid.gsi.gov.uk" xr:uid="{00000000-0004-0000-0000-000000000000}"/>
    <hyperlink ref="C4:D4" r:id="rId2" display="POCAFastrak@legalaid.gsi.gov.uk" xr:uid="{00000000-0004-0000-0000-000001000000}"/>
    <hyperlink ref="C4:F4" r:id="rId3" display="courtappointee@justice.gov.uk" xr:uid="{00000000-0004-0000-0000-000002000000}"/>
    <hyperlink ref="F2" location="'Claim Details'!B124" display="v5.3 Nov. 2022" xr:uid="{C228781B-A1D3-4B14-803B-F44133BA26F4}"/>
  </hyperlinks>
  <printOptions gridLines="1"/>
  <pageMargins left="0.7" right="0.7" top="0.75" bottom="0.75" header="0.3" footer="0.3"/>
  <pageSetup paperSize="9"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'Hidden Data'!$A$12:$A$13</xm:f>
          </x14:formula1>
          <xm:sqref>E14:F14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6"/>
  <sheetViews>
    <sheetView workbookViewId="0">
      <selection activeCell="J14" sqref="J14"/>
    </sheetView>
  </sheetViews>
  <sheetFormatPr defaultColWidth="9.109375" defaultRowHeight="14.4"/>
  <cols>
    <col min="1" max="16384" width="9.109375" style="9"/>
  </cols>
  <sheetData>
    <row r="1" spans="1:5" ht="15.6">
      <c r="A1" s="8" t="s">
        <v>31</v>
      </c>
      <c r="B1" s="8"/>
      <c r="C1" s="8">
        <v>100</v>
      </c>
      <c r="E1" s="226" t="s">
        <v>277</v>
      </c>
    </row>
    <row r="2" spans="1:5" ht="15.6">
      <c r="A2" s="8" t="s">
        <v>43</v>
      </c>
      <c r="B2" s="8"/>
      <c r="C2" s="8">
        <v>95</v>
      </c>
      <c r="E2" s="226" t="s">
        <v>276</v>
      </c>
    </row>
    <row r="3" spans="1:5" ht="15.6">
      <c r="A3" s="8"/>
      <c r="B3" s="8"/>
      <c r="C3" s="8">
        <v>90</v>
      </c>
    </row>
    <row r="4" spans="1:5" ht="15.6">
      <c r="A4" s="8" t="s">
        <v>44</v>
      </c>
      <c r="B4" s="8"/>
      <c r="C4" s="8">
        <v>85</v>
      </c>
    </row>
    <row r="5" spans="1:5" ht="31.2">
      <c r="A5" s="8" t="s">
        <v>45</v>
      </c>
      <c r="B5" s="8"/>
      <c r="C5" s="8">
        <v>80</v>
      </c>
      <c r="E5" s="97" t="s">
        <v>163</v>
      </c>
    </row>
    <row r="6" spans="1:5" ht="31.2">
      <c r="A6" s="8" t="s">
        <v>46</v>
      </c>
      <c r="B6" s="8"/>
      <c r="C6" s="8">
        <v>75</v>
      </c>
      <c r="E6" s="97" t="s">
        <v>176</v>
      </c>
    </row>
    <row r="7" spans="1:5" ht="46.8">
      <c r="B7" s="8"/>
      <c r="C7" s="8">
        <v>70</v>
      </c>
      <c r="E7" s="98" t="s">
        <v>102</v>
      </c>
    </row>
    <row r="8" spans="1:5" ht="31.2">
      <c r="A8" s="8" t="s">
        <v>4</v>
      </c>
      <c r="B8" s="8"/>
      <c r="C8" s="8">
        <v>65</v>
      </c>
      <c r="E8" s="98" t="s">
        <v>100</v>
      </c>
    </row>
    <row r="9" spans="1:5" ht="31.2">
      <c r="A9" s="8" t="s">
        <v>5</v>
      </c>
      <c r="B9" s="8"/>
      <c r="C9" s="8">
        <v>60</v>
      </c>
      <c r="E9" s="98" t="s">
        <v>101</v>
      </c>
    </row>
    <row r="10" spans="1:5" ht="31.2">
      <c r="A10" s="8" t="s">
        <v>6</v>
      </c>
      <c r="B10" s="8"/>
      <c r="C10" s="8">
        <v>55</v>
      </c>
      <c r="E10" s="97" t="s">
        <v>104</v>
      </c>
    </row>
    <row r="11" spans="1:5" ht="31.2">
      <c r="A11" s="8"/>
      <c r="B11" s="8"/>
      <c r="C11" s="8">
        <v>50</v>
      </c>
      <c r="E11" s="97" t="s">
        <v>103</v>
      </c>
    </row>
    <row r="12" spans="1:5" ht="15.6">
      <c r="A12" s="8" t="s">
        <v>44</v>
      </c>
      <c r="B12" s="8"/>
      <c r="C12" s="8">
        <v>45</v>
      </c>
      <c r="E12" s="98" t="s">
        <v>105</v>
      </c>
    </row>
    <row r="13" spans="1:5" ht="15.6">
      <c r="A13" s="8" t="s">
        <v>45</v>
      </c>
      <c r="B13" s="8"/>
      <c r="C13" s="8">
        <v>40</v>
      </c>
    </row>
    <row r="14" spans="1:5" ht="15.6">
      <c r="A14" s="8"/>
      <c r="B14" s="8"/>
      <c r="C14" s="8">
        <v>35</v>
      </c>
    </row>
    <row r="15" spans="1:5" ht="15.6">
      <c r="A15" s="8"/>
      <c r="B15" s="8"/>
      <c r="C15" s="8">
        <v>30</v>
      </c>
    </row>
    <row r="16" spans="1:5" ht="15.6">
      <c r="A16" s="8"/>
      <c r="B16" s="8"/>
      <c r="C16" s="8">
        <v>25</v>
      </c>
    </row>
    <row r="17" spans="1:3" ht="15.6">
      <c r="A17" s="8"/>
      <c r="B17" s="8"/>
      <c r="C17" s="8">
        <v>20</v>
      </c>
    </row>
    <row r="18" spans="1:3" ht="15.6">
      <c r="A18" s="8"/>
      <c r="B18" s="8"/>
      <c r="C18" s="8">
        <v>15</v>
      </c>
    </row>
    <row r="19" spans="1:3" ht="15.6">
      <c r="A19" s="8"/>
      <c r="B19" s="8"/>
      <c r="C19" s="8">
        <v>10</v>
      </c>
    </row>
    <row r="20" spans="1:3" ht="15.6">
      <c r="A20" s="8"/>
      <c r="B20" s="8"/>
      <c r="C20" s="8">
        <v>5</v>
      </c>
    </row>
    <row r="21" spans="1:3" ht="15.6">
      <c r="A21" s="8"/>
      <c r="B21" s="8"/>
      <c r="C21" s="8">
        <v>0</v>
      </c>
    </row>
    <row r="22" spans="1:3" ht="15.6">
      <c r="A22" s="8"/>
      <c r="B22" s="8"/>
      <c r="C22" s="8"/>
    </row>
    <row r="23" spans="1:3" ht="15.6">
      <c r="A23" s="8"/>
      <c r="B23" s="8"/>
      <c r="C23" s="8"/>
    </row>
    <row r="24" spans="1:3" ht="15.6">
      <c r="A24" s="8"/>
      <c r="B24" s="8"/>
      <c r="C24" s="8"/>
    </row>
    <row r="25" spans="1:3" ht="15.6">
      <c r="A25" s="10"/>
      <c r="B25" s="8"/>
      <c r="C25" s="8"/>
    </row>
    <row r="26" spans="1:3" ht="15.6">
      <c r="A26" s="11"/>
      <c r="B26" s="8"/>
      <c r="C26" s="8"/>
    </row>
  </sheetData>
  <sheetProtection algorithmName="SHA-512" hashValue="mmXonpVbi3SNUQ0ogfz/ARCfFTCQw3+22hH0svttp8eEu6ACCLuQmbmNCdsnMc3Wn/uwyBRPQNuC7MZyIXnasg==" saltValue="gY/UvNXSp47JKYxA7udu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133"/>
  <sheetViews>
    <sheetView zoomScale="80" zoomScaleNormal="80" workbookViewId="0">
      <pane ySplit="4" topLeftCell="A5" activePane="bottomLeft" state="frozen"/>
      <selection pane="bottomLeft" activeCell="B5" sqref="B5"/>
    </sheetView>
  </sheetViews>
  <sheetFormatPr defaultColWidth="0" defaultRowHeight="14.4" zeroHeight="1"/>
  <cols>
    <col min="1" max="1" width="1.44140625" style="212" customWidth="1"/>
    <col min="2" max="2" width="14" style="218" bestFit="1" customWidth="1"/>
    <col min="3" max="4" width="9.109375" style="2" customWidth="1"/>
    <col min="5" max="5" width="29.33203125" style="3" customWidth="1"/>
    <col min="6" max="6" width="42" style="3" customWidth="1"/>
    <col min="7" max="7" width="9.109375" style="2" customWidth="1"/>
    <col min="8" max="8" width="10.5546875" style="2" bestFit="1" customWidth="1"/>
    <col min="9" max="10" width="11.6640625" style="2" customWidth="1"/>
    <col min="11" max="11" width="13.44140625" style="2" customWidth="1"/>
    <col min="12" max="12" width="17.88671875" style="2" customWidth="1"/>
    <col min="13" max="13" width="17.44140625" style="2" customWidth="1"/>
    <col min="14" max="14" width="1.33203125" style="2" customWidth="1"/>
    <col min="15" max="15" width="1.33203125" style="2" hidden="1" customWidth="1"/>
    <col min="16" max="18" width="9.109375" style="2" hidden="1" customWidth="1"/>
    <col min="19" max="19" width="11.6640625" style="2" hidden="1" customWidth="1"/>
    <col min="20" max="21" width="9.109375" style="2" hidden="1" customWidth="1"/>
    <col min="22" max="22" width="11" style="2" hidden="1" customWidth="1"/>
    <col min="23" max="23" width="11.109375" style="2" hidden="1" customWidth="1"/>
    <col min="24" max="24" width="48.109375" style="3" hidden="1" customWidth="1"/>
    <col min="25" max="26" width="1.109375" style="3" hidden="1" customWidth="1"/>
    <col min="27" max="27" width="10.6640625" style="3" hidden="1" customWidth="1"/>
    <col min="28" max="28" width="43" style="212" hidden="1" customWidth="1"/>
    <col min="29" max="29" width="12.5546875" style="212" hidden="1" customWidth="1"/>
    <col min="30" max="30" width="10.109375" style="212" hidden="1" customWidth="1"/>
    <col min="31" max="31" width="18.44140625" style="212" hidden="1" customWidth="1"/>
    <col min="32" max="32" width="11.109375" style="2" hidden="1" customWidth="1"/>
    <col min="33" max="33" width="42.5546875" style="212" hidden="1" customWidth="1"/>
    <col min="34" max="35" width="14.33203125" style="212" hidden="1" customWidth="1"/>
    <col min="36" max="36" width="1.109375" style="3" hidden="1" customWidth="1"/>
    <col min="37" max="37" width="9.33203125" style="212" customWidth="1"/>
    <col min="38" max="38" width="9.33203125" style="212" hidden="1" customWidth="1"/>
    <col min="39" max="41" width="9.109375" style="212" hidden="1" customWidth="1"/>
    <col min="42" max="42" width="10.6640625" style="212" hidden="1" customWidth="1"/>
    <col min="43" max="47" width="9.109375" style="212" hidden="1" customWidth="1"/>
    <col min="48" max="52" width="9.33203125" style="212" hidden="1" customWidth="1"/>
    <col min="53" max="53" width="9.33203125" style="212" customWidth="1"/>
    <col min="54" max="76" width="9.33203125" style="212" hidden="1" customWidth="1"/>
    <col min="77" max="16384" width="9.109375" style="212" hidden="1"/>
  </cols>
  <sheetData>
    <row r="1" spans="1:76" ht="17.25" customHeight="1">
      <c r="A1" s="210"/>
      <c r="B1" s="210"/>
      <c r="C1" s="210"/>
      <c r="D1" s="210"/>
      <c r="E1" s="210"/>
      <c r="F1" s="210"/>
      <c r="G1" s="210"/>
      <c r="H1" s="210"/>
      <c r="I1" s="210"/>
      <c r="J1" s="210"/>
      <c r="K1" s="210"/>
      <c r="L1" s="210"/>
      <c r="M1" s="210"/>
      <c r="N1" s="210"/>
      <c r="O1" s="17"/>
      <c r="P1" s="17"/>
      <c r="Q1" s="108"/>
      <c r="R1" s="17"/>
      <c r="S1" s="17"/>
      <c r="T1" s="17"/>
      <c r="U1" s="17"/>
      <c r="V1" s="17"/>
      <c r="W1" s="17"/>
      <c r="X1" s="109"/>
      <c r="Y1" s="18"/>
      <c r="Z1" s="19"/>
      <c r="AA1" s="99"/>
      <c r="AB1" s="99"/>
      <c r="AC1" s="99"/>
      <c r="AD1" s="99"/>
      <c r="AE1" s="99"/>
      <c r="AF1" s="99"/>
      <c r="AG1" s="99"/>
      <c r="AH1" s="99"/>
      <c r="AI1" s="99"/>
      <c r="AJ1" s="19"/>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row>
    <row r="2" spans="1:76" ht="105" customHeight="1">
      <c r="A2" s="210"/>
      <c r="B2" s="518" t="s">
        <v>228</v>
      </c>
      <c r="C2" s="519"/>
      <c r="D2" s="519"/>
      <c r="E2" s="519"/>
      <c r="F2" s="519"/>
      <c r="G2" s="519"/>
      <c r="H2" s="519"/>
      <c r="I2" s="519"/>
      <c r="J2" s="519"/>
      <c r="K2" s="519"/>
      <c r="L2" s="519"/>
      <c r="M2" s="520"/>
      <c r="N2" s="210"/>
      <c r="O2" s="17"/>
      <c r="P2" s="521" t="s">
        <v>47</v>
      </c>
      <c r="Q2" s="522"/>
      <c r="R2" s="522"/>
      <c r="S2" s="522"/>
      <c r="T2" s="522"/>
      <c r="U2" s="522"/>
      <c r="V2" s="522"/>
      <c r="W2" s="522"/>
      <c r="X2" s="523"/>
      <c r="Y2" s="18"/>
      <c r="Z2" s="19"/>
      <c r="AA2" s="521" t="s">
        <v>111</v>
      </c>
      <c r="AB2" s="522"/>
      <c r="AC2" s="522"/>
      <c r="AD2" s="522"/>
      <c r="AE2" s="522"/>
      <c r="AF2" s="522"/>
      <c r="AG2" s="522"/>
      <c r="AH2" s="522"/>
      <c r="AI2" s="523"/>
      <c r="AJ2" s="19"/>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row>
    <row r="3" spans="1:76" ht="68.25" customHeight="1">
      <c r="A3" s="210"/>
      <c r="B3" s="103" t="s">
        <v>0</v>
      </c>
      <c r="C3" s="23" t="s">
        <v>7</v>
      </c>
      <c r="D3" s="22" t="s">
        <v>50</v>
      </c>
      <c r="E3" s="23" t="s">
        <v>1</v>
      </c>
      <c r="F3" s="23" t="s">
        <v>55</v>
      </c>
      <c r="G3" s="21" t="s">
        <v>2</v>
      </c>
      <c r="H3" s="104" t="s">
        <v>56</v>
      </c>
      <c r="I3" s="21" t="s">
        <v>225</v>
      </c>
      <c r="J3" s="105" t="s">
        <v>227</v>
      </c>
      <c r="K3" s="105" t="s">
        <v>207</v>
      </c>
      <c r="L3" s="106" t="s">
        <v>8</v>
      </c>
      <c r="M3" s="107" t="s">
        <v>92</v>
      </c>
      <c r="N3" s="210"/>
      <c r="O3" s="20"/>
      <c r="P3" s="21" t="s">
        <v>51</v>
      </c>
      <c r="Q3" s="22" t="s">
        <v>52</v>
      </c>
      <c r="R3" s="22" t="s">
        <v>53</v>
      </c>
      <c r="S3" s="105" t="s">
        <v>208</v>
      </c>
      <c r="T3" s="23" t="s">
        <v>48</v>
      </c>
      <c r="U3" s="23" t="s">
        <v>49</v>
      </c>
      <c r="V3" s="105" t="s">
        <v>131</v>
      </c>
      <c r="W3" s="24" t="s">
        <v>54</v>
      </c>
      <c r="X3" s="23" t="s">
        <v>68</v>
      </c>
      <c r="Y3" s="18"/>
      <c r="Z3" s="19"/>
      <c r="AA3" s="110" t="s">
        <v>112</v>
      </c>
      <c r="AB3" s="22" t="s">
        <v>113</v>
      </c>
      <c r="AC3" s="22" t="s">
        <v>107</v>
      </c>
      <c r="AD3" s="22" t="s">
        <v>49</v>
      </c>
      <c r="AE3" s="105" t="s">
        <v>220</v>
      </c>
      <c r="AF3" s="24" t="s">
        <v>144</v>
      </c>
      <c r="AG3" s="101" t="s">
        <v>128</v>
      </c>
      <c r="AH3" s="101" t="s">
        <v>106</v>
      </c>
      <c r="AI3" s="101" t="s">
        <v>143</v>
      </c>
      <c r="AJ3" s="19"/>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row>
    <row r="4" spans="1:76" ht="20.100000000000001" customHeight="1">
      <c r="A4" s="210"/>
      <c r="B4" s="25"/>
      <c r="C4" s="26"/>
      <c r="D4" s="26"/>
      <c r="E4" s="26"/>
      <c r="F4" s="26"/>
      <c r="G4" s="27"/>
      <c r="H4" s="28">
        <f>SUBTOTAL(9, H5:H64)</f>
        <v>0</v>
      </c>
      <c r="I4" s="27"/>
      <c r="J4" s="93"/>
      <c r="K4" s="30">
        <f>SUBTOTAL(9, K5:K64)</f>
        <v>0</v>
      </c>
      <c r="L4" s="30">
        <f>SUBTOTAL(9, L5:L18065)</f>
        <v>0</v>
      </c>
      <c r="M4" s="29"/>
      <c r="N4" s="210"/>
      <c r="O4" s="17"/>
      <c r="P4" s="31"/>
      <c r="Q4" s="32"/>
      <c r="R4" s="32"/>
      <c r="S4" s="93"/>
      <c r="T4" s="33">
        <f>SUBTOTAL(9, T5:T64)</f>
        <v>0</v>
      </c>
      <c r="U4" s="31"/>
      <c r="V4" s="34">
        <f>SUBTOTAL(9, V5:V64)</f>
        <v>0</v>
      </c>
      <c r="W4" s="34">
        <f>SUBTOTAL(9, W5:W64)</f>
        <v>0</v>
      </c>
      <c r="X4" s="35"/>
      <c r="Y4" s="18"/>
      <c r="Z4" s="19"/>
      <c r="AA4" s="111"/>
      <c r="AB4" s="75"/>
      <c r="AC4" s="33">
        <f>SUBTOTAL(9, AC5:AC18064)</f>
        <v>0</v>
      </c>
      <c r="AD4" s="75"/>
      <c r="AE4" s="100"/>
      <c r="AF4" s="34">
        <f>SUBTOTAL(9, AF5:AF64)</f>
        <v>0</v>
      </c>
      <c r="AG4" s="100"/>
      <c r="AH4" s="112">
        <f>SUBTOTAL(9, AH5:AH64)</f>
        <v>0</v>
      </c>
      <c r="AI4" s="136">
        <f>SUBTOTAL(9, AI5:AI64)</f>
        <v>0</v>
      </c>
      <c r="AJ4" s="19"/>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row>
    <row r="5" spans="1:76" ht="15">
      <c r="A5" s="210"/>
      <c r="B5" s="77"/>
      <c r="C5" s="82"/>
      <c r="D5" s="83"/>
      <c r="E5" s="84"/>
      <c r="F5" s="76"/>
      <c r="G5" s="85"/>
      <c r="H5" s="86"/>
      <c r="I5" s="219" t="str">
        <f>IF(AND('Claim Details'!$E$19="London 1",C5="A"),Rates!$C$4,IF(AND('Claim Details'!$E$19="London 1",C5="B"),Rates!$D$4,IF(AND('Claim Details'!$E$19="London 1",C5="C"),Rates!$E$4,IF(AND('Claim Details'!$E$19="London 1",C5="D"),Rates!$F$4,IF(AND('Claim Details'!$E$19="London 2",C5="A"),Rates!$C$7,IF(AND('Claim Details'!$E$19="London 2",C5="B"),Rates!$D$7,IF(AND('Claim Details'!$E$19="London 2",C5="C"),Rates!$E$7,IF(AND('Claim Details'!$E$19="London 2",C5="D"),Rates!$F$7,IF(AND('Claim Details'!$E$19="London 3",C5="A"),Rates!$C$10,IF(AND('Claim Details'!$E$19="London 3",C5="B"),Rates!$D$10,IF(AND('Claim Details'!$E$19="London 3",C5="C"),Rates!$E$10,IF(AND('Claim Details'!$E$19="London 3",C5="D"),Rates!$F$10,IF(AND('Claim Details'!$E$19="National 1",C5="A"),Rates!$C$13,IF(AND('Claim Details'!$E$19="National 1",C5="B"),Rates!$D$13,IF(AND('Claim Details'!$E$19="National 1",C5="C"),Rates!$E$13,IF(AND('Claim Details'!$E$19="National 1",C5="D"),Rates!$F$13,IF(AND('Claim Details'!$E$19="National 2",C5="A"),Rates!$C$16,IF(AND('Claim Details'!$E$19="National 2",C5="B"),Rates!$D$16,IF(AND('Claim Details'!$E$19="National 2",C5="C"),Rates!$E$16,IF(AND('Claim Details'!$E$19="National 2",C5="D"),Rates!$F$16,"£0.00"))))))))))))))))))))</f>
        <v>£0.00</v>
      </c>
      <c r="J5" s="87"/>
      <c r="K5" s="219" t="str">
        <f>IF(J5="","£0.00",(AP5*H5))</f>
        <v>£0.00</v>
      </c>
      <c r="L5" s="87"/>
      <c r="M5" s="88"/>
      <c r="N5" s="210"/>
      <c r="O5" s="64"/>
      <c r="P5" s="74"/>
      <c r="Q5" s="74"/>
      <c r="R5" s="74"/>
      <c r="S5" s="213"/>
      <c r="T5" s="102" t="str">
        <f t="shared" ref="T5:T64" si="0">IF(P5="Yes",H5,IF(P5="Part Pay",Q5, IF(P5="No", "£0.00","")))</f>
        <v/>
      </c>
      <c r="U5" s="74" t="str">
        <f>IF(P5="Yes",C5,IF(P5="Part Pay",R5,""))</f>
        <v/>
      </c>
      <c r="V5" s="40" t="str">
        <f>IF(H5="","£0.00",IF(P5="Yes", (T5*AR5), IF(P5="No", "£0.00", IF(P5="Part Pay",(Q5*AR5), 0))))</f>
        <v>£0.00</v>
      </c>
      <c r="W5" s="40"/>
      <c r="X5" s="74"/>
      <c r="Y5" s="65"/>
      <c r="Z5" s="66"/>
      <c r="AA5" s="113"/>
      <c r="AB5" s="84"/>
      <c r="AC5" s="220"/>
      <c r="AD5" s="221" t="str">
        <f t="shared" ref="AD5:AD64" si="1">IF(AC5&gt;=0,U5,"")</f>
        <v/>
      </c>
      <c r="AE5" s="219"/>
      <c r="AF5" s="222"/>
      <c r="AG5" s="223"/>
      <c r="AH5" s="224" t="str">
        <f>IF(AC5="",T5,IF(T5="",AC5,AC5+T5))</f>
        <v/>
      </c>
      <c r="AI5" s="225" t="str">
        <f>IF(H5="", "£0.00", (AH5*AT5))</f>
        <v>£0.00</v>
      </c>
      <c r="AJ5" s="19"/>
      <c r="AK5" s="211"/>
      <c r="AL5" s="211"/>
      <c r="AM5" s="211"/>
      <c r="AN5" s="211"/>
      <c r="AO5" s="211" t="str">
        <f>IF(E5="","",IF(E5="Travel","1",IF(E5="Waiting","1",IF(E5="Advocacy","2",IF(E5="Attendance at court","3","4")))))</f>
        <v/>
      </c>
      <c r="AP5" s="214">
        <f>J5</f>
        <v>0</v>
      </c>
      <c r="AQ5" s="214" t="str">
        <f>IF(AND('Claim Details'!$J$19="London 1",U5="A"),Rates!$C$4,IF(AND('Claim Details'!$J$19="London 1",U5="B"),Rates!$D$4,IF(AND('Claim Details'!$J$19="London 1",U5="C"),Rates!$E$4,IF(AND('Claim Details'!$J$19="London 1",U5="D"),Rates!$F$4,IF(AND('Claim Details'!$J$19="London 2",U5="A"),Rates!$C$7,IF(AND('Claim Details'!$J$19="London 2",U5="B"),Rates!$D$7,IF(AND('Claim Details'!$J$19="London 2",U5="C"),Rates!$E$7,IF(AND('Claim Details'!$J$19="London 2",U5="D"),Rates!$F$7,IF(AND('Claim Details'!$J$19="London 3",U5="A"),Rates!$C$10,IF(AND('Claim Details'!$J$19="London 3",U5="B"),Rates!$D$10,IF(AND('Claim Details'!$J$19="London 3",U5="C"),Rates!$E$10,IF(AND('Claim Details'!$J$19="London 3",U5="D"),Rates!$F$10,IF(AND('Claim Details'!$J$19="National 1",U5="A"),Rates!$C$13,IF(AND('Claim Details'!$J$19="National 1",U5="B"),Rates!$D$13,IF(AND('Claim Details'!$J$19="National 1",U5="C"),Rates!$E$13,IF(AND('Claim Details'!$J$19="National 1",U5="D"),Rates!$F$13,IF(AND('Claim Details'!$J$19="National 2",U5="A"),Rates!$C$16,IF(AND('Claim Details'!$J$19="National 2",U5="B"),Rates!$D$16,IF(AND('Claim Details'!$J$19="National 2",U5="C"),Rates!$E$16,IF(AND('Claim Details'!$J$19="National 2",U5="D"),Rates!$F$16,"£0.00"))))))))))))))))))))</f>
        <v>£0.00</v>
      </c>
      <c r="AR5" s="214">
        <f>IF(S5&gt;0,MIN(S5,J5,AQ5),MIN(J5, AQ5))</f>
        <v>0</v>
      </c>
      <c r="AS5" s="214" t="str">
        <f>IF(AND('Claim Details'!$R$19="London 1",AD5="A"),Rates!$C$4,IF(AND('Claim Details'!$R$19="London 1",AD5="B"),Rates!$D$4,IF(AND('Claim Details'!$R$19="London 1",AD5="C"),Rates!$E$4,IF(AND('Claim Details'!$R$19="London 1",AD5="D"),Rates!$F$4,IF(AND('Claim Details'!$R$19="London 2",AD5="A"),Rates!$C$7,IF(AND('Claim Details'!$R$19="London 2",AD5="B"),Rates!$D$7,IF(AND('Claim Details'!$R$19="London 2",AD5="C"),Rates!$E$7,IF(AND('Claim Details'!$R$19="London 2",AD5="D"),Rates!$F$7,IF(AND('Claim Details'!$R$19="London 3",AD5="A"),Rates!$C$10,IF(AND('Claim Details'!$R$19="London 3",AD5="B"),Rates!$D$10,IF(AND('Claim Details'!$R$19="London 3",AD5="C"),Rates!$E$10,IF(AND('Claim Details'!$R$19="London 3",AD5="D"),Rates!$F$10,IF(AND('Claim Details'!$R$19="National 1",AD5="A"),Rates!$C$13,IF(AND('Claim Details'!$R$19="National 1",AD5="B"),Rates!$D$13,IF(AND('Claim Details'!$R$19="National 1",AD5="C"),Rates!$E$13,IF(AND('Claim Details'!$R$19="National 1",AD5="D"),Rates!$F$13,IF(AND('Claim Details'!$R$19="National 2",AD5="A"),Rates!$C$16,IF(AND('Claim Details'!$R$19="National 2",AD5="B"),Rates!$D$16,IF(AND('Claim Details'!$R$19="National 2",AD5="C"),Rates!$E$16,IF(AND('Claim Details'!$R$19="National 2",AD5="D"),Rates!$F$16,"£0.00"))))))))))))))))))))</f>
        <v>£0.00</v>
      </c>
      <c r="AT5" s="214">
        <f>IF(AE5&gt;0,MIN(AE5,J5,AS5),MIN(J5, AS5))</f>
        <v>0</v>
      </c>
      <c r="AU5" s="211"/>
      <c r="AV5" s="211"/>
      <c r="AW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row>
    <row r="6" spans="1:76" ht="15">
      <c r="A6" s="210"/>
      <c r="B6" s="77"/>
      <c r="C6" s="82"/>
      <c r="D6" s="83"/>
      <c r="E6" s="84"/>
      <c r="F6" s="76"/>
      <c r="G6" s="85"/>
      <c r="H6" s="86"/>
      <c r="I6" s="219" t="str">
        <f>IF(AND('Claim Details'!$E$19="London 1",C6="A"),Rates!$C$4,IF(AND('Claim Details'!$E$19="London 1",C6="B"),Rates!$D$4,IF(AND('Claim Details'!$E$19="London 1",C6="C"),Rates!$E$4,IF(AND('Claim Details'!$E$19="London 1",C6="D"),Rates!$F$4,IF(AND('Claim Details'!$E$19="London 2",C6="A"),Rates!$C$7,IF(AND('Claim Details'!$E$19="London 2",C6="B"),Rates!$D$7,IF(AND('Claim Details'!$E$19="London 2",C6="C"),Rates!$E$7,IF(AND('Claim Details'!$E$19="London 2",C6="D"),Rates!$F$7,IF(AND('Claim Details'!$E$19="London 3",C6="A"),Rates!$C$10,IF(AND('Claim Details'!$E$19="London 3",C6="B"),Rates!$D$10,IF(AND('Claim Details'!$E$19="London 3",C6="C"),Rates!$E$10,IF(AND('Claim Details'!$E$19="London 3",C6="D"),Rates!$F$10,IF(AND('Claim Details'!$E$19="National 1",C6="A"),Rates!$C$13,IF(AND('Claim Details'!$E$19="National 1",C6="B"),Rates!$D$13,IF(AND('Claim Details'!$E$19="National 1",C6="C"),Rates!$E$13,IF(AND('Claim Details'!$E$19="National 1",C6="D"),Rates!$F$13,IF(AND('Claim Details'!$E$19="National 2",C6="A"),Rates!$C$16,IF(AND('Claim Details'!$E$19="National 2",C6="B"),Rates!$D$16,IF(AND('Claim Details'!$E$19="National 2",C6="C"),Rates!$E$16,IF(AND('Claim Details'!$E$19="National 2",C6="D"),Rates!$F$16,"£0.00"))))))))))))))))))))</f>
        <v>£0.00</v>
      </c>
      <c r="J6" s="87"/>
      <c r="K6" s="219" t="str">
        <f t="shared" ref="K6:K64" si="2">IF(J6="","£0.00",(AP6*H6))</f>
        <v>£0.00</v>
      </c>
      <c r="L6" s="87"/>
      <c r="M6" s="88"/>
      <c r="N6" s="210"/>
      <c r="O6" s="64"/>
      <c r="P6" s="74"/>
      <c r="Q6" s="74"/>
      <c r="R6" s="74"/>
      <c r="S6" s="213"/>
      <c r="T6" s="102" t="str">
        <f t="shared" si="0"/>
        <v/>
      </c>
      <c r="U6" s="74" t="str">
        <f t="shared" ref="U6:U64" si="3">IF(P6="Yes",C6,IF(P6="Part Pay",R6,""))</f>
        <v/>
      </c>
      <c r="V6" s="40" t="str">
        <f t="shared" ref="V6:V64" si="4">IF(H6="","£0.00",IF(P6="Yes", (T6*AR6), IF(P6="No", "£0.00", IF(P6="Part Pay",(Q6*AR6), 0))))</f>
        <v>£0.00</v>
      </c>
      <c r="W6" s="40"/>
      <c r="X6" s="74"/>
      <c r="Y6" s="65"/>
      <c r="Z6" s="66"/>
      <c r="AA6" s="113"/>
      <c r="AB6" s="84"/>
      <c r="AC6" s="220"/>
      <c r="AD6" s="221" t="str">
        <f t="shared" si="1"/>
        <v/>
      </c>
      <c r="AE6" s="219"/>
      <c r="AF6" s="222"/>
      <c r="AG6" s="223"/>
      <c r="AH6" s="224" t="str">
        <f t="shared" ref="AH6:AH64" si="5">IF(AC6="",T6,IF(T6="",AC6,AC6+T6))</f>
        <v/>
      </c>
      <c r="AI6" s="225" t="str">
        <f t="shared" ref="AI6:AI64" si="6">IF(H6="", "£0.00", (AH6*AT6))</f>
        <v>£0.00</v>
      </c>
      <c r="AJ6" s="19"/>
      <c r="AK6" s="211"/>
      <c r="AL6" s="211"/>
      <c r="AM6" s="211"/>
      <c r="AN6" s="211"/>
      <c r="AO6" s="211" t="str">
        <f t="shared" ref="AO6:AO64" si="7">IF(E6="","",IF(E6="Travel","1",IF(E6="Waiting","1",IF(E6="Advocacy","2",IF(E6="Attendance at court","3","4")))))</f>
        <v/>
      </c>
      <c r="AP6" s="214">
        <f t="shared" ref="AP6:AP64" si="8">J6</f>
        <v>0</v>
      </c>
      <c r="AQ6" s="214" t="str">
        <f>IF(AND('Claim Details'!$J$19="London 1",U6="A"),Rates!$C$4,IF(AND('Claim Details'!$J$19="London 1",U6="B"),Rates!$D$4,IF(AND('Claim Details'!$J$19="London 1",U6="C"),Rates!$E$4,IF(AND('Claim Details'!$J$19="London 1",U6="D"),Rates!$F$4,IF(AND('Claim Details'!$J$19="London 2",U6="A"),Rates!$C$7,IF(AND('Claim Details'!$J$19="London 2",U6="B"),Rates!$D$7,IF(AND('Claim Details'!$J$19="London 2",U6="C"),Rates!$E$7,IF(AND('Claim Details'!$J$19="London 2",U6="D"),Rates!$F$7,IF(AND('Claim Details'!$J$19="London 3",U6="A"),Rates!$C$10,IF(AND('Claim Details'!$J$19="London 3",U6="B"),Rates!$D$10,IF(AND('Claim Details'!$J$19="London 3",U6="C"),Rates!$E$10,IF(AND('Claim Details'!$J$19="London 3",U6="D"),Rates!$F$10,IF(AND('Claim Details'!$J$19="National 1",U6="A"),Rates!$C$13,IF(AND('Claim Details'!$J$19="National 1",U6="B"),Rates!$D$13,IF(AND('Claim Details'!$J$19="National 1",U6="C"),Rates!$E$13,IF(AND('Claim Details'!$J$19="National 1",U6="D"),Rates!$F$13,IF(AND('Claim Details'!$J$19="National 2",U6="A"),Rates!$C$16,IF(AND('Claim Details'!$J$19="National 2",U6="B"),Rates!$D$16,IF(AND('Claim Details'!$J$19="National 2",U6="C"),Rates!$E$16,IF(AND('Claim Details'!$J$19="National 2",U6="D"),Rates!$F$16,"£0.00"))))))))))))))))))))</f>
        <v>£0.00</v>
      </c>
      <c r="AR6" s="214">
        <f t="shared" ref="AR6:AR64" si="9">IF(S6&gt;0,MIN(S6,J6,AQ6),MIN(J6, AQ6))</f>
        <v>0</v>
      </c>
      <c r="AS6" s="214" t="str">
        <f>IF(AND('Claim Details'!$R$19="London 1",AD6="A"),Rates!$C$4,IF(AND('Claim Details'!$R$19="London 1",AD6="B"),Rates!$D$4,IF(AND('Claim Details'!$R$19="London 1",AD6="C"),Rates!$E$4,IF(AND('Claim Details'!$R$19="London 1",AD6="D"),Rates!$F$4,IF(AND('Claim Details'!$R$19="London 2",AD6="A"),Rates!$C$7,IF(AND('Claim Details'!$R$19="London 2",AD6="B"),Rates!$D$7,IF(AND('Claim Details'!$R$19="London 2",AD6="C"),Rates!$E$7,IF(AND('Claim Details'!$R$19="London 2",AD6="D"),Rates!$F$7,IF(AND('Claim Details'!$R$19="London 3",AD6="A"),Rates!$C$10,IF(AND('Claim Details'!$R$19="London 3",AD6="B"),Rates!$D$10,IF(AND('Claim Details'!$R$19="London 3",AD6="C"),Rates!$E$10,IF(AND('Claim Details'!$R$19="London 3",AD6="D"),Rates!$F$10,IF(AND('Claim Details'!$R$19="National 1",AD6="A"),Rates!$C$13,IF(AND('Claim Details'!$R$19="National 1",AD6="B"),Rates!$D$13,IF(AND('Claim Details'!$R$19="National 1",AD6="C"),Rates!$E$13,IF(AND('Claim Details'!$R$19="National 1",AD6="D"),Rates!$F$13,IF(AND('Claim Details'!$R$19="National 2",AD6="A"),Rates!$C$16,IF(AND('Claim Details'!$R$19="National 2",AD6="B"),Rates!$D$16,IF(AND('Claim Details'!$R$19="National 2",AD6="C"),Rates!$E$16,IF(AND('Claim Details'!$R$19="National 2",AD6="D"),Rates!$F$16,"£0.00"))))))))))))))))))))</f>
        <v>£0.00</v>
      </c>
      <c r="AT6" s="214">
        <f t="shared" ref="AT6:AT64" si="10">IF(AE6&gt;0,MIN(AE6,J6,AS6),MIN(J6, AS6))</f>
        <v>0</v>
      </c>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row>
    <row r="7" spans="1:76" ht="15">
      <c r="A7" s="210"/>
      <c r="B7" s="77"/>
      <c r="C7" s="82"/>
      <c r="D7" s="83"/>
      <c r="E7" s="84"/>
      <c r="F7" s="76"/>
      <c r="G7" s="85"/>
      <c r="H7" s="86"/>
      <c r="I7" s="219" t="str">
        <f>IF(AND('Claim Details'!$E$19="London 1",C7="A"),Rates!$C$4,IF(AND('Claim Details'!$E$19="London 1",C7="B"),Rates!$D$4,IF(AND('Claim Details'!$E$19="London 1",C7="C"),Rates!$E$4,IF(AND('Claim Details'!$E$19="London 1",C7="D"),Rates!$F$4,IF(AND('Claim Details'!$E$19="London 2",C7="A"),Rates!$C$7,IF(AND('Claim Details'!$E$19="London 2",C7="B"),Rates!$D$7,IF(AND('Claim Details'!$E$19="London 2",C7="C"),Rates!$E$7,IF(AND('Claim Details'!$E$19="London 2",C7="D"),Rates!$F$7,IF(AND('Claim Details'!$E$19="London 3",C7="A"),Rates!$C$10,IF(AND('Claim Details'!$E$19="London 3",C7="B"),Rates!$D$10,IF(AND('Claim Details'!$E$19="London 3",C7="C"),Rates!$E$10,IF(AND('Claim Details'!$E$19="London 3",C7="D"),Rates!$F$10,IF(AND('Claim Details'!$E$19="National 1",C7="A"),Rates!$C$13,IF(AND('Claim Details'!$E$19="National 1",C7="B"),Rates!$D$13,IF(AND('Claim Details'!$E$19="National 1",C7="C"),Rates!$E$13,IF(AND('Claim Details'!$E$19="National 1",C7="D"),Rates!$F$13,IF(AND('Claim Details'!$E$19="National 2",C7="A"),Rates!$C$16,IF(AND('Claim Details'!$E$19="National 2",C7="B"),Rates!$D$16,IF(AND('Claim Details'!$E$19="National 2",C7="C"),Rates!$E$16,IF(AND('Claim Details'!$E$19="National 2",C7="D"),Rates!$F$16,"£0.00"))))))))))))))))))))</f>
        <v>£0.00</v>
      </c>
      <c r="J7" s="87"/>
      <c r="K7" s="219" t="str">
        <f t="shared" si="2"/>
        <v>£0.00</v>
      </c>
      <c r="L7" s="87"/>
      <c r="M7" s="88"/>
      <c r="N7" s="210"/>
      <c r="O7" s="64"/>
      <c r="P7" s="74"/>
      <c r="Q7" s="74"/>
      <c r="R7" s="74"/>
      <c r="S7" s="213"/>
      <c r="T7" s="102" t="str">
        <f t="shared" si="0"/>
        <v/>
      </c>
      <c r="U7" s="74" t="str">
        <f t="shared" si="3"/>
        <v/>
      </c>
      <c r="V7" s="40" t="str">
        <f t="shared" si="4"/>
        <v>£0.00</v>
      </c>
      <c r="W7" s="40"/>
      <c r="X7" s="74"/>
      <c r="Y7" s="65"/>
      <c r="Z7" s="66"/>
      <c r="AA7" s="113"/>
      <c r="AB7" s="84"/>
      <c r="AC7" s="220"/>
      <c r="AD7" s="221" t="str">
        <f t="shared" si="1"/>
        <v/>
      </c>
      <c r="AE7" s="219"/>
      <c r="AF7" s="222"/>
      <c r="AG7" s="223"/>
      <c r="AH7" s="224" t="str">
        <f t="shared" si="5"/>
        <v/>
      </c>
      <c r="AI7" s="225" t="str">
        <f t="shared" si="6"/>
        <v>£0.00</v>
      </c>
      <c r="AJ7" s="19"/>
      <c r="AK7" s="211"/>
      <c r="AL7" s="211"/>
      <c r="AM7" s="211"/>
      <c r="AN7" s="211"/>
      <c r="AO7" s="211" t="str">
        <f t="shared" si="7"/>
        <v/>
      </c>
      <c r="AP7" s="214">
        <f t="shared" si="8"/>
        <v>0</v>
      </c>
      <c r="AQ7" s="214" t="str">
        <f>IF(AND('Claim Details'!$J$19="London 1",U7="A"),Rates!$C$4,IF(AND('Claim Details'!$J$19="London 1",U7="B"),Rates!$D$4,IF(AND('Claim Details'!$J$19="London 1",U7="C"),Rates!$E$4,IF(AND('Claim Details'!$J$19="London 1",U7="D"),Rates!$F$4,IF(AND('Claim Details'!$J$19="London 2",U7="A"),Rates!$C$7,IF(AND('Claim Details'!$J$19="London 2",U7="B"),Rates!$D$7,IF(AND('Claim Details'!$J$19="London 2",U7="C"),Rates!$E$7,IF(AND('Claim Details'!$J$19="London 2",U7="D"),Rates!$F$7,IF(AND('Claim Details'!$J$19="London 3",U7="A"),Rates!$C$10,IF(AND('Claim Details'!$J$19="London 3",U7="B"),Rates!$D$10,IF(AND('Claim Details'!$J$19="London 3",U7="C"),Rates!$E$10,IF(AND('Claim Details'!$J$19="London 3",U7="D"),Rates!$F$10,IF(AND('Claim Details'!$J$19="National 1",U7="A"),Rates!$C$13,IF(AND('Claim Details'!$J$19="National 1",U7="B"),Rates!$D$13,IF(AND('Claim Details'!$J$19="National 1",U7="C"),Rates!$E$13,IF(AND('Claim Details'!$J$19="National 1",U7="D"),Rates!$F$13,IF(AND('Claim Details'!$J$19="National 2",U7="A"),Rates!$C$16,IF(AND('Claim Details'!$J$19="National 2",U7="B"),Rates!$D$16,IF(AND('Claim Details'!$J$19="National 2",U7="C"),Rates!$E$16,IF(AND('Claim Details'!$J$19="National 2",U7="D"),Rates!$F$16,"£0.00"))))))))))))))))))))</f>
        <v>£0.00</v>
      </c>
      <c r="AR7" s="214">
        <f t="shared" si="9"/>
        <v>0</v>
      </c>
      <c r="AS7" s="214" t="str">
        <f>IF(AND('Claim Details'!$R$19="London 1",AD7="A"),Rates!$C$4,IF(AND('Claim Details'!$R$19="London 1",AD7="B"),Rates!$D$4,IF(AND('Claim Details'!$R$19="London 1",AD7="C"),Rates!$E$4,IF(AND('Claim Details'!$R$19="London 1",AD7="D"),Rates!$F$4,IF(AND('Claim Details'!$R$19="London 2",AD7="A"),Rates!$C$7,IF(AND('Claim Details'!$R$19="London 2",AD7="B"),Rates!$D$7,IF(AND('Claim Details'!$R$19="London 2",AD7="C"),Rates!$E$7,IF(AND('Claim Details'!$R$19="London 2",AD7="D"),Rates!$F$7,IF(AND('Claim Details'!$R$19="London 3",AD7="A"),Rates!$C$10,IF(AND('Claim Details'!$R$19="London 3",AD7="B"),Rates!$D$10,IF(AND('Claim Details'!$R$19="London 3",AD7="C"),Rates!$E$10,IF(AND('Claim Details'!$R$19="London 3",AD7="D"),Rates!$F$10,IF(AND('Claim Details'!$R$19="National 1",AD7="A"),Rates!$C$13,IF(AND('Claim Details'!$R$19="National 1",AD7="B"),Rates!$D$13,IF(AND('Claim Details'!$R$19="National 1",AD7="C"),Rates!$E$13,IF(AND('Claim Details'!$R$19="National 1",AD7="D"),Rates!$F$13,IF(AND('Claim Details'!$R$19="National 2",AD7="A"),Rates!$C$16,IF(AND('Claim Details'!$R$19="National 2",AD7="B"),Rates!$D$16,IF(AND('Claim Details'!$R$19="National 2",AD7="C"),Rates!$E$16,IF(AND('Claim Details'!$R$19="National 2",AD7="D"),Rates!$F$16,"£0.00"))))))))))))))))))))</f>
        <v>£0.00</v>
      </c>
      <c r="AT7" s="214">
        <f t="shared" si="10"/>
        <v>0</v>
      </c>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row>
    <row r="8" spans="1:76" ht="15">
      <c r="A8" s="210"/>
      <c r="B8" s="77"/>
      <c r="C8" s="82"/>
      <c r="D8" s="83"/>
      <c r="E8" s="84"/>
      <c r="F8" s="76"/>
      <c r="G8" s="85"/>
      <c r="H8" s="86"/>
      <c r="I8" s="219" t="str">
        <f>IF(AND('Claim Details'!$E$19="London 1",C8="A"),Rates!$C$4,IF(AND('Claim Details'!$E$19="London 1",C8="B"),Rates!$D$4,IF(AND('Claim Details'!$E$19="London 1",C8="C"),Rates!$E$4,IF(AND('Claim Details'!$E$19="London 1",C8="D"),Rates!$F$4,IF(AND('Claim Details'!$E$19="London 2",C8="A"),Rates!$C$7,IF(AND('Claim Details'!$E$19="London 2",C8="B"),Rates!$D$7,IF(AND('Claim Details'!$E$19="London 2",C8="C"),Rates!$E$7,IF(AND('Claim Details'!$E$19="London 2",C8="D"),Rates!$F$7,IF(AND('Claim Details'!$E$19="London 3",C8="A"),Rates!$C$10,IF(AND('Claim Details'!$E$19="London 3",C8="B"),Rates!$D$10,IF(AND('Claim Details'!$E$19="London 3",C8="C"),Rates!$E$10,IF(AND('Claim Details'!$E$19="London 3",C8="D"),Rates!$F$10,IF(AND('Claim Details'!$E$19="National 1",C8="A"),Rates!$C$13,IF(AND('Claim Details'!$E$19="National 1",C8="B"),Rates!$D$13,IF(AND('Claim Details'!$E$19="National 1",C8="C"),Rates!$E$13,IF(AND('Claim Details'!$E$19="National 1",C8="D"),Rates!$F$13,IF(AND('Claim Details'!$E$19="National 2",C8="A"),Rates!$C$16,IF(AND('Claim Details'!$E$19="National 2",C8="B"),Rates!$D$16,IF(AND('Claim Details'!$E$19="National 2",C8="C"),Rates!$E$16,IF(AND('Claim Details'!$E$19="National 2",C8="D"),Rates!$F$16,"£0.00"))))))))))))))))))))</f>
        <v>£0.00</v>
      </c>
      <c r="J8" s="87"/>
      <c r="K8" s="219" t="str">
        <f t="shared" si="2"/>
        <v>£0.00</v>
      </c>
      <c r="L8" s="87"/>
      <c r="M8" s="88"/>
      <c r="N8" s="210"/>
      <c r="O8" s="64"/>
      <c r="P8" s="74"/>
      <c r="Q8" s="74"/>
      <c r="R8" s="74"/>
      <c r="S8" s="213"/>
      <c r="T8" s="102" t="str">
        <f t="shared" si="0"/>
        <v/>
      </c>
      <c r="U8" s="74" t="str">
        <f t="shared" si="3"/>
        <v/>
      </c>
      <c r="V8" s="40" t="str">
        <f t="shared" si="4"/>
        <v>£0.00</v>
      </c>
      <c r="W8" s="40"/>
      <c r="X8" s="74"/>
      <c r="Y8" s="65"/>
      <c r="Z8" s="66"/>
      <c r="AA8" s="113"/>
      <c r="AB8" s="84"/>
      <c r="AC8" s="220"/>
      <c r="AD8" s="221" t="str">
        <f t="shared" si="1"/>
        <v/>
      </c>
      <c r="AE8" s="219"/>
      <c r="AF8" s="222"/>
      <c r="AG8" s="223"/>
      <c r="AH8" s="224" t="str">
        <f t="shared" si="5"/>
        <v/>
      </c>
      <c r="AI8" s="225" t="str">
        <f t="shared" si="6"/>
        <v>£0.00</v>
      </c>
      <c r="AJ8" s="19"/>
      <c r="AK8" s="211"/>
      <c r="AL8" s="211"/>
      <c r="AM8" s="211"/>
      <c r="AN8" s="211"/>
      <c r="AO8" s="211" t="str">
        <f t="shared" si="7"/>
        <v/>
      </c>
      <c r="AP8" s="214">
        <f t="shared" si="8"/>
        <v>0</v>
      </c>
      <c r="AQ8" s="214" t="str">
        <f>IF(AND('Claim Details'!$J$19="London 1",U8="A"),Rates!$C$4,IF(AND('Claim Details'!$J$19="London 1",U8="B"),Rates!$D$4,IF(AND('Claim Details'!$J$19="London 1",U8="C"),Rates!$E$4,IF(AND('Claim Details'!$J$19="London 1",U8="D"),Rates!$F$4,IF(AND('Claim Details'!$J$19="London 2",U8="A"),Rates!$C$7,IF(AND('Claim Details'!$J$19="London 2",U8="B"),Rates!$D$7,IF(AND('Claim Details'!$J$19="London 2",U8="C"),Rates!$E$7,IF(AND('Claim Details'!$J$19="London 2",U8="D"),Rates!$F$7,IF(AND('Claim Details'!$J$19="London 3",U8="A"),Rates!$C$10,IF(AND('Claim Details'!$J$19="London 3",U8="B"),Rates!$D$10,IF(AND('Claim Details'!$J$19="London 3",U8="C"),Rates!$E$10,IF(AND('Claim Details'!$J$19="London 3",U8="D"),Rates!$F$10,IF(AND('Claim Details'!$J$19="National 1",U8="A"),Rates!$C$13,IF(AND('Claim Details'!$J$19="National 1",U8="B"),Rates!$D$13,IF(AND('Claim Details'!$J$19="National 1",U8="C"),Rates!$E$13,IF(AND('Claim Details'!$J$19="National 1",U8="D"),Rates!$F$13,IF(AND('Claim Details'!$J$19="National 2",U8="A"),Rates!$C$16,IF(AND('Claim Details'!$J$19="National 2",U8="B"),Rates!$D$16,IF(AND('Claim Details'!$J$19="National 2",U8="C"),Rates!$E$16,IF(AND('Claim Details'!$J$19="National 2",U8="D"),Rates!$F$16,"£0.00"))))))))))))))))))))</f>
        <v>£0.00</v>
      </c>
      <c r="AR8" s="214">
        <f t="shared" si="9"/>
        <v>0</v>
      </c>
      <c r="AS8" s="214" t="str">
        <f>IF(AND('Claim Details'!$R$19="London 1",AD8="A"),Rates!$C$4,IF(AND('Claim Details'!$R$19="London 1",AD8="B"),Rates!$D$4,IF(AND('Claim Details'!$R$19="London 1",AD8="C"),Rates!$E$4,IF(AND('Claim Details'!$R$19="London 1",AD8="D"),Rates!$F$4,IF(AND('Claim Details'!$R$19="London 2",AD8="A"),Rates!$C$7,IF(AND('Claim Details'!$R$19="London 2",AD8="B"),Rates!$D$7,IF(AND('Claim Details'!$R$19="London 2",AD8="C"),Rates!$E$7,IF(AND('Claim Details'!$R$19="London 2",AD8="D"),Rates!$F$7,IF(AND('Claim Details'!$R$19="London 3",AD8="A"),Rates!$C$10,IF(AND('Claim Details'!$R$19="London 3",AD8="B"),Rates!$D$10,IF(AND('Claim Details'!$R$19="London 3",AD8="C"),Rates!$E$10,IF(AND('Claim Details'!$R$19="London 3",AD8="D"),Rates!$F$10,IF(AND('Claim Details'!$R$19="National 1",AD8="A"),Rates!$C$13,IF(AND('Claim Details'!$R$19="National 1",AD8="B"),Rates!$D$13,IF(AND('Claim Details'!$R$19="National 1",AD8="C"),Rates!$E$13,IF(AND('Claim Details'!$R$19="National 1",AD8="D"),Rates!$F$13,IF(AND('Claim Details'!$R$19="National 2",AD8="A"),Rates!$C$16,IF(AND('Claim Details'!$R$19="National 2",AD8="B"),Rates!$D$16,IF(AND('Claim Details'!$R$19="National 2",AD8="C"),Rates!$E$16,IF(AND('Claim Details'!$R$19="National 2",AD8="D"),Rates!$F$16,"£0.00"))))))))))))))))))))</f>
        <v>£0.00</v>
      </c>
      <c r="AT8" s="214">
        <f t="shared" si="10"/>
        <v>0</v>
      </c>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row>
    <row r="9" spans="1:76" ht="15">
      <c r="A9" s="210"/>
      <c r="B9" s="77"/>
      <c r="C9" s="82"/>
      <c r="D9" s="83"/>
      <c r="E9" s="84"/>
      <c r="F9" s="76"/>
      <c r="G9" s="85"/>
      <c r="H9" s="86"/>
      <c r="I9" s="219" t="str">
        <f>IF(AND('Claim Details'!$E$19="London 1",C9="A"),Rates!$C$4,IF(AND('Claim Details'!$E$19="London 1",C9="B"),Rates!$D$4,IF(AND('Claim Details'!$E$19="London 1",C9="C"),Rates!$E$4,IF(AND('Claim Details'!$E$19="London 1",C9="D"),Rates!$F$4,IF(AND('Claim Details'!$E$19="London 2",C9="A"),Rates!$C$7,IF(AND('Claim Details'!$E$19="London 2",C9="B"),Rates!$D$7,IF(AND('Claim Details'!$E$19="London 2",C9="C"),Rates!$E$7,IF(AND('Claim Details'!$E$19="London 2",C9="D"),Rates!$F$7,IF(AND('Claim Details'!$E$19="London 3",C9="A"),Rates!$C$10,IF(AND('Claim Details'!$E$19="London 3",C9="B"),Rates!$D$10,IF(AND('Claim Details'!$E$19="London 3",C9="C"),Rates!$E$10,IF(AND('Claim Details'!$E$19="London 3",C9="D"),Rates!$F$10,IF(AND('Claim Details'!$E$19="National 1",C9="A"),Rates!$C$13,IF(AND('Claim Details'!$E$19="National 1",C9="B"),Rates!$D$13,IF(AND('Claim Details'!$E$19="National 1",C9="C"),Rates!$E$13,IF(AND('Claim Details'!$E$19="National 1",C9="D"),Rates!$F$13,IF(AND('Claim Details'!$E$19="National 2",C9="A"),Rates!$C$16,IF(AND('Claim Details'!$E$19="National 2",C9="B"),Rates!$D$16,IF(AND('Claim Details'!$E$19="National 2",C9="C"),Rates!$E$16,IF(AND('Claim Details'!$E$19="National 2",C9="D"),Rates!$F$16,"£0.00"))))))))))))))))))))</f>
        <v>£0.00</v>
      </c>
      <c r="J9" s="87"/>
      <c r="K9" s="219" t="str">
        <f t="shared" si="2"/>
        <v>£0.00</v>
      </c>
      <c r="L9" s="87"/>
      <c r="M9" s="88"/>
      <c r="N9" s="210"/>
      <c r="O9" s="64"/>
      <c r="P9" s="74"/>
      <c r="Q9" s="74"/>
      <c r="R9" s="74"/>
      <c r="S9" s="213"/>
      <c r="T9" s="102" t="str">
        <f t="shared" si="0"/>
        <v/>
      </c>
      <c r="U9" s="74" t="str">
        <f t="shared" si="3"/>
        <v/>
      </c>
      <c r="V9" s="40" t="str">
        <f t="shared" si="4"/>
        <v>£0.00</v>
      </c>
      <c r="W9" s="40"/>
      <c r="X9" s="74"/>
      <c r="Y9" s="65"/>
      <c r="Z9" s="66"/>
      <c r="AA9" s="113"/>
      <c r="AB9" s="84"/>
      <c r="AC9" s="220"/>
      <c r="AD9" s="221" t="str">
        <f t="shared" si="1"/>
        <v/>
      </c>
      <c r="AE9" s="219"/>
      <c r="AF9" s="222"/>
      <c r="AG9" s="223"/>
      <c r="AH9" s="224" t="str">
        <f t="shared" si="5"/>
        <v/>
      </c>
      <c r="AI9" s="225" t="str">
        <f t="shared" si="6"/>
        <v>£0.00</v>
      </c>
      <c r="AJ9" s="19"/>
      <c r="AK9" s="211"/>
      <c r="AL9" s="211"/>
      <c r="AM9" s="211"/>
      <c r="AN9" s="211"/>
      <c r="AO9" s="211" t="str">
        <f t="shared" si="7"/>
        <v/>
      </c>
      <c r="AP9" s="214">
        <f t="shared" si="8"/>
        <v>0</v>
      </c>
      <c r="AQ9" s="214" t="str">
        <f>IF(AND('Claim Details'!$J$19="London 1",U9="A"),Rates!$C$4,IF(AND('Claim Details'!$J$19="London 1",U9="B"),Rates!$D$4,IF(AND('Claim Details'!$J$19="London 1",U9="C"),Rates!$E$4,IF(AND('Claim Details'!$J$19="London 1",U9="D"),Rates!$F$4,IF(AND('Claim Details'!$J$19="London 2",U9="A"),Rates!$C$7,IF(AND('Claim Details'!$J$19="London 2",U9="B"),Rates!$D$7,IF(AND('Claim Details'!$J$19="London 2",U9="C"),Rates!$E$7,IF(AND('Claim Details'!$J$19="London 2",U9="D"),Rates!$F$7,IF(AND('Claim Details'!$J$19="London 3",U9="A"),Rates!$C$10,IF(AND('Claim Details'!$J$19="London 3",U9="B"),Rates!$D$10,IF(AND('Claim Details'!$J$19="London 3",U9="C"),Rates!$E$10,IF(AND('Claim Details'!$J$19="London 3",U9="D"),Rates!$F$10,IF(AND('Claim Details'!$J$19="National 1",U9="A"),Rates!$C$13,IF(AND('Claim Details'!$J$19="National 1",U9="B"),Rates!$D$13,IF(AND('Claim Details'!$J$19="National 1",U9="C"),Rates!$E$13,IF(AND('Claim Details'!$J$19="National 1",U9="D"),Rates!$F$13,IF(AND('Claim Details'!$J$19="National 2",U9="A"),Rates!$C$16,IF(AND('Claim Details'!$J$19="National 2",U9="B"),Rates!$D$16,IF(AND('Claim Details'!$J$19="National 2",U9="C"),Rates!$E$16,IF(AND('Claim Details'!$J$19="National 2",U9="D"),Rates!$F$16,"£0.00"))))))))))))))))))))</f>
        <v>£0.00</v>
      </c>
      <c r="AR9" s="214">
        <f t="shared" si="9"/>
        <v>0</v>
      </c>
      <c r="AS9" s="214" t="str">
        <f>IF(AND('Claim Details'!$R$19="London 1",AD9="A"),Rates!$C$4,IF(AND('Claim Details'!$R$19="London 1",AD9="B"),Rates!$D$4,IF(AND('Claim Details'!$R$19="London 1",AD9="C"),Rates!$E$4,IF(AND('Claim Details'!$R$19="London 1",AD9="D"),Rates!$F$4,IF(AND('Claim Details'!$R$19="London 2",AD9="A"),Rates!$C$7,IF(AND('Claim Details'!$R$19="London 2",AD9="B"),Rates!$D$7,IF(AND('Claim Details'!$R$19="London 2",AD9="C"),Rates!$E$7,IF(AND('Claim Details'!$R$19="London 2",AD9="D"),Rates!$F$7,IF(AND('Claim Details'!$R$19="London 3",AD9="A"),Rates!$C$10,IF(AND('Claim Details'!$R$19="London 3",AD9="B"),Rates!$D$10,IF(AND('Claim Details'!$R$19="London 3",AD9="C"),Rates!$E$10,IF(AND('Claim Details'!$R$19="London 3",AD9="D"),Rates!$F$10,IF(AND('Claim Details'!$R$19="National 1",AD9="A"),Rates!$C$13,IF(AND('Claim Details'!$R$19="National 1",AD9="B"),Rates!$D$13,IF(AND('Claim Details'!$R$19="National 1",AD9="C"),Rates!$E$13,IF(AND('Claim Details'!$R$19="National 1",AD9="D"),Rates!$F$13,IF(AND('Claim Details'!$R$19="National 2",AD9="A"),Rates!$C$16,IF(AND('Claim Details'!$R$19="National 2",AD9="B"),Rates!$D$16,IF(AND('Claim Details'!$R$19="National 2",AD9="C"),Rates!$E$16,IF(AND('Claim Details'!$R$19="National 2",AD9="D"),Rates!$F$16,"£0.00"))))))))))))))))))))</f>
        <v>£0.00</v>
      </c>
      <c r="AT9" s="214">
        <f t="shared" si="10"/>
        <v>0</v>
      </c>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row>
    <row r="10" spans="1:76" ht="15">
      <c r="A10" s="210"/>
      <c r="B10" s="77"/>
      <c r="C10" s="82"/>
      <c r="D10" s="83"/>
      <c r="E10" s="84"/>
      <c r="F10" s="76"/>
      <c r="G10" s="85"/>
      <c r="H10" s="86"/>
      <c r="I10" s="219" t="str">
        <f>IF(AND('Claim Details'!$E$19="London 1",C10="A"),Rates!$C$4,IF(AND('Claim Details'!$E$19="London 1",C10="B"),Rates!$D$4,IF(AND('Claim Details'!$E$19="London 1",C10="C"),Rates!$E$4,IF(AND('Claim Details'!$E$19="London 1",C10="D"),Rates!$F$4,IF(AND('Claim Details'!$E$19="London 2",C10="A"),Rates!$C$7,IF(AND('Claim Details'!$E$19="London 2",C10="B"),Rates!$D$7,IF(AND('Claim Details'!$E$19="London 2",C10="C"),Rates!$E$7,IF(AND('Claim Details'!$E$19="London 2",C10="D"),Rates!$F$7,IF(AND('Claim Details'!$E$19="London 3",C10="A"),Rates!$C$10,IF(AND('Claim Details'!$E$19="London 3",C10="B"),Rates!$D$10,IF(AND('Claim Details'!$E$19="London 3",C10="C"),Rates!$E$10,IF(AND('Claim Details'!$E$19="London 3",C10="D"),Rates!$F$10,IF(AND('Claim Details'!$E$19="National 1",C10="A"),Rates!$C$13,IF(AND('Claim Details'!$E$19="National 1",C10="B"),Rates!$D$13,IF(AND('Claim Details'!$E$19="National 1",C10="C"),Rates!$E$13,IF(AND('Claim Details'!$E$19="National 1",C10="D"),Rates!$F$13,IF(AND('Claim Details'!$E$19="National 2",C10="A"),Rates!$C$16,IF(AND('Claim Details'!$E$19="National 2",C10="B"),Rates!$D$16,IF(AND('Claim Details'!$E$19="National 2",C10="C"),Rates!$E$16,IF(AND('Claim Details'!$E$19="National 2",C10="D"),Rates!$F$16,"£0.00"))))))))))))))))))))</f>
        <v>£0.00</v>
      </c>
      <c r="J10" s="87"/>
      <c r="K10" s="219" t="str">
        <f t="shared" si="2"/>
        <v>£0.00</v>
      </c>
      <c r="L10" s="87"/>
      <c r="M10" s="88"/>
      <c r="N10" s="210"/>
      <c r="O10" s="64"/>
      <c r="P10" s="74"/>
      <c r="Q10" s="74"/>
      <c r="R10" s="74"/>
      <c r="S10" s="213"/>
      <c r="T10" s="102" t="str">
        <f t="shared" si="0"/>
        <v/>
      </c>
      <c r="U10" s="74" t="str">
        <f t="shared" si="3"/>
        <v/>
      </c>
      <c r="V10" s="40" t="str">
        <f t="shared" si="4"/>
        <v>£0.00</v>
      </c>
      <c r="W10" s="40"/>
      <c r="X10" s="74"/>
      <c r="Y10" s="65"/>
      <c r="Z10" s="66"/>
      <c r="AA10" s="113"/>
      <c r="AB10" s="84"/>
      <c r="AC10" s="220"/>
      <c r="AD10" s="221" t="str">
        <f t="shared" si="1"/>
        <v/>
      </c>
      <c r="AE10" s="219"/>
      <c r="AF10" s="222"/>
      <c r="AG10" s="223"/>
      <c r="AH10" s="224" t="str">
        <f t="shared" si="5"/>
        <v/>
      </c>
      <c r="AI10" s="225" t="str">
        <f t="shared" si="6"/>
        <v>£0.00</v>
      </c>
      <c r="AJ10" s="19"/>
      <c r="AK10" s="211"/>
      <c r="AL10" s="211"/>
      <c r="AM10" s="211"/>
      <c r="AN10" s="211"/>
      <c r="AO10" s="211" t="str">
        <f t="shared" si="7"/>
        <v/>
      </c>
      <c r="AP10" s="214">
        <f t="shared" si="8"/>
        <v>0</v>
      </c>
      <c r="AQ10" s="214" t="str">
        <f>IF(AND('Claim Details'!$J$19="London 1",U10="A"),Rates!$C$4,IF(AND('Claim Details'!$J$19="London 1",U10="B"),Rates!$D$4,IF(AND('Claim Details'!$J$19="London 1",U10="C"),Rates!$E$4,IF(AND('Claim Details'!$J$19="London 1",U10="D"),Rates!$F$4,IF(AND('Claim Details'!$J$19="London 2",U10="A"),Rates!$C$7,IF(AND('Claim Details'!$J$19="London 2",U10="B"),Rates!$D$7,IF(AND('Claim Details'!$J$19="London 2",U10="C"),Rates!$E$7,IF(AND('Claim Details'!$J$19="London 2",U10="D"),Rates!$F$7,IF(AND('Claim Details'!$J$19="London 3",U10="A"),Rates!$C$10,IF(AND('Claim Details'!$J$19="London 3",U10="B"),Rates!$D$10,IF(AND('Claim Details'!$J$19="London 3",U10="C"),Rates!$E$10,IF(AND('Claim Details'!$J$19="London 3",U10="D"),Rates!$F$10,IF(AND('Claim Details'!$J$19="National 1",U10="A"),Rates!$C$13,IF(AND('Claim Details'!$J$19="National 1",U10="B"),Rates!$D$13,IF(AND('Claim Details'!$J$19="National 1",U10="C"),Rates!$E$13,IF(AND('Claim Details'!$J$19="National 1",U10="D"),Rates!$F$13,IF(AND('Claim Details'!$J$19="National 2",U10="A"),Rates!$C$16,IF(AND('Claim Details'!$J$19="National 2",U10="B"),Rates!$D$16,IF(AND('Claim Details'!$J$19="National 2",U10="C"),Rates!$E$16,IF(AND('Claim Details'!$J$19="National 2",U10="D"),Rates!$F$16,"£0.00"))))))))))))))))))))</f>
        <v>£0.00</v>
      </c>
      <c r="AR10" s="214">
        <f t="shared" si="9"/>
        <v>0</v>
      </c>
      <c r="AS10" s="214" t="str">
        <f>IF(AND('Claim Details'!$R$19="London 1",AD10="A"),Rates!$C$4,IF(AND('Claim Details'!$R$19="London 1",AD10="B"),Rates!$D$4,IF(AND('Claim Details'!$R$19="London 1",AD10="C"),Rates!$E$4,IF(AND('Claim Details'!$R$19="London 1",AD10="D"),Rates!$F$4,IF(AND('Claim Details'!$R$19="London 2",AD10="A"),Rates!$C$7,IF(AND('Claim Details'!$R$19="London 2",AD10="B"),Rates!$D$7,IF(AND('Claim Details'!$R$19="London 2",AD10="C"),Rates!$E$7,IF(AND('Claim Details'!$R$19="London 2",AD10="D"),Rates!$F$7,IF(AND('Claim Details'!$R$19="London 3",AD10="A"),Rates!$C$10,IF(AND('Claim Details'!$R$19="London 3",AD10="B"),Rates!$D$10,IF(AND('Claim Details'!$R$19="London 3",AD10="C"),Rates!$E$10,IF(AND('Claim Details'!$R$19="London 3",AD10="D"),Rates!$F$10,IF(AND('Claim Details'!$R$19="National 1",AD10="A"),Rates!$C$13,IF(AND('Claim Details'!$R$19="National 1",AD10="B"),Rates!$D$13,IF(AND('Claim Details'!$R$19="National 1",AD10="C"),Rates!$E$13,IF(AND('Claim Details'!$R$19="National 1",AD10="D"),Rates!$F$13,IF(AND('Claim Details'!$R$19="National 2",AD10="A"),Rates!$C$16,IF(AND('Claim Details'!$R$19="National 2",AD10="B"),Rates!$D$16,IF(AND('Claim Details'!$R$19="National 2",AD10="C"),Rates!$E$16,IF(AND('Claim Details'!$R$19="National 2",AD10="D"),Rates!$F$16,"£0.00"))))))))))))))))))))</f>
        <v>£0.00</v>
      </c>
      <c r="AT10" s="214">
        <f t="shared" si="10"/>
        <v>0</v>
      </c>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row>
    <row r="11" spans="1:76" ht="15">
      <c r="A11" s="210"/>
      <c r="B11" s="77"/>
      <c r="C11" s="82"/>
      <c r="D11" s="83"/>
      <c r="E11" s="84"/>
      <c r="F11" s="76"/>
      <c r="G11" s="85"/>
      <c r="H11" s="86"/>
      <c r="I11" s="219" t="str">
        <f>IF(AND('Claim Details'!$E$19="London 1",C11="A"),Rates!$C$4,IF(AND('Claim Details'!$E$19="London 1",C11="B"),Rates!$D$4,IF(AND('Claim Details'!$E$19="London 1",C11="C"),Rates!$E$4,IF(AND('Claim Details'!$E$19="London 1",C11="D"),Rates!$F$4,IF(AND('Claim Details'!$E$19="London 2",C11="A"),Rates!$C$7,IF(AND('Claim Details'!$E$19="London 2",C11="B"),Rates!$D$7,IF(AND('Claim Details'!$E$19="London 2",C11="C"),Rates!$E$7,IF(AND('Claim Details'!$E$19="London 2",C11="D"),Rates!$F$7,IF(AND('Claim Details'!$E$19="London 3",C11="A"),Rates!$C$10,IF(AND('Claim Details'!$E$19="London 3",C11="B"),Rates!$D$10,IF(AND('Claim Details'!$E$19="London 3",C11="C"),Rates!$E$10,IF(AND('Claim Details'!$E$19="London 3",C11="D"),Rates!$F$10,IF(AND('Claim Details'!$E$19="National 1",C11="A"),Rates!$C$13,IF(AND('Claim Details'!$E$19="National 1",C11="B"),Rates!$D$13,IF(AND('Claim Details'!$E$19="National 1",C11="C"),Rates!$E$13,IF(AND('Claim Details'!$E$19="National 1",C11="D"),Rates!$F$13,IF(AND('Claim Details'!$E$19="National 2",C11="A"),Rates!$C$16,IF(AND('Claim Details'!$E$19="National 2",C11="B"),Rates!$D$16,IF(AND('Claim Details'!$E$19="National 2",C11="C"),Rates!$E$16,IF(AND('Claim Details'!$E$19="National 2",C11="D"),Rates!$F$16,"£0.00"))))))))))))))))))))</f>
        <v>£0.00</v>
      </c>
      <c r="J11" s="87"/>
      <c r="K11" s="219" t="str">
        <f t="shared" si="2"/>
        <v>£0.00</v>
      </c>
      <c r="L11" s="87"/>
      <c r="M11" s="88"/>
      <c r="N11" s="210"/>
      <c r="O11" s="64"/>
      <c r="P11" s="74"/>
      <c r="Q11" s="74"/>
      <c r="R11" s="74"/>
      <c r="S11" s="213"/>
      <c r="T11" s="102" t="str">
        <f t="shared" si="0"/>
        <v/>
      </c>
      <c r="U11" s="74" t="str">
        <f t="shared" si="3"/>
        <v/>
      </c>
      <c r="V11" s="40" t="str">
        <f t="shared" si="4"/>
        <v>£0.00</v>
      </c>
      <c r="W11" s="40"/>
      <c r="X11" s="74"/>
      <c r="Y11" s="65"/>
      <c r="Z11" s="66"/>
      <c r="AA11" s="113"/>
      <c r="AB11" s="84"/>
      <c r="AC11" s="220"/>
      <c r="AD11" s="221" t="str">
        <f t="shared" si="1"/>
        <v/>
      </c>
      <c r="AE11" s="219"/>
      <c r="AF11" s="222"/>
      <c r="AG11" s="223"/>
      <c r="AH11" s="224" t="str">
        <f t="shared" si="5"/>
        <v/>
      </c>
      <c r="AI11" s="225" t="str">
        <f t="shared" si="6"/>
        <v>£0.00</v>
      </c>
      <c r="AJ11" s="19"/>
      <c r="AK11" s="211"/>
      <c r="AL11" s="211"/>
      <c r="AM11" s="211"/>
      <c r="AN11" s="211"/>
      <c r="AO11" s="211" t="str">
        <f t="shared" si="7"/>
        <v/>
      </c>
      <c r="AP11" s="214">
        <f t="shared" si="8"/>
        <v>0</v>
      </c>
      <c r="AQ11" s="214" t="str">
        <f>IF(AND('Claim Details'!$J$19="London 1",U11="A"),Rates!$C$4,IF(AND('Claim Details'!$J$19="London 1",U11="B"),Rates!$D$4,IF(AND('Claim Details'!$J$19="London 1",U11="C"),Rates!$E$4,IF(AND('Claim Details'!$J$19="London 1",U11="D"),Rates!$F$4,IF(AND('Claim Details'!$J$19="London 2",U11="A"),Rates!$C$7,IF(AND('Claim Details'!$J$19="London 2",U11="B"),Rates!$D$7,IF(AND('Claim Details'!$J$19="London 2",U11="C"),Rates!$E$7,IF(AND('Claim Details'!$J$19="London 2",U11="D"),Rates!$F$7,IF(AND('Claim Details'!$J$19="London 3",U11="A"),Rates!$C$10,IF(AND('Claim Details'!$J$19="London 3",U11="B"),Rates!$D$10,IF(AND('Claim Details'!$J$19="London 3",U11="C"),Rates!$E$10,IF(AND('Claim Details'!$J$19="London 3",U11="D"),Rates!$F$10,IF(AND('Claim Details'!$J$19="National 1",U11="A"),Rates!$C$13,IF(AND('Claim Details'!$J$19="National 1",U11="B"),Rates!$D$13,IF(AND('Claim Details'!$J$19="National 1",U11="C"),Rates!$E$13,IF(AND('Claim Details'!$J$19="National 1",U11="D"),Rates!$F$13,IF(AND('Claim Details'!$J$19="National 2",U11="A"),Rates!$C$16,IF(AND('Claim Details'!$J$19="National 2",U11="B"),Rates!$D$16,IF(AND('Claim Details'!$J$19="National 2",U11="C"),Rates!$E$16,IF(AND('Claim Details'!$J$19="National 2",U11="D"),Rates!$F$16,"£0.00"))))))))))))))))))))</f>
        <v>£0.00</v>
      </c>
      <c r="AR11" s="214">
        <f t="shared" si="9"/>
        <v>0</v>
      </c>
      <c r="AS11" s="214" t="str">
        <f>IF(AND('Claim Details'!$R$19="London 1",AD11="A"),Rates!$C$4,IF(AND('Claim Details'!$R$19="London 1",AD11="B"),Rates!$D$4,IF(AND('Claim Details'!$R$19="London 1",AD11="C"),Rates!$E$4,IF(AND('Claim Details'!$R$19="London 1",AD11="D"),Rates!$F$4,IF(AND('Claim Details'!$R$19="London 2",AD11="A"),Rates!$C$7,IF(AND('Claim Details'!$R$19="London 2",AD11="B"),Rates!$D$7,IF(AND('Claim Details'!$R$19="London 2",AD11="C"),Rates!$E$7,IF(AND('Claim Details'!$R$19="London 2",AD11="D"),Rates!$F$7,IF(AND('Claim Details'!$R$19="London 3",AD11="A"),Rates!$C$10,IF(AND('Claim Details'!$R$19="London 3",AD11="B"),Rates!$D$10,IF(AND('Claim Details'!$R$19="London 3",AD11="C"),Rates!$E$10,IF(AND('Claim Details'!$R$19="London 3",AD11="D"),Rates!$F$10,IF(AND('Claim Details'!$R$19="National 1",AD11="A"),Rates!$C$13,IF(AND('Claim Details'!$R$19="National 1",AD11="B"),Rates!$D$13,IF(AND('Claim Details'!$R$19="National 1",AD11="C"),Rates!$E$13,IF(AND('Claim Details'!$R$19="National 1",AD11="D"),Rates!$F$13,IF(AND('Claim Details'!$R$19="National 2",AD11="A"),Rates!$C$16,IF(AND('Claim Details'!$R$19="National 2",AD11="B"),Rates!$D$16,IF(AND('Claim Details'!$R$19="National 2",AD11="C"),Rates!$E$16,IF(AND('Claim Details'!$R$19="National 2",AD11="D"),Rates!$F$16,"£0.00"))))))))))))))))))))</f>
        <v>£0.00</v>
      </c>
      <c r="AT11" s="214">
        <f t="shared" si="10"/>
        <v>0</v>
      </c>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row>
    <row r="12" spans="1:76" ht="15">
      <c r="A12" s="210"/>
      <c r="B12" s="77"/>
      <c r="C12" s="82"/>
      <c r="D12" s="83"/>
      <c r="E12" s="84"/>
      <c r="F12" s="76"/>
      <c r="G12" s="85"/>
      <c r="H12" s="86"/>
      <c r="I12" s="219" t="str">
        <f>IF(AND('Claim Details'!$E$19="London 1",C12="A"),Rates!$C$4,IF(AND('Claim Details'!$E$19="London 1",C12="B"),Rates!$D$4,IF(AND('Claim Details'!$E$19="London 1",C12="C"),Rates!$E$4,IF(AND('Claim Details'!$E$19="London 1",C12="D"),Rates!$F$4,IF(AND('Claim Details'!$E$19="London 2",C12="A"),Rates!$C$7,IF(AND('Claim Details'!$E$19="London 2",C12="B"),Rates!$D$7,IF(AND('Claim Details'!$E$19="London 2",C12="C"),Rates!$E$7,IF(AND('Claim Details'!$E$19="London 2",C12="D"),Rates!$F$7,IF(AND('Claim Details'!$E$19="London 3",C12="A"),Rates!$C$10,IF(AND('Claim Details'!$E$19="London 3",C12="B"),Rates!$D$10,IF(AND('Claim Details'!$E$19="London 3",C12="C"),Rates!$E$10,IF(AND('Claim Details'!$E$19="London 3",C12="D"),Rates!$F$10,IF(AND('Claim Details'!$E$19="National 1",C12="A"),Rates!$C$13,IF(AND('Claim Details'!$E$19="National 1",C12="B"),Rates!$D$13,IF(AND('Claim Details'!$E$19="National 1",C12="C"),Rates!$E$13,IF(AND('Claim Details'!$E$19="National 1",C12="D"),Rates!$F$13,IF(AND('Claim Details'!$E$19="National 2",C12="A"),Rates!$C$16,IF(AND('Claim Details'!$E$19="National 2",C12="B"),Rates!$D$16,IF(AND('Claim Details'!$E$19="National 2",C12="C"),Rates!$E$16,IF(AND('Claim Details'!$E$19="National 2",C12="D"),Rates!$F$16,"£0.00"))))))))))))))))))))</f>
        <v>£0.00</v>
      </c>
      <c r="J12" s="87"/>
      <c r="K12" s="219" t="str">
        <f t="shared" si="2"/>
        <v>£0.00</v>
      </c>
      <c r="L12" s="87"/>
      <c r="M12" s="88"/>
      <c r="N12" s="210"/>
      <c r="O12" s="64"/>
      <c r="P12" s="74"/>
      <c r="Q12" s="74"/>
      <c r="R12" s="74"/>
      <c r="S12" s="213"/>
      <c r="T12" s="102" t="str">
        <f t="shared" si="0"/>
        <v/>
      </c>
      <c r="U12" s="74" t="str">
        <f t="shared" si="3"/>
        <v/>
      </c>
      <c r="V12" s="40" t="str">
        <f t="shared" si="4"/>
        <v>£0.00</v>
      </c>
      <c r="W12" s="40"/>
      <c r="X12" s="74"/>
      <c r="Y12" s="65"/>
      <c r="Z12" s="66"/>
      <c r="AA12" s="113"/>
      <c r="AB12" s="84"/>
      <c r="AC12" s="220"/>
      <c r="AD12" s="221" t="str">
        <f t="shared" si="1"/>
        <v/>
      </c>
      <c r="AE12" s="219"/>
      <c r="AF12" s="222"/>
      <c r="AG12" s="223"/>
      <c r="AH12" s="224" t="str">
        <f t="shared" si="5"/>
        <v/>
      </c>
      <c r="AI12" s="225" t="str">
        <f t="shared" si="6"/>
        <v>£0.00</v>
      </c>
      <c r="AJ12" s="19"/>
      <c r="AK12" s="211"/>
      <c r="AL12" s="211"/>
      <c r="AM12" s="211"/>
      <c r="AN12" s="211"/>
      <c r="AO12" s="211" t="str">
        <f t="shared" si="7"/>
        <v/>
      </c>
      <c r="AP12" s="214">
        <f t="shared" si="8"/>
        <v>0</v>
      </c>
      <c r="AQ12" s="214" t="str">
        <f>IF(AND('Claim Details'!$J$19="London 1",U12="A"),Rates!$C$4,IF(AND('Claim Details'!$J$19="London 1",U12="B"),Rates!$D$4,IF(AND('Claim Details'!$J$19="London 1",U12="C"),Rates!$E$4,IF(AND('Claim Details'!$J$19="London 1",U12="D"),Rates!$F$4,IF(AND('Claim Details'!$J$19="London 2",U12="A"),Rates!$C$7,IF(AND('Claim Details'!$J$19="London 2",U12="B"),Rates!$D$7,IF(AND('Claim Details'!$J$19="London 2",U12="C"),Rates!$E$7,IF(AND('Claim Details'!$J$19="London 2",U12="D"),Rates!$F$7,IF(AND('Claim Details'!$J$19="London 3",U12="A"),Rates!$C$10,IF(AND('Claim Details'!$J$19="London 3",U12="B"),Rates!$D$10,IF(AND('Claim Details'!$J$19="London 3",U12="C"),Rates!$E$10,IF(AND('Claim Details'!$J$19="London 3",U12="D"),Rates!$F$10,IF(AND('Claim Details'!$J$19="National 1",U12="A"),Rates!$C$13,IF(AND('Claim Details'!$J$19="National 1",U12="B"),Rates!$D$13,IF(AND('Claim Details'!$J$19="National 1",U12="C"),Rates!$E$13,IF(AND('Claim Details'!$J$19="National 1",U12="D"),Rates!$F$13,IF(AND('Claim Details'!$J$19="National 2",U12="A"),Rates!$C$16,IF(AND('Claim Details'!$J$19="National 2",U12="B"),Rates!$D$16,IF(AND('Claim Details'!$J$19="National 2",U12="C"),Rates!$E$16,IF(AND('Claim Details'!$J$19="National 2",U12="D"),Rates!$F$16,"£0.00"))))))))))))))))))))</f>
        <v>£0.00</v>
      </c>
      <c r="AR12" s="214">
        <f t="shared" si="9"/>
        <v>0</v>
      </c>
      <c r="AS12" s="214" t="str">
        <f>IF(AND('Claim Details'!$R$19="London 1",AD12="A"),Rates!$C$4,IF(AND('Claim Details'!$R$19="London 1",AD12="B"),Rates!$D$4,IF(AND('Claim Details'!$R$19="London 1",AD12="C"),Rates!$E$4,IF(AND('Claim Details'!$R$19="London 1",AD12="D"),Rates!$F$4,IF(AND('Claim Details'!$R$19="London 2",AD12="A"),Rates!$C$7,IF(AND('Claim Details'!$R$19="London 2",AD12="B"),Rates!$D$7,IF(AND('Claim Details'!$R$19="London 2",AD12="C"),Rates!$E$7,IF(AND('Claim Details'!$R$19="London 2",AD12="D"),Rates!$F$7,IF(AND('Claim Details'!$R$19="London 3",AD12="A"),Rates!$C$10,IF(AND('Claim Details'!$R$19="London 3",AD12="B"),Rates!$D$10,IF(AND('Claim Details'!$R$19="London 3",AD12="C"),Rates!$E$10,IF(AND('Claim Details'!$R$19="London 3",AD12="D"),Rates!$F$10,IF(AND('Claim Details'!$R$19="National 1",AD12="A"),Rates!$C$13,IF(AND('Claim Details'!$R$19="National 1",AD12="B"),Rates!$D$13,IF(AND('Claim Details'!$R$19="National 1",AD12="C"),Rates!$E$13,IF(AND('Claim Details'!$R$19="National 1",AD12="D"),Rates!$F$13,IF(AND('Claim Details'!$R$19="National 2",AD12="A"),Rates!$C$16,IF(AND('Claim Details'!$R$19="National 2",AD12="B"),Rates!$D$16,IF(AND('Claim Details'!$R$19="National 2",AD12="C"),Rates!$E$16,IF(AND('Claim Details'!$R$19="National 2",AD12="D"),Rates!$F$16,"£0.00"))))))))))))))))))))</f>
        <v>£0.00</v>
      </c>
      <c r="AT12" s="214">
        <f t="shared" si="10"/>
        <v>0</v>
      </c>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row>
    <row r="13" spans="1:76" ht="15">
      <c r="A13" s="210"/>
      <c r="B13" s="77"/>
      <c r="C13" s="82"/>
      <c r="D13" s="83"/>
      <c r="E13" s="84"/>
      <c r="F13" s="76"/>
      <c r="G13" s="85"/>
      <c r="H13" s="86"/>
      <c r="I13" s="219" t="str">
        <f>IF(AND('Claim Details'!$E$19="London 1",C13="A"),Rates!$C$4,IF(AND('Claim Details'!$E$19="London 1",C13="B"),Rates!$D$4,IF(AND('Claim Details'!$E$19="London 1",C13="C"),Rates!$E$4,IF(AND('Claim Details'!$E$19="London 1",C13="D"),Rates!$F$4,IF(AND('Claim Details'!$E$19="London 2",C13="A"),Rates!$C$7,IF(AND('Claim Details'!$E$19="London 2",C13="B"),Rates!$D$7,IF(AND('Claim Details'!$E$19="London 2",C13="C"),Rates!$E$7,IF(AND('Claim Details'!$E$19="London 2",C13="D"),Rates!$F$7,IF(AND('Claim Details'!$E$19="London 3",C13="A"),Rates!$C$10,IF(AND('Claim Details'!$E$19="London 3",C13="B"),Rates!$D$10,IF(AND('Claim Details'!$E$19="London 3",C13="C"),Rates!$E$10,IF(AND('Claim Details'!$E$19="London 3",C13="D"),Rates!$F$10,IF(AND('Claim Details'!$E$19="National 1",C13="A"),Rates!$C$13,IF(AND('Claim Details'!$E$19="National 1",C13="B"),Rates!$D$13,IF(AND('Claim Details'!$E$19="National 1",C13="C"),Rates!$E$13,IF(AND('Claim Details'!$E$19="National 1",C13="D"),Rates!$F$13,IF(AND('Claim Details'!$E$19="National 2",C13="A"),Rates!$C$16,IF(AND('Claim Details'!$E$19="National 2",C13="B"),Rates!$D$16,IF(AND('Claim Details'!$E$19="National 2",C13="C"),Rates!$E$16,IF(AND('Claim Details'!$E$19="National 2",C13="D"),Rates!$F$16,"£0.00"))))))))))))))))))))</f>
        <v>£0.00</v>
      </c>
      <c r="J13" s="87"/>
      <c r="K13" s="219" t="str">
        <f t="shared" si="2"/>
        <v>£0.00</v>
      </c>
      <c r="L13" s="87"/>
      <c r="M13" s="88"/>
      <c r="N13" s="210"/>
      <c r="O13" s="64"/>
      <c r="P13" s="74"/>
      <c r="Q13" s="74"/>
      <c r="R13" s="74"/>
      <c r="S13" s="213"/>
      <c r="T13" s="102" t="str">
        <f t="shared" si="0"/>
        <v/>
      </c>
      <c r="U13" s="74" t="str">
        <f t="shared" si="3"/>
        <v/>
      </c>
      <c r="V13" s="40" t="str">
        <f t="shared" si="4"/>
        <v>£0.00</v>
      </c>
      <c r="W13" s="40"/>
      <c r="X13" s="74"/>
      <c r="Y13" s="65"/>
      <c r="Z13" s="66"/>
      <c r="AA13" s="113"/>
      <c r="AB13" s="84"/>
      <c r="AC13" s="220"/>
      <c r="AD13" s="221" t="str">
        <f t="shared" si="1"/>
        <v/>
      </c>
      <c r="AE13" s="219"/>
      <c r="AF13" s="222"/>
      <c r="AG13" s="223"/>
      <c r="AH13" s="224" t="str">
        <f t="shared" si="5"/>
        <v/>
      </c>
      <c r="AI13" s="225" t="str">
        <f t="shared" si="6"/>
        <v>£0.00</v>
      </c>
      <c r="AJ13" s="19"/>
      <c r="AK13" s="211"/>
      <c r="AL13" s="211"/>
      <c r="AM13" s="211"/>
      <c r="AN13" s="211"/>
      <c r="AO13" s="211" t="str">
        <f t="shared" si="7"/>
        <v/>
      </c>
      <c r="AP13" s="214">
        <f t="shared" si="8"/>
        <v>0</v>
      </c>
      <c r="AQ13" s="214" t="str">
        <f>IF(AND('Claim Details'!$J$19="London 1",U13="A"),Rates!$C$4,IF(AND('Claim Details'!$J$19="London 1",U13="B"),Rates!$D$4,IF(AND('Claim Details'!$J$19="London 1",U13="C"),Rates!$E$4,IF(AND('Claim Details'!$J$19="London 1",U13="D"),Rates!$F$4,IF(AND('Claim Details'!$J$19="London 2",U13="A"),Rates!$C$7,IF(AND('Claim Details'!$J$19="London 2",U13="B"),Rates!$D$7,IF(AND('Claim Details'!$J$19="London 2",U13="C"),Rates!$E$7,IF(AND('Claim Details'!$J$19="London 2",U13="D"),Rates!$F$7,IF(AND('Claim Details'!$J$19="London 3",U13="A"),Rates!$C$10,IF(AND('Claim Details'!$J$19="London 3",U13="B"),Rates!$D$10,IF(AND('Claim Details'!$J$19="London 3",U13="C"),Rates!$E$10,IF(AND('Claim Details'!$J$19="London 3",U13="D"),Rates!$F$10,IF(AND('Claim Details'!$J$19="National 1",U13="A"),Rates!$C$13,IF(AND('Claim Details'!$J$19="National 1",U13="B"),Rates!$D$13,IF(AND('Claim Details'!$J$19="National 1",U13="C"),Rates!$E$13,IF(AND('Claim Details'!$J$19="National 1",U13="D"),Rates!$F$13,IF(AND('Claim Details'!$J$19="National 2",U13="A"),Rates!$C$16,IF(AND('Claim Details'!$J$19="National 2",U13="B"),Rates!$D$16,IF(AND('Claim Details'!$J$19="National 2",U13="C"),Rates!$E$16,IF(AND('Claim Details'!$J$19="National 2",U13="D"),Rates!$F$16,"£0.00"))))))))))))))))))))</f>
        <v>£0.00</v>
      </c>
      <c r="AR13" s="214">
        <f t="shared" si="9"/>
        <v>0</v>
      </c>
      <c r="AS13" s="214" t="str">
        <f>IF(AND('Claim Details'!$R$19="London 1",AD13="A"),Rates!$C$4,IF(AND('Claim Details'!$R$19="London 1",AD13="B"),Rates!$D$4,IF(AND('Claim Details'!$R$19="London 1",AD13="C"),Rates!$E$4,IF(AND('Claim Details'!$R$19="London 1",AD13="D"),Rates!$F$4,IF(AND('Claim Details'!$R$19="London 2",AD13="A"),Rates!$C$7,IF(AND('Claim Details'!$R$19="London 2",AD13="B"),Rates!$D$7,IF(AND('Claim Details'!$R$19="London 2",AD13="C"),Rates!$E$7,IF(AND('Claim Details'!$R$19="London 2",AD13="D"),Rates!$F$7,IF(AND('Claim Details'!$R$19="London 3",AD13="A"),Rates!$C$10,IF(AND('Claim Details'!$R$19="London 3",AD13="B"),Rates!$D$10,IF(AND('Claim Details'!$R$19="London 3",AD13="C"),Rates!$E$10,IF(AND('Claim Details'!$R$19="London 3",AD13="D"),Rates!$F$10,IF(AND('Claim Details'!$R$19="National 1",AD13="A"),Rates!$C$13,IF(AND('Claim Details'!$R$19="National 1",AD13="B"),Rates!$D$13,IF(AND('Claim Details'!$R$19="National 1",AD13="C"),Rates!$E$13,IF(AND('Claim Details'!$R$19="National 1",AD13="D"),Rates!$F$13,IF(AND('Claim Details'!$R$19="National 2",AD13="A"),Rates!$C$16,IF(AND('Claim Details'!$R$19="National 2",AD13="B"),Rates!$D$16,IF(AND('Claim Details'!$R$19="National 2",AD13="C"),Rates!$E$16,IF(AND('Claim Details'!$R$19="National 2",AD13="D"),Rates!$F$16,"£0.00"))))))))))))))))))))</f>
        <v>£0.00</v>
      </c>
      <c r="AT13" s="214">
        <f t="shared" si="10"/>
        <v>0</v>
      </c>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row>
    <row r="14" spans="1:76" ht="15">
      <c r="A14" s="210"/>
      <c r="B14" s="77"/>
      <c r="C14" s="82"/>
      <c r="D14" s="83"/>
      <c r="E14" s="84"/>
      <c r="F14" s="76"/>
      <c r="G14" s="85"/>
      <c r="H14" s="86"/>
      <c r="I14" s="219" t="str">
        <f>IF(AND('Claim Details'!$E$19="London 1",C14="A"),Rates!$C$4,IF(AND('Claim Details'!$E$19="London 1",C14="B"),Rates!$D$4,IF(AND('Claim Details'!$E$19="London 1",C14="C"),Rates!$E$4,IF(AND('Claim Details'!$E$19="London 1",C14="D"),Rates!$F$4,IF(AND('Claim Details'!$E$19="London 2",C14="A"),Rates!$C$7,IF(AND('Claim Details'!$E$19="London 2",C14="B"),Rates!$D$7,IF(AND('Claim Details'!$E$19="London 2",C14="C"),Rates!$E$7,IF(AND('Claim Details'!$E$19="London 2",C14="D"),Rates!$F$7,IF(AND('Claim Details'!$E$19="London 3",C14="A"),Rates!$C$10,IF(AND('Claim Details'!$E$19="London 3",C14="B"),Rates!$D$10,IF(AND('Claim Details'!$E$19="London 3",C14="C"),Rates!$E$10,IF(AND('Claim Details'!$E$19="London 3",C14="D"),Rates!$F$10,IF(AND('Claim Details'!$E$19="National 1",C14="A"),Rates!$C$13,IF(AND('Claim Details'!$E$19="National 1",C14="B"),Rates!$D$13,IF(AND('Claim Details'!$E$19="National 1",C14="C"),Rates!$E$13,IF(AND('Claim Details'!$E$19="National 1",C14="D"),Rates!$F$13,IF(AND('Claim Details'!$E$19="National 2",C14="A"),Rates!$C$16,IF(AND('Claim Details'!$E$19="National 2",C14="B"),Rates!$D$16,IF(AND('Claim Details'!$E$19="National 2",C14="C"),Rates!$E$16,IF(AND('Claim Details'!$E$19="National 2",C14="D"),Rates!$F$16,"£0.00"))))))))))))))))))))</f>
        <v>£0.00</v>
      </c>
      <c r="J14" s="87"/>
      <c r="K14" s="219" t="str">
        <f t="shared" si="2"/>
        <v>£0.00</v>
      </c>
      <c r="L14" s="87"/>
      <c r="M14" s="88"/>
      <c r="N14" s="210"/>
      <c r="O14" s="64"/>
      <c r="P14" s="74"/>
      <c r="Q14" s="74"/>
      <c r="R14" s="74"/>
      <c r="S14" s="213"/>
      <c r="T14" s="102" t="str">
        <f t="shared" si="0"/>
        <v/>
      </c>
      <c r="U14" s="74" t="str">
        <f t="shared" si="3"/>
        <v/>
      </c>
      <c r="V14" s="40" t="str">
        <f t="shared" si="4"/>
        <v>£0.00</v>
      </c>
      <c r="W14" s="40"/>
      <c r="X14" s="74"/>
      <c r="Y14" s="65"/>
      <c r="Z14" s="66"/>
      <c r="AA14" s="113"/>
      <c r="AB14" s="84"/>
      <c r="AC14" s="220"/>
      <c r="AD14" s="221" t="str">
        <f t="shared" si="1"/>
        <v/>
      </c>
      <c r="AE14" s="219"/>
      <c r="AF14" s="222"/>
      <c r="AG14" s="223"/>
      <c r="AH14" s="224" t="str">
        <f t="shared" si="5"/>
        <v/>
      </c>
      <c r="AI14" s="225" t="str">
        <f t="shared" si="6"/>
        <v>£0.00</v>
      </c>
      <c r="AJ14" s="19"/>
      <c r="AK14" s="211"/>
      <c r="AL14" s="211"/>
      <c r="AM14" s="211"/>
      <c r="AN14" s="211"/>
      <c r="AO14" s="211" t="str">
        <f t="shared" si="7"/>
        <v/>
      </c>
      <c r="AP14" s="214">
        <f t="shared" si="8"/>
        <v>0</v>
      </c>
      <c r="AQ14" s="214" t="str">
        <f>IF(AND('Claim Details'!$J$19="London 1",U14="A"),Rates!$C$4,IF(AND('Claim Details'!$J$19="London 1",U14="B"),Rates!$D$4,IF(AND('Claim Details'!$J$19="London 1",U14="C"),Rates!$E$4,IF(AND('Claim Details'!$J$19="London 1",U14="D"),Rates!$F$4,IF(AND('Claim Details'!$J$19="London 2",U14="A"),Rates!$C$7,IF(AND('Claim Details'!$J$19="London 2",U14="B"),Rates!$D$7,IF(AND('Claim Details'!$J$19="London 2",U14="C"),Rates!$E$7,IF(AND('Claim Details'!$J$19="London 2",U14="D"),Rates!$F$7,IF(AND('Claim Details'!$J$19="London 3",U14="A"),Rates!$C$10,IF(AND('Claim Details'!$J$19="London 3",U14="B"),Rates!$D$10,IF(AND('Claim Details'!$J$19="London 3",U14="C"),Rates!$E$10,IF(AND('Claim Details'!$J$19="London 3",U14="D"),Rates!$F$10,IF(AND('Claim Details'!$J$19="National 1",U14="A"),Rates!$C$13,IF(AND('Claim Details'!$J$19="National 1",U14="B"),Rates!$D$13,IF(AND('Claim Details'!$J$19="National 1",U14="C"),Rates!$E$13,IF(AND('Claim Details'!$J$19="National 1",U14="D"),Rates!$F$13,IF(AND('Claim Details'!$J$19="National 2",U14="A"),Rates!$C$16,IF(AND('Claim Details'!$J$19="National 2",U14="B"),Rates!$D$16,IF(AND('Claim Details'!$J$19="National 2",U14="C"),Rates!$E$16,IF(AND('Claim Details'!$J$19="National 2",U14="D"),Rates!$F$16,"£0.00"))))))))))))))))))))</f>
        <v>£0.00</v>
      </c>
      <c r="AR14" s="214">
        <f t="shared" si="9"/>
        <v>0</v>
      </c>
      <c r="AS14" s="214" t="str">
        <f>IF(AND('Claim Details'!$R$19="London 1",AD14="A"),Rates!$C$4,IF(AND('Claim Details'!$R$19="London 1",AD14="B"),Rates!$D$4,IF(AND('Claim Details'!$R$19="London 1",AD14="C"),Rates!$E$4,IF(AND('Claim Details'!$R$19="London 1",AD14="D"),Rates!$F$4,IF(AND('Claim Details'!$R$19="London 2",AD14="A"),Rates!$C$7,IF(AND('Claim Details'!$R$19="London 2",AD14="B"),Rates!$D$7,IF(AND('Claim Details'!$R$19="London 2",AD14="C"),Rates!$E$7,IF(AND('Claim Details'!$R$19="London 2",AD14="D"),Rates!$F$7,IF(AND('Claim Details'!$R$19="London 3",AD14="A"),Rates!$C$10,IF(AND('Claim Details'!$R$19="London 3",AD14="B"),Rates!$D$10,IF(AND('Claim Details'!$R$19="London 3",AD14="C"),Rates!$E$10,IF(AND('Claim Details'!$R$19="London 3",AD14="D"),Rates!$F$10,IF(AND('Claim Details'!$R$19="National 1",AD14="A"),Rates!$C$13,IF(AND('Claim Details'!$R$19="National 1",AD14="B"),Rates!$D$13,IF(AND('Claim Details'!$R$19="National 1",AD14="C"),Rates!$E$13,IF(AND('Claim Details'!$R$19="National 1",AD14="D"),Rates!$F$13,IF(AND('Claim Details'!$R$19="National 2",AD14="A"),Rates!$C$16,IF(AND('Claim Details'!$R$19="National 2",AD14="B"),Rates!$D$16,IF(AND('Claim Details'!$R$19="National 2",AD14="C"),Rates!$E$16,IF(AND('Claim Details'!$R$19="National 2",AD14="D"),Rates!$F$16,"£0.00"))))))))))))))))))))</f>
        <v>£0.00</v>
      </c>
      <c r="AT14" s="214">
        <f t="shared" si="10"/>
        <v>0</v>
      </c>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row>
    <row r="15" spans="1:76" ht="15">
      <c r="A15" s="210"/>
      <c r="B15" s="77"/>
      <c r="C15" s="82"/>
      <c r="D15" s="83"/>
      <c r="E15" s="84"/>
      <c r="F15" s="76"/>
      <c r="G15" s="85"/>
      <c r="H15" s="86"/>
      <c r="I15" s="219" t="str">
        <f>IF(AND('Claim Details'!$E$19="London 1",C15="A"),Rates!$C$4,IF(AND('Claim Details'!$E$19="London 1",C15="B"),Rates!$D$4,IF(AND('Claim Details'!$E$19="London 1",C15="C"),Rates!$E$4,IF(AND('Claim Details'!$E$19="London 1",C15="D"),Rates!$F$4,IF(AND('Claim Details'!$E$19="London 2",C15="A"),Rates!$C$7,IF(AND('Claim Details'!$E$19="London 2",C15="B"),Rates!$D$7,IF(AND('Claim Details'!$E$19="London 2",C15="C"),Rates!$E$7,IF(AND('Claim Details'!$E$19="London 2",C15="D"),Rates!$F$7,IF(AND('Claim Details'!$E$19="London 3",C15="A"),Rates!$C$10,IF(AND('Claim Details'!$E$19="London 3",C15="B"),Rates!$D$10,IF(AND('Claim Details'!$E$19="London 3",C15="C"),Rates!$E$10,IF(AND('Claim Details'!$E$19="London 3",C15="D"),Rates!$F$10,IF(AND('Claim Details'!$E$19="National 1",C15="A"),Rates!$C$13,IF(AND('Claim Details'!$E$19="National 1",C15="B"),Rates!$D$13,IF(AND('Claim Details'!$E$19="National 1",C15="C"),Rates!$E$13,IF(AND('Claim Details'!$E$19="National 1",C15="D"),Rates!$F$13,IF(AND('Claim Details'!$E$19="National 2",C15="A"),Rates!$C$16,IF(AND('Claim Details'!$E$19="National 2",C15="B"),Rates!$D$16,IF(AND('Claim Details'!$E$19="National 2",C15="C"),Rates!$E$16,IF(AND('Claim Details'!$E$19="National 2",C15="D"),Rates!$F$16,"£0.00"))))))))))))))))))))</f>
        <v>£0.00</v>
      </c>
      <c r="J15" s="87"/>
      <c r="K15" s="219" t="str">
        <f t="shared" si="2"/>
        <v>£0.00</v>
      </c>
      <c r="L15" s="87"/>
      <c r="M15" s="88"/>
      <c r="N15" s="210"/>
      <c r="O15" s="64"/>
      <c r="P15" s="74"/>
      <c r="Q15" s="74"/>
      <c r="R15" s="74"/>
      <c r="S15" s="213"/>
      <c r="T15" s="102" t="str">
        <f t="shared" si="0"/>
        <v/>
      </c>
      <c r="U15" s="74" t="str">
        <f t="shared" si="3"/>
        <v/>
      </c>
      <c r="V15" s="40" t="str">
        <f t="shared" si="4"/>
        <v>£0.00</v>
      </c>
      <c r="W15" s="40"/>
      <c r="X15" s="74"/>
      <c r="Y15" s="65"/>
      <c r="Z15" s="66"/>
      <c r="AA15" s="113"/>
      <c r="AB15" s="84"/>
      <c r="AC15" s="220"/>
      <c r="AD15" s="221" t="str">
        <f t="shared" si="1"/>
        <v/>
      </c>
      <c r="AE15" s="219"/>
      <c r="AF15" s="222"/>
      <c r="AG15" s="223"/>
      <c r="AH15" s="224" t="str">
        <f t="shared" si="5"/>
        <v/>
      </c>
      <c r="AI15" s="225" t="str">
        <f t="shared" si="6"/>
        <v>£0.00</v>
      </c>
      <c r="AJ15" s="19"/>
      <c r="AK15" s="211"/>
      <c r="AL15" s="211"/>
      <c r="AM15" s="211"/>
      <c r="AN15" s="211"/>
      <c r="AO15" s="211" t="str">
        <f t="shared" si="7"/>
        <v/>
      </c>
      <c r="AP15" s="214">
        <f t="shared" si="8"/>
        <v>0</v>
      </c>
      <c r="AQ15" s="214" t="str">
        <f>IF(AND('Claim Details'!$J$19="London 1",U15="A"),Rates!$C$4,IF(AND('Claim Details'!$J$19="London 1",U15="B"),Rates!$D$4,IF(AND('Claim Details'!$J$19="London 1",U15="C"),Rates!$E$4,IF(AND('Claim Details'!$J$19="London 1",U15="D"),Rates!$F$4,IF(AND('Claim Details'!$J$19="London 2",U15="A"),Rates!$C$7,IF(AND('Claim Details'!$J$19="London 2",U15="B"),Rates!$D$7,IF(AND('Claim Details'!$J$19="London 2",U15="C"),Rates!$E$7,IF(AND('Claim Details'!$J$19="London 2",U15="D"),Rates!$F$7,IF(AND('Claim Details'!$J$19="London 3",U15="A"),Rates!$C$10,IF(AND('Claim Details'!$J$19="London 3",U15="B"),Rates!$D$10,IF(AND('Claim Details'!$J$19="London 3",U15="C"),Rates!$E$10,IF(AND('Claim Details'!$J$19="London 3",U15="D"),Rates!$F$10,IF(AND('Claim Details'!$J$19="National 1",U15="A"),Rates!$C$13,IF(AND('Claim Details'!$J$19="National 1",U15="B"),Rates!$D$13,IF(AND('Claim Details'!$J$19="National 1",U15="C"),Rates!$E$13,IF(AND('Claim Details'!$J$19="National 1",U15="D"),Rates!$F$13,IF(AND('Claim Details'!$J$19="National 2",U15="A"),Rates!$C$16,IF(AND('Claim Details'!$J$19="National 2",U15="B"),Rates!$D$16,IF(AND('Claim Details'!$J$19="National 2",U15="C"),Rates!$E$16,IF(AND('Claim Details'!$J$19="National 2",U15="D"),Rates!$F$16,"£0.00"))))))))))))))))))))</f>
        <v>£0.00</v>
      </c>
      <c r="AR15" s="214">
        <f t="shared" si="9"/>
        <v>0</v>
      </c>
      <c r="AS15" s="214" t="str">
        <f>IF(AND('Claim Details'!$R$19="London 1",AD15="A"),Rates!$C$4,IF(AND('Claim Details'!$R$19="London 1",AD15="B"),Rates!$D$4,IF(AND('Claim Details'!$R$19="London 1",AD15="C"),Rates!$E$4,IF(AND('Claim Details'!$R$19="London 1",AD15="D"),Rates!$F$4,IF(AND('Claim Details'!$R$19="London 2",AD15="A"),Rates!$C$7,IF(AND('Claim Details'!$R$19="London 2",AD15="B"),Rates!$D$7,IF(AND('Claim Details'!$R$19="London 2",AD15="C"),Rates!$E$7,IF(AND('Claim Details'!$R$19="London 2",AD15="D"),Rates!$F$7,IF(AND('Claim Details'!$R$19="London 3",AD15="A"),Rates!$C$10,IF(AND('Claim Details'!$R$19="London 3",AD15="B"),Rates!$D$10,IF(AND('Claim Details'!$R$19="London 3",AD15="C"),Rates!$E$10,IF(AND('Claim Details'!$R$19="London 3",AD15="D"),Rates!$F$10,IF(AND('Claim Details'!$R$19="National 1",AD15="A"),Rates!$C$13,IF(AND('Claim Details'!$R$19="National 1",AD15="B"),Rates!$D$13,IF(AND('Claim Details'!$R$19="National 1",AD15="C"),Rates!$E$13,IF(AND('Claim Details'!$R$19="National 1",AD15="D"),Rates!$F$13,IF(AND('Claim Details'!$R$19="National 2",AD15="A"),Rates!$C$16,IF(AND('Claim Details'!$R$19="National 2",AD15="B"),Rates!$D$16,IF(AND('Claim Details'!$R$19="National 2",AD15="C"),Rates!$E$16,IF(AND('Claim Details'!$R$19="National 2",AD15="D"),Rates!$F$16,"£0.00"))))))))))))))))))))</f>
        <v>£0.00</v>
      </c>
      <c r="AT15" s="214">
        <f t="shared" si="10"/>
        <v>0</v>
      </c>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row>
    <row r="16" spans="1:76" ht="15">
      <c r="A16" s="210"/>
      <c r="B16" s="77"/>
      <c r="C16" s="82"/>
      <c r="D16" s="83"/>
      <c r="E16" s="84"/>
      <c r="F16" s="76"/>
      <c r="G16" s="85"/>
      <c r="H16" s="86"/>
      <c r="I16" s="219" t="str">
        <f>IF(AND('Claim Details'!$E$19="London 1",C16="A"),Rates!$C$4,IF(AND('Claim Details'!$E$19="London 1",C16="B"),Rates!$D$4,IF(AND('Claim Details'!$E$19="London 1",C16="C"),Rates!$E$4,IF(AND('Claim Details'!$E$19="London 1",C16="D"),Rates!$F$4,IF(AND('Claim Details'!$E$19="London 2",C16="A"),Rates!$C$7,IF(AND('Claim Details'!$E$19="London 2",C16="B"),Rates!$D$7,IF(AND('Claim Details'!$E$19="London 2",C16="C"),Rates!$E$7,IF(AND('Claim Details'!$E$19="London 2",C16="D"),Rates!$F$7,IF(AND('Claim Details'!$E$19="London 3",C16="A"),Rates!$C$10,IF(AND('Claim Details'!$E$19="London 3",C16="B"),Rates!$D$10,IF(AND('Claim Details'!$E$19="London 3",C16="C"),Rates!$E$10,IF(AND('Claim Details'!$E$19="London 3",C16="D"),Rates!$F$10,IF(AND('Claim Details'!$E$19="National 1",C16="A"),Rates!$C$13,IF(AND('Claim Details'!$E$19="National 1",C16="B"),Rates!$D$13,IF(AND('Claim Details'!$E$19="National 1",C16="C"),Rates!$E$13,IF(AND('Claim Details'!$E$19="National 1",C16="D"),Rates!$F$13,IF(AND('Claim Details'!$E$19="National 2",C16="A"),Rates!$C$16,IF(AND('Claim Details'!$E$19="National 2",C16="B"),Rates!$D$16,IF(AND('Claim Details'!$E$19="National 2",C16="C"),Rates!$E$16,IF(AND('Claim Details'!$E$19="National 2",C16="D"),Rates!$F$16,"£0.00"))))))))))))))))))))</f>
        <v>£0.00</v>
      </c>
      <c r="J16" s="87"/>
      <c r="K16" s="219" t="str">
        <f t="shared" si="2"/>
        <v>£0.00</v>
      </c>
      <c r="L16" s="87"/>
      <c r="M16" s="88"/>
      <c r="N16" s="210"/>
      <c r="O16" s="64"/>
      <c r="P16" s="74"/>
      <c r="Q16" s="74"/>
      <c r="R16" s="74"/>
      <c r="S16" s="213"/>
      <c r="T16" s="102" t="str">
        <f t="shared" si="0"/>
        <v/>
      </c>
      <c r="U16" s="74" t="str">
        <f t="shared" si="3"/>
        <v/>
      </c>
      <c r="V16" s="40" t="str">
        <f t="shared" si="4"/>
        <v>£0.00</v>
      </c>
      <c r="W16" s="40"/>
      <c r="X16" s="74"/>
      <c r="Y16" s="65"/>
      <c r="Z16" s="66"/>
      <c r="AA16" s="113"/>
      <c r="AB16" s="84"/>
      <c r="AC16" s="220"/>
      <c r="AD16" s="221" t="str">
        <f t="shared" si="1"/>
        <v/>
      </c>
      <c r="AE16" s="219"/>
      <c r="AF16" s="222"/>
      <c r="AG16" s="223"/>
      <c r="AH16" s="224" t="str">
        <f t="shared" si="5"/>
        <v/>
      </c>
      <c r="AI16" s="225" t="str">
        <f t="shared" si="6"/>
        <v>£0.00</v>
      </c>
      <c r="AJ16" s="19"/>
      <c r="AK16" s="211"/>
      <c r="AL16" s="211"/>
      <c r="AM16" s="211"/>
      <c r="AN16" s="211"/>
      <c r="AO16" s="211" t="str">
        <f t="shared" si="7"/>
        <v/>
      </c>
      <c r="AP16" s="214">
        <f t="shared" si="8"/>
        <v>0</v>
      </c>
      <c r="AQ16" s="214" t="str">
        <f>IF(AND('Claim Details'!$J$19="London 1",U16="A"),Rates!$C$4,IF(AND('Claim Details'!$J$19="London 1",U16="B"),Rates!$D$4,IF(AND('Claim Details'!$J$19="London 1",U16="C"),Rates!$E$4,IF(AND('Claim Details'!$J$19="London 1",U16="D"),Rates!$F$4,IF(AND('Claim Details'!$J$19="London 2",U16="A"),Rates!$C$7,IF(AND('Claim Details'!$J$19="London 2",U16="B"),Rates!$D$7,IF(AND('Claim Details'!$J$19="London 2",U16="C"),Rates!$E$7,IF(AND('Claim Details'!$J$19="London 2",U16="D"),Rates!$F$7,IF(AND('Claim Details'!$J$19="London 3",U16="A"),Rates!$C$10,IF(AND('Claim Details'!$J$19="London 3",U16="B"),Rates!$D$10,IF(AND('Claim Details'!$J$19="London 3",U16="C"),Rates!$E$10,IF(AND('Claim Details'!$J$19="London 3",U16="D"),Rates!$F$10,IF(AND('Claim Details'!$J$19="National 1",U16="A"),Rates!$C$13,IF(AND('Claim Details'!$J$19="National 1",U16="B"),Rates!$D$13,IF(AND('Claim Details'!$J$19="National 1",U16="C"),Rates!$E$13,IF(AND('Claim Details'!$J$19="National 1",U16="D"),Rates!$F$13,IF(AND('Claim Details'!$J$19="National 2",U16="A"),Rates!$C$16,IF(AND('Claim Details'!$J$19="National 2",U16="B"),Rates!$D$16,IF(AND('Claim Details'!$J$19="National 2",U16="C"),Rates!$E$16,IF(AND('Claim Details'!$J$19="National 2",U16="D"),Rates!$F$16,"£0.00"))))))))))))))))))))</f>
        <v>£0.00</v>
      </c>
      <c r="AR16" s="214">
        <f t="shared" si="9"/>
        <v>0</v>
      </c>
      <c r="AS16" s="214" t="str">
        <f>IF(AND('Claim Details'!$R$19="London 1",AD16="A"),Rates!$C$4,IF(AND('Claim Details'!$R$19="London 1",AD16="B"),Rates!$D$4,IF(AND('Claim Details'!$R$19="London 1",AD16="C"),Rates!$E$4,IF(AND('Claim Details'!$R$19="London 1",AD16="D"),Rates!$F$4,IF(AND('Claim Details'!$R$19="London 2",AD16="A"),Rates!$C$7,IF(AND('Claim Details'!$R$19="London 2",AD16="B"),Rates!$D$7,IF(AND('Claim Details'!$R$19="London 2",AD16="C"),Rates!$E$7,IF(AND('Claim Details'!$R$19="London 2",AD16="D"),Rates!$F$7,IF(AND('Claim Details'!$R$19="London 3",AD16="A"),Rates!$C$10,IF(AND('Claim Details'!$R$19="London 3",AD16="B"),Rates!$D$10,IF(AND('Claim Details'!$R$19="London 3",AD16="C"),Rates!$E$10,IF(AND('Claim Details'!$R$19="London 3",AD16="D"),Rates!$F$10,IF(AND('Claim Details'!$R$19="National 1",AD16="A"),Rates!$C$13,IF(AND('Claim Details'!$R$19="National 1",AD16="B"),Rates!$D$13,IF(AND('Claim Details'!$R$19="National 1",AD16="C"),Rates!$E$13,IF(AND('Claim Details'!$R$19="National 1",AD16="D"),Rates!$F$13,IF(AND('Claim Details'!$R$19="National 2",AD16="A"),Rates!$C$16,IF(AND('Claim Details'!$R$19="National 2",AD16="B"),Rates!$D$16,IF(AND('Claim Details'!$R$19="National 2",AD16="C"),Rates!$E$16,IF(AND('Claim Details'!$R$19="National 2",AD16="D"),Rates!$F$16,"£0.00"))))))))))))))))))))</f>
        <v>£0.00</v>
      </c>
      <c r="AT16" s="214">
        <f t="shared" si="10"/>
        <v>0</v>
      </c>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row>
    <row r="17" spans="1:76" ht="15">
      <c r="A17" s="210"/>
      <c r="B17" s="77"/>
      <c r="C17" s="82"/>
      <c r="D17" s="83"/>
      <c r="E17" s="84"/>
      <c r="F17" s="76"/>
      <c r="G17" s="85"/>
      <c r="H17" s="86"/>
      <c r="I17" s="219" t="str">
        <f>IF(AND('Claim Details'!$E$19="London 1",C17="A"),Rates!$C$4,IF(AND('Claim Details'!$E$19="London 1",C17="B"),Rates!$D$4,IF(AND('Claim Details'!$E$19="London 1",C17="C"),Rates!$E$4,IF(AND('Claim Details'!$E$19="London 1",C17="D"),Rates!$F$4,IF(AND('Claim Details'!$E$19="London 2",C17="A"),Rates!$C$7,IF(AND('Claim Details'!$E$19="London 2",C17="B"),Rates!$D$7,IF(AND('Claim Details'!$E$19="London 2",C17="C"),Rates!$E$7,IF(AND('Claim Details'!$E$19="London 2",C17="D"),Rates!$F$7,IF(AND('Claim Details'!$E$19="London 3",C17="A"),Rates!$C$10,IF(AND('Claim Details'!$E$19="London 3",C17="B"),Rates!$D$10,IF(AND('Claim Details'!$E$19="London 3",C17="C"),Rates!$E$10,IF(AND('Claim Details'!$E$19="London 3",C17="D"),Rates!$F$10,IF(AND('Claim Details'!$E$19="National 1",C17="A"),Rates!$C$13,IF(AND('Claim Details'!$E$19="National 1",C17="B"),Rates!$D$13,IF(AND('Claim Details'!$E$19="National 1",C17="C"),Rates!$E$13,IF(AND('Claim Details'!$E$19="National 1",C17="D"),Rates!$F$13,IF(AND('Claim Details'!$E$19="National 2",C17="A"),Rates!$C$16,IF(AND('Claim Details'!$E$19="National 2",C17="B"),Rates!$D$16,IF(AND('Claim Details'!$E$19="National 2",C17="C"),Rates!$E$16,IF(AND('Claim Details'!$E$19="National 2",C17="D"),Rates!$F$16,"£0.00"))))))))))))))))))))</f>
        <v>£0.00</v>
      </c>
      <c r="J17" s="87"/>
      <c r="K17" s="219" t="str">
        <f t="shared" si="2"/>
        <v>£0.00</v>
      </c>
      <c r="L17" s="87"/>
      <c r="M17" s="88"/>
      <c r="N17" s="210"/>
      <c r="O17" s="64"/>
      <c r="P17" s="74"/>
      <c r="Q17" s="74"/>
      <c r="R17" s="74"/>
      <c r="S17" s="213"/>
      <c r="T17" s="102" t="str">
        <f t="shared" si="0"/>
        <v/>
      </c>
      <c r="U17" s="74" t="str">
        <f t="shared" si="3"/>
        <v/>
      </c>
      <c r="V17" s="40" t="str">
        <f t="shared" si="4"/>
        <v>£0.00</v>
      </c>
      <c r="W17" s="40"/>
      <c r="X17" s="74"/>
      <c r="Y17" s="65"/>
      <c r="Z17" s="66"/>
      <c r="AA17" s="113"/>
      <c r="AB17" s="84"/>
      <c r="AC17" s="220"/>
      <c r="AD17" s="221" t="str">
        <f t="shared" si="1"/>
        <v/>
      </c>
      <c r="AE17" s="219"/>
      <c r="AF17" s="222"/>
      <c r="AG17" s="223"/>
      <c r="AH17" s="224" t="str">
        <f t="shared" si="5"/>
        <v/>
      </c>
      <c r="AI17" s="225" t="str">
        <f t="shared" si="6"/>
        <v>£0.00</v>
      </c>
      <c r="AJ17" s="19"/>
      <c r="AK17" s="211"/>
      <c r="AL17" s="211"/>
      <c r="AM17" s="211"/>
      <c r="AN17" s="211"/>
      <c r="AO17" s="211" t="str">
        <f t="shared" si="7"/>
        <v/>
      </c>
      <c r="AP17" s="214">
        <f t="shared" si="8"/>
        <v>0</v>
      </c>
      <c r="AQ17" s="214" t="str">
        <f>IF(AND('Claim Details'!$J$19="London 1",U17="A"),Rates!$C$4,IF(AND('Claim Details'!$J$19="London 1",U17="B"),Rates!$D$4,IF(AND('Claim Details'!$J$19="London 1",U17="C"),Rates!$E$4,IF(AND('Claim Details'!$J$19="London 1",U17="D"),Rates!$F$4,IF(AND('Claim Details'!$J$19="London 2",U17="A"),Rates!$C$7,IF(AND('Claim Details'!$J$19="London 2",U17="B"),Rates!$D$7,IF(AND('Claim Details'!$J$19="London 2",U17="C"),Rates!$E$7,IF(AND('Claim Details'!$J$19="London 2",U17="D"),Rates!$F$7,IF(AND('Claim Details'!$J$19="London 3",U17="A"),Rates!$C$10,IF(AND('Claim Details'!$J$19="London 3",U17="B"),Rates!$D$10,IF(AND('Claim Details'!$J$19="London 3",U17="C"),Rates!$E$10,IF(AND('Claim Details'!$J$19="London 3",U17="D"),Rates!$F$10,IF(AND('Claim Details'!$J$19="National 1",U17="A"),Rates!$C$13,IF(AND('Claim Details'!$J$19="National 1",U17="B"),Rates!$D$13,IF(AND('Claim Details'!$J$19="National 1",U17="C"),Rates!$E$13,IF(AND('Claim Details'!$J$19="National 1",U17="D"),Rates!$F$13,IF(AND('Claim Details'!$J$19="National 2",U17="A"),Rates!$C$16,IF(AND('Claim Details'!$J$19="National 2",U17="B"),Rates!$D$16,IF(AND('Claim Details'!$J$19="National 2",U17="C"),Rates!$E$16,IF(AND('Claim Details'!$J$19="National 2",U17="D"),Rates!$F$16,"£0.00"))))))))))))))))))))</f>
        <v>£0.00</v>
      </c>
      <c r="AR17" s="214">
        <f t="shared" si="9"/>
        <v>0</v>
      </c>
      <c r="AS17" s="214" t="str">
        <f>IF(AND('Claim Details'!$R$19="London 1",AD17="A"),Rates!$C$4,IF(AND('Claim Details'!$R$19="London 1",AD17="B"),Rates!$D$4,IF(AND('Claim Details'!$R$19="London 1",AD17="C"),Rates!$E$4,IF(AND('Claim Details'!$R$19="London 1",AD17="D"),Rates!$F$4,IF(AND('Claim Details'!$R$19="London 2",AD17="A"),Rates!$C$7,IF(AND('Claim Details'!$R$19="London 2",AD17="B"),Rates!$D$7,IF(AND('Claim Details'!$R$19="London 2",AD17="C"),Rates!$E$7,IF(AND('Claim Details'!$R$19="London 2",AD17="D"),Rates!$F$7,IF(AND('Claim Details'!$R$19="London 3",AD17="A"),Rates!$C$10,IF(AND('Claim Details'!$R$19="London 3",AD17="B"),Rates!$D$10,IF(AND('Claim Details'!$R$19="London 3",AD17="C"),Rates!$E$10,IF(AND('Claim Details'!$R$19="London 3",AD17="D"),Rates!$F$10,IF(AND('Claim Details'!$R$19="National 1",AD17="A"),Rates!$C$13,IF(AND('Claim Details'!$R$19="National 1",AD17="B"),Rates!$D$13,IF(AND('Claim Details'!$R$19="National 1",AD17="C"),Rates!$E$13,IF(AND('Claim Details'!$R$19="National 1",AD17="D"),Rates!$F$13,IF(AND('Claim Details'!$R$19="National 2",AD17="A"),Rates!$C$16,IF(AND('Claim Details'!$R$19="National 2",AD17="B"),Rates!$D$16,IF(AND('Claim Details'!$R$19="National 2",AD17="C"),Rates!$E$16,IF(AND('Claim Details'!$R$19="National 2",AD17="D"),Rates!$F$16,"£0.00"))))))))))))))))))))</f>
        <v>£0.00</v>
      </c>
      <c r="AT17" s="214">
        <f t="shared" si="10"/>
        <v>0</v>
      </c>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row>
    <row r="18" spans="1:76" ht="15">
      <c r="A18" s="210"/>
      <c r="B18" s="77"/>
      <c r="C18" s="82"/>
      <c r="D18" s="83"/>
      <c r="E18" s="84"/>
      <c r="F18" s="76"/>
      <c r="G18" s="85"/>
      <c r="H18" s="86"/>
      <c r="I18" s="219" t="str">
        <f>IF(AND('Claim Details'!$E$19="London 1",C18="A"),Rates!$C$4,IF(AND('Claim Details'!$E$19="London 1",C18="B"),Rates!$D$4,IF(AND('Claim Details'!$E$19="London 1",C18="C"),Rates!$E$4,IF(AND('Claim Details'!$E$19="London 1",C18="D"),Rates!$F$4,IF(AND('Claim Details'!$E$19="London 2",C18="A"),Rates!$C$7,IF(AND('Claim Details'!$E$19="London 2",C18="B"),Rates!$D$7,IF(AND('Claim Details'!$E$19="London 2",C18="C"),Rates!$E$7,IF(AND('Claim Details'!$E$19="London 2",C18="D"),Rates!$F$7,IF(AND('Claim Details'!$E$19="London 3",C18="A"),Rates!$C$10,IF(AND('Claim Details'!$E$19="London 3",C18="B"),Rates!$D$10,IF(AND('Claim Details'!$E$19="London 3",C18="C"),Rates!$E$10,IF(AND('Claim Details'!$E$19="London 3",C18="D"),Rates!$F$10,IF(AND('Claim Details'!$E$19="National 1",C18="A"),Rates!$C$13,IF(AND('Claim Details'!$E$19="National 1",C18="B"),Rates!$D$13,IF(AND('Claim Details'!$E$19="National 1",C18="C"),Rates!$E$13,IF(AND('Claim Details'!$E$19="National 1",C18="D"),Rates!$F$13,IF(AND('Claim Details'!$E$19="National 2",C18="A"),Rates!$C$16,IF(AND('Claim Details'!$E$19="National 2",C18="B"),Rates!$D$16,IF(AND('Claim Details'!$E$19="National 2",C18="C"),Rates!$E$16,IF(AND('Claim Details'!$E$19="National 2",C18="D"),Rates!$F$16,"£0.00"))))))))))))))))))))</f>
        <v>£0.00</v>
      </c>
      <c r="J18" s="87"/>
      <c r="K18" s="219" t="str">
        <f t="shared" si="2"/>
        <v>£0.00</v>
      </c>
      <c r="L18" s="87"/>
      <c r="M18" s="88"/>
      <c r="N18" s="210"/>
      <c r="O18" s="64"/>
      <c r="P18" s="74"/>
      <c r="Q18" s="74"/>
      <c r="R18" s="74"/>
      <c r="S18" s="213"/>
      <c r="T18" s="102" t="str">
        <f t="shared" si="0"/>
        <v/>
      </c>
      <c r="U18" s="74" t="str">
        <f t="shared" si="3"/>
        <v/>
      </c>
      <c r="V18" s="40" t="str">
        <f t="shared" si="4"/>
        <v>£0.00</v>
      </c>
      <c r="W18" s="40"/>
      <c r="X18" s="74"/>
      <c r="Y18" s="65"/>
      <c r="Z18" s="66"/>
      <c r="AA18" s="113"/>
      <c r="AB18" s="84"/>
      <c r="AC18" s="220"/>
      <c r="AD18" s="221" t="str">
        <f t="shared" si="1"/>
        <v/>
      </c>
      <c r="AE18" s="219"/>
      <c r="AF18" s="222"/>
      <c r="AG18" s="223"/>
      <c r="AH18" s="224" t="str">
        <f t="shared" si="5"/>
        <v/>
      </c>
      <c r="AI18" s="225" t="str">
        <f t="shared" si="6"/>
        <v>£0.00</v>
      </c>
      <c r="AJ18" s="19"/>
      <c r="AK18" s="211"/>
      <c r="AL18" s="211"/>
      <c r="AM18" s="211"/>
      <c r="AN18" s="211"/>
      <c r="AO18" s="211" t="str">
        <f t="shared" si="7"/>
        <v/>
      </c>
      <c r="AP18" s="214">
        <f t="shared" si="8"/>
        <v>0</v>
      </c>
      <c r="AQ18" s="214" t="str">
        <f>IF(AND('Claim Details'!$J$19="London 1",U18="A"),Rates!$C$4,IF(AND('Claim Details'!$J$19="London 1",U18="B"),Rates!$D$4,IF(AND('Claim Details'!$J$19="London 1",U18="C"),Rates!$E$4,IF(AND('Claim Details'!$J$19="London 1",U18="D"),Rates!$F$4,IF(AND('Claim Details'!$J$19="London 2",U18="A"),Rates!$C$7,IF(AND('Claim Details'!$J$19="London 2",U18="B"),Rates!$D$7,IF(AND('Claim Details'!$J$19="London 2",U18="C"),Rates!$E$7,IF(AND('Claim Details'!$J$19="London 2",U18="D"),Rates!$F$7,IF(AND('Claim Details'!$J$19="London 3",U18="A"),Rates!$C$10,IF(AND('Claim Details'!$J$19="London 3",U18="B"),Rates!$D$10,IF(AND('Claim Details'!$J$19="London 3",U18="C"),Rates!$E$10,IF(AND('Claim Details'!$J$19="London 3",U18="D"),Rates!$F$10,IF(AND('Claim Details'!$J$19="National 1",U18="A"),Rates!$C$13,IF(AND('Claim Details'!$J$19="National 1",U18="B"),Rates!$D$13,IF(AND('Claim Details'!$J$19="National 1",U18="C"),Rates!$E$13,IF(AND('Claim Details'!$J$19="National 1",U18="D"),Rates!$F$13,IF(AND('Claim Details'!$J$19="National 2",U18="A"),Rates!$C$16,IF(AND('Claim Details'!$J$19="National 2",U18="B"),Rates!$D$16,IF(AND('Claim Details'!$J$19="National 2",U18="C"),Rates!$E$16,IF(AND('Claim Details'!$J$19="National 2",U18="D"),Rates!$F$16,"£0.00"))))))))))))))))))))</f>
        <v>£0.00</v>
      </c>
      <c r="AR18" s="214">
        <f t="shared" si="9"/>
        <v>0</v>
      </c>
      <c r="AS18" s="214" t="str">
        <f>IF(AND('Claim Details'!$R$19="London 1",AD18="A"),Rates!$C$4,IF(AND('Claim Details'!$R$19="London 1",AD18="B"),Rates!$D$4,IF(AND('Claim Details'!$R$19="London 1",AD18="C"),Rates!$E$4,IF(AND('Claim Details'!$R$19="London 1",AD18="D"),Rates!$F$4,IF(AND('Claim Details'!$R$19="London 2",AD18="A"),Rates!$C$7,IF(AND('Claim Details'!$R$19="London 2",AD18="B"),Rates!$D$7,IF(AND('Claim Details'!$R$19="London 2",AD18="C"),Rates!$E$7,IF(AND('Claim Details'!$R$19="London 2",AD18="D"),Rates!$F$7,IF(AND('Claim Details'!$R$19="London 3",AD18="A"),Rates!$C$10,IF(AND('Claim Details'!$R$19="London 3",AD18="B"),Rates!$D$10,IF(AND('Claim Details'!$R$19="London 3",AD18="C"),Rates!$E$10,IF(AND('Claim Details'!$R$19="London 3",AD18="D"),Rates!$F$10,IF(AND('Claim Details'!$R$19="National 1",AD18="A"),Rates!$C$13,IF(AND('Claim Details'!$R$19="National 1",AD18="B"),Rates!$D$13,IF(AND('Claim Details'!$R$19="National 1",AD18="C"),Rates!$E$13,IF(AND('Claim Details'!$R$19="National 1",AD18="D"),Rates!$F$13,IF(AND('Claim Details'!$R$19="National 2",AD18="A"),Rates!$C$16,IF(AND('Claim Details'!$R$19="National 2",AD18="B"),Rates!$D$16,IF(AND('Claim Details'!$R$19="National 2",AD18="C"),Rates!$E$16,IF(AND('Claim Details'!$R$19="National 2",AD18="D"),Rates!$F$16,"£0.00"))))))))))))))))))))</f>
        <v>£0.00</v>
      </c>
      <c r="AT18" s="214">
        <f t="shared" si="10"/>
        <v>0</v>
      </c>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row>
    <row r="19" spans="1:76" ht="15">
      <c r="A19" s="210"/>
      <c r="B19" s="77"/>
      <c r="C19" s="82"/>
      <c r="D19" s="83"/>
      <c r="E19" s="84"/>
      <c r="F19" s="76"/>
      <c r="G19" s="85"/>
      <c r="H19" s="86"/>
      <c r="I19" s="219" t="str">
        <f>IF(AND('Claim Details'!$E$19="London 1",C19="A"),Rates!$C$4,IF(AND('Claim Details'!$E$19="London 1",C19="B"),Rates!$D$4,IF(AND('Claim Details'!$E$19="London 1",C19="C"),Rates!$E$4,IF(AND('Claim Details'!$E$19="London 1",C19="D"),Rates!$F$4,IF(AND('Claim Details'!$E$19="London 2",C19="A"),Rates!$C$7,IF(AND('Claim Details'!$E$19="London 2",C19="B"),Rates!$D$7,IF(AND('Claim Details'!$E$19="London 2",C19="C"),Rates!$E$7,IF(AND('Claim Details'!$E$19="London 2",C19="D"),Rates!$F$7,IF(AND('Claim Details'!$E$19="London 3",C19="A"),Rates!$C$10,IF(AND('Claim Details'!$E$19="London 3",C19="B"),Rates!$D$10,IF(AND('Claim Details'!$E$19="London 3",C19="C"),Rates!$E$10,IF(AND('Claim Details'!$E$19="London 3",C19="D"),Rates!$F$10,IF(AND('Claim Details'!$E$19="National 1",C19="A"),Rates!$C$13,IF(AND('Claim Details'!$E$19="National 1",C19="B"),Rates!$D$13,IF(AND('Claim Details'!$E$19="National 1",C19="C"),Rates!$E$13,IF(AND('Claim Details'!$E$19="National 1",C19="D"),Rates!$F$13,IF(AND('Claim Details'!$E$19="National 2",C19="A"),Rates!$C$16,IF(AND('Claim Details'!$E$19="National 2",C19="B"),Rates!$D$16,IF(AND('Claim Details'!$E$19="National 2",C19="C"),Rates!$E$16,IF(AND('Claim Details'!$E$19="National 2",C19="D"),Rates!$F$16,"£0.00"))))))))))))))))))))</f>
        <v>£0.00</v>
      </c>
      <c r="J19" s="87"/>
      <c r="K19" s="219" t="str">
        <f t="shared" si="2"/>
        <v>£0.00</v>
      </c>
      <c r="L19" s="87"/>
      <c r="M19" s="88"/>
      <c r="N19" s="210"/>
      <c r="O19" s="64"/>
      <c r="P19" s="74"/>
      <c r="Q19" s="74"/>
      <c r="R19" s="74"/>
      <c r="S19" s="213"/>
      <c r="T19" s="102" t="str">
        <f t="shared" si="0"/>
        <v/>
      </c>
      <c r="U19" s="74" t="str">
        <f t="shared" si="3"/>
        <v/>
      </c>
      <c r="V19" s="40" t="str">
        <f t="shared" si="4"/>
        <v>£0.00</v>
      </c>
      <c r="W19" s="40"/>
      <c r="X19" s="74"/>
      <c r="Y19" s="65"/>
      <c r="Z19" s="66"/>
      <c r="AA19" s="113"/>
      <c r="AB19" s="84"/>
      <c r="AC19" s="220"/>
      <c r="AD19" s="221" t="str">
        <f t="shared" si="1"/>
        <v/>
      </c>
      <c r="AE19" s="219"/>
      <c r="AF19" s="222"/>
      <c r="AG19" s="223"/>
      <c r="AH19" s="224" t="str">
        <f t="shared" si="5"/>
        <v/>
      </c>
      <c r="AI19" s="225" t="str">
        <f t="shared" si="6"/>
        <v>£0.00</v>
      </c>
      <c r="AJ19" s="19"/>
      <c r="AK19" s="211"/>
      <c r="AL19" s="211"/>
      <c r="AM19" s="211"/>
      <c r="AN19" s="211"/>
      <c r="AO19" s="211" t="str">
        <f t="shared" si="7"/>
        <v/>
      </c>
      <c r="AP19" s="214">
        <f t="shared" si="8"/>
        <v>0</v>
      </c>
      <c r="AQ19" s="214" t="str">
        <f>IF(AND('Claim Details'!$J$19="London 1",U19="A"),Rates!$C$4,IF(AND('Claim Details'!$J$19="London 1",U19="B"),Rates!$D$4,IF(AND('Claim Details'!$J$19="London 1",U19="C"),Rates!$E$4,IF(AND('Claim Details'!$J$19="London 1",U19="D"),Rates!$F$4,IF(AND('Claim Details'!$J$19="London 2",U19="A"),Rates!$C$7,IF(AND('Claim Details'!$J$19="London 2",U19="B"),Rates!$D$7,IF(AND('Claim Details'!$J$19="London 2",U19="C"),Rates!$E$7,IF(AND('Claim Details'!$J$19="London 2",U19="D"),Rates!$F$7,IF(AND('Claim Details'!$J$19="London 3",U19="A"),Rates!$C$10,IF(AND('Claim Details'!$J$19="London 3",U19="B"),Rates!$D$10,IF(AND('Claim Details'!$J$19="London 3",U19="C"),Rates!$E$10,IF(AND('Claim Details'!$J$19="London 3",U19="D"),Rates!$F$10,IF(AND('Claim Details'!$J$19="National 1",U19="A"),Rates!$C$13,IF(AND('Claim Details'!$J$19="National 1",U19="B"),Rates!$D$13,IF(AND('Claim Details'!$J$19="National 1",U19="C"),Rates!$E$13,IF(AND('Claim Details'!$J$19="National 1",U19="D"),Rates!$F$13,IF(AND('Claim Details'!$J$19="National 2",U19="A"),Rates!$C$16,IF(AND('Claim Details'!$J$19="National 2",U19="B"),Rates!$D$16,IF(AND('Claim Details'!$J$19="National 2",U19="C"),Rates!$E$16,IF(AND('Claim Details'!$J$19="National 2",U19="D"),Rates!$F$16,"£0.00"))))))))))))))))))))</f>
        <v>£0.00</v>
      </c>
      <c r="AR19" s="214">
        <f t="shared" si="9"/>
        <v>0</v>
      </c>
      <c r="AS19" s="214" t="str">
        <f>IF(AND('Claim Details'!$R$19="London 1",AD19="A"),Rates!$C$4,IF(AND('Claim Details'!$R$19="London 1",AD19="B"),Rates!$D$4,IF(AND('Claim Details'!$R$19="London 1",AD19="C"),Rates!$E$4,IF(AND('Claim Details'!$R$19="London 1",AD19="D"),Rates!$F$4,IF(AND('Claim Details'!$R$19="London 2",AD19="A"),Rates!$C$7,IF(AND('Claim Details'!$R$19="London 2",AD19="B"),Rates!$D$7,IF(AND('Claim Details'!$R$19="London 2",AD19="C"),Rates!$E$7,IF(AND('Claim Details'!$R$19="London 2",AD19="D"),Rates!$F$7,IF(AND('Claim Details'!$R$19="London 3",AD19="A"),Rates!$C$10,IF(AND('Claim Details'!$R$19="London 3",AD19="B"),Rates!$D$10,IF(AND('Claim Details'!$R$19="London 3",AD19="C"),Rates!$E$10,IF(AND('Claim Details'!$R$19="London 3",AD19="D"),Rates!$F$10,IF(AND('Claim Details'!$R$19="National 1",AD19="A"),Rates!$C$13,IF(AND('Claim Details'!$R$19="National 1",AD19="B"),Rates!$D$13,IF(AND('Claim Details'!$R$19="National 1",AD19="C"),Rates!$E$13,IF(AND('Claim Details'!$R$19="National 1",AD19="D"),Rates!$F$13,IF(AND('Claim Details'!$R$19="National 2",AD19="A"),Rates!$C$16,IF(AND('Claim Details'!$R$19="National 2",AD19="B"),Rates!$D$16,IF(AND('Claim Details'!$R$19="National 2",AD19="C"),Rates!$E$16,IF(AND('Claim Details'!$R$19="National 2",AD19="D"),Rates!$F$16,"£0.00"))))))))))))))))))))</f>
        <v>£0.00</v>
      </c>
      <c r="AT19" s="214">
        <f t="shared" si="10"/>
        <v>0</v>
      </c>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row>
    <row r="20" spans="1:76" ht="15">
      <c r="A20" s="210"/>
      <c r="B20" s="77"/>
      <c r="C20" s="82"/>
      <c r="D20" s="83"/>
      <c r="E20" s="84"/>
      <c r="F20" s="76"/>
      <c r="G20" s="85"/>
      <c r="H20" s="86"/>
      <c r="I20" s="219" t="str">
        <f>IF(AND('Claim Details'!$E$19="London 1",C20="A"),Rates!$C$4,IF(AND('Claim Details'!$E$19="London 1",C20="B"),Rates!$D$4,IF(AND('Claim Details'!$E$19="London 1",C20="C"),Rates!$E$4,IF(AND('Claim Details'!$E$19="London 1",C20="D"),Rates!$F$4,IF(AND('Claim Details'!$E$19="London 2",C20="A"),Rates!$C$7,IF(AND('Claim Details'!$E$19="London 2",C20="B"),Rates!$D$7,IF(AND('Claim Details'!$E$19="London 2",C20="C"),Rates!$E$7,IF(AND('Claim Details'!$E$19="London 2",C20="D"),Rates!$F$7,IF(AND('Claim Details'!$E$19="London 3",C20="A"),Rates!$C$10,IF(AND('Claim Details'!$E$19="London 3",C20="B"),Rates!$D$10,IF(AND('Claim Details'!$E$19="London 3",C20="C"),Rates!$E$10,IF(AND('Claim Details'!$E$19="London 3",C20="D"),Rates!$F$10,IF(AND('Claim Details'!$E$19="National 1",C20="A"),Rates!$C$13,IF(AND('Claim Details'!$E$19="National 1",C20="B"),Rates!$D$13,IF(AND('Claim Details'!$E$19="National 1",C20="C"),Rates!$E$13,IF(AND('Claim Details'!$E$19="National 1",C20="D"),Rates!$F$13,IF(AND('Claim Details'!$E$19="National 2",C20="A"),Rates!$C$16,IF(AND('Claim Details'!$E$19="National 2",C20="B"),Rates!$D$16,IF(AND('Claim Details'!$E$19="National 2",C20="C"),Rates!$E$16,IF(AND('Claim Details'!$E$19="National 2",C20="D"),Rates!$F$16,"£0.00"))))))))))))))))))))</f>
        <v>£0.00</v>
      </c>
      <c r="J20" s="87"/>
      <c r="K20" s="219" t="str">
        <f t="shared" si="2"/>
        <v>£0.00</v>
      </c>
      <c r="L20" s="87"/>
      <c r="M20" s="88"/>
      <c r="N20" s="210"/>
      <c r="O20" s="64"/>
      <c r="P20" s="74"/>
      <c r="Q20" s="74"/>
      <c r="R20" s="74"/>
      <c r="S20" s="213"/>
      <c r="T20" s="102" t="str">
        <f t="shared" si="0"/>
        <v/>
      </c>
      <c r="U20" s="74" t="str">
        <f t="shared" si="3"/>
        <v/>
      </c>
      <c r="V20" s="40" t="str">
        <f t="shared" si="4"/>
        <v>£0.00</v>
      </c>
      <c r="W20" s="40"/>
      <c r="X20" s="74"/>
      <c r="Y20" s="65"/>
      <c r="Z20" s="66"/>
      <c r="AA20" s="113"/>
      <c r="AB20" s="84"/>
      <c r="AC20" s="220"/>
      <c r="AD20" s="221" t="str">
        <f t="shared" si="1"/>
        <v/>
      </c>
      <c r="AE20" s="219"/>
      <c r="AF20" s="222"/>
      <c r="AG20" s="223"/>
      <c r="AH20" s="224" t="str">
        <f t="shared" si="5"/>
        <v/>
      </c>
      <c r="AI20" s="225" t="str">
        <f t="shared" si="6"/>
        <v>£0.00</v>
      </c>
      <c r="AJ20" s="19"/>
      <c r="AK20" s="211"/>
      <c r="AL20" s="211"/>
      <c r="AM20" s="211"/>
      <c r="AN20" s="211"/>
      <c r="AO20" s="211" t="str">
        <f t="shared" si="7"/>
        <v/>
      </c>
      <c r="AP20" s="214">
        <f t="shared" si="8"/>
        <v>0</v>
      </c>
      <c r="AQ20" s="214" t="str">
        <f>IF(AND('Claim Details'!$J$19="London 1",U20="A"),Rates!$C$4,IF(AND('Claim Details'!$J$19="London 1",U20="B"),Rates!$D$4,IF(AND('Claim Details'!$J$19="London 1",U20="C"),Rates!$E$4,IF(AND('Claim Details'!$J$19="London 1",U20="D"),Rates!$F$4,IF(AND('Claim Details'!$J$19="London 2",U20="A"),Rates!$C$7,IF(AND('Claim Details'!$J$19="London 2",U20="B"),Rates!$D$7,IF(AND('Claim Details'!$J$19="London 2",U20="C"),Rates!$E$7,IF(AND('Claim Details'!$J$19="London 2",U20="D"),Rates!$F$7,IF(AND('Claim Details'!$J$19="London 3",U20="A"),Rates!$C$10,IF(AND('Claim Details'!$J$19="London 3",U20="B"),Rates!$D$10,IF(AND('Claim Details'!$J$19="London 3",U20="C"),Rates!$E$10,IF(AND('Claim Details'!$J$19="London 3",U20="D"),Rates!$F$10,IF(AND('Claim Details'!$J$19="National 1",U20="A"),Rates!$C$13,IF(AND('Claim Details'!$J$19="National 1",U20="B"),Rates!$D$13,IF(AND('Claim Details'!$J$19="National 1",U20="C"),Rates!$E$13,IF(AND('Claim Details'!$J$19="National 1",U20="D"),Rates!$F$13,IF(AND('Claim Details'!$J$19="National 2",U20="A"),Rates!$C$16,IF(AND('Claim Details'!$J$19="National 2",U20="B"),Rates!$D$16,IF(AND('Claim Details'!$J$19="National 2",U20="C"),Rates!$E$16,IF(AND('Claim Details'!$J$19="National 2",U20="D"),Rates!$F$16,"£0.00"))))))))))))))))))))</f>
        <v>£0.00</v>
      </c>
      <c r="AR20" s="214">
        <f t="shared" si="9"/>
        <v>0</v>
      </c>
      <c r="AS20" s="214" t="str">
        <f>IF(AND('Claim Details'!$R$19="London 1",AD20="A"),Rates!$C$4,IF(AND('Claim Details'!$R$19="London 1",AD20="B"),Rates!$D$4,IF(AND('Claim Details'!$R$19="London 1",AD20="C"),Rates!$E$4,IF(AND('Claim Details'!$R$19="London 1",AD20="D"),Rates!$F$4,IF(AND('Claim Details'!$R$19="London 2",AD20="A"),Rates!$C$7,IF(AND('Claim Details'!$R$19="London 2",AD20="B"),Rates!$D$7,IF(AND('Claim Details'!$R$19="London 2",AD20="C"),Rates!$E$7,IF(AND('Claim Details'!$R$19="London 2",AD20="D"),Rates!$F$7,IF(AND('Claim Details'!$R$19="London 3",AD20="A"),Rates!$C$10,IF(AND('Claim Details'!$R$19="London 3",AD20="B"),Rates!$D$10,IF(AND('Claim Details'!$R$19="London 3",AD20="C"),Rates!$E$10,IF(AND('Claim Details'!$R$19="London 3",AD20="D"),Rates!$F$10,IF(AND('Claim Details'!$R$19="National 1",AD20="A"),Rates!$C$13,IF(AND('Claim Details'!$R$19="National 1",AD20="B"),Rates!$D$13,IF(AND('Claim Details'!$R$19="National 1",AD20="C"),Rates!$E$13,IF(AND('Claim Details'!$R$19="National 1",AD20="D"),Rates!$F$13,IF(AND('Claim Details'!$R$19="National 2",AD20="A"),Rates!$C$16,IF(AND('Claim Details'!$R$19="National 2",AD20="B"),Rates!$D$16,IF(AND('Claim Details'!$R$19="National 2",AD20="C"),Rates!$E$16,IF(AND('Claim Details'!$R$19="National 2",AD20="D"),Rates!$F$16,"£0.00"))))))))))))))))))))</f>
        <v>£0.00</v>
      </c>
      <c r="AT20" s="214">
        <f t="shared" si="10"/>
        <v>0</v>
      </c>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row>
    <row r="21" spans="1:76" ht="15">
      <c r="A21" s="210"/>
      <c r="B21" s="77"/>
      <c r="C21" s="82"/>
      <c r="D21" s="83"/>
      <c r="E21" s="84"/>
      <c r="F21" s="76"/>
      <c r="G21" s="85"/>
      <c r="H21" s="86"/>
      <c r="I21" s="219" t="str">
        <f>IF(AND('Claim Details'!$E$19="London 1",C21="A"),Rates!$C$4,IF(AND('Claim Details'!$E$19="London 1",C21="B"),Rates!$D$4,IF(AND('Claim Details'!$E$19="London 1",C21="C"),Rates!$E$4,IF(AND('Claim Details'!$E$19="London 1",C21="D"),Rates!$F$4,IF(AND('Claim Details'!$E$19="London 2",C21="A"),Rates!$C$7,IF(AND('Claim Details'!$E$19="London 2",C21="B"),Rates!$D$7,IF(AND('Claim Details'!$E$19="London 2",C21="C"),Rates!$E$7,IF(AND('Claim Details'!$E$19="London 2",C21="D"),Rates!$F$7,IF(AND('Claim Details'!$E$19="London 3",C21="A"),Rates!$C$10,IF(AND('Claim Details'!$E$19="London 3",C21="B"),Rates!$D$10,IF(AND('Claim Details'!$E$19="London 3",C21="C"),Rates!$E$10,IF(AND('Claim Details'!$E$19="London 3",C21="D"),Rates!$F$10,IF(AND('Claim Details'!$E$19="National 1",C21="A"),Rates!$C$13,IF(AND('Claim Details'!$E$19="National 1",C21="B"),Rates!$D$13,IF(AND('Claim Details'!$E$19="National 1",C21="C"),Rates!$E$13,IF(AND('Claim Details'!$E$19="National 1",C21="D"),Rates!$F$13,IF(AND('Claim Details'!$E$19="National 2",C21="A"),Rates!$C$16,IF(AND('Claim Details'!$E$19="National 2",C21="B"),Rates!$D$16,IF(AND('Claim Details'!$E$19="National 2",C21="C"),Rates!$E$16,IF(AND('Claim Details'!$E$19="National 2",C21="D"),Rates!$F$16,"£0.00"))))))))))))))))))))</f>
        <v>£0.00</v>
      </c>
      <c r="J21" s="87"/>
      <c r="K21" s="219" t="str">
        <f t="shared" si="2"/>
        <v>£0.00</v>
      </c>
      <c r="L21" s="87"/>
      <c r="M21" s="88"/>
      <c r="N21" s="210"/>
      <c r="O21" s="64"/>
      <c r="P21" s="74"/>
      <c r="Q21" s="74"/>
      <c r="R21" s="74"/>
      <c r="S21" s="213"/>
      <c r="T21" s="102" t="str">
        <f t="shared" si="0"/>
        <v/>
      </c>
      <c r="U21" s="74" t="str">
        <f t="shared" si="3"/>
        <v/>
      </c>
      <c r="V21" s="40" t="str">
        <f t="shared" si="4"/>
        <v>£0.00</v>
      </c>
      <c r="W21" s="40"/>
      <c r="X21" s="74"/>
      <c r="Y21" s="65"/>
      <c r="Z21" s="66"/>
      <c r="AA21" s="113"/>
      <c r="AB21" s="84"/>
      <c r="AC21" s="220"/>
      <c r="AD21" s="221" t="str">
        <f t="shared" si="1"/>
        <v/>
      </c>
      <c r="AE21" s="219"/>
      <c r="AF21" s="222"/>
      <c r="AG21" s="223"/>
      <c r="AH21" s="224" t="str">
        <f t="shared" si="5"/>
        <v/>
      </c>
      <c r="AI21" s="225" t="str">
        <f t="shared" si="6"/>
        <v>£0.00</v>
      </c>
      <c r="AJ21" s="19"/>
      <c r="AK21" s="211"/>
      <c r="AL21" s="211"/>
      <c r="AM21" s="211"/>
      <c r="AN21" s="211"/>
      <c r="AO21" s="211" t="str">
        <f t="shared" si="7"/>
        <v/>
      </c>
      <c r="AP21" s="214">
        <f t="shared" si="8"/>
        <v>0</v>
      </c>
      <c r="AQ21" s="214" t="str">
        <f>IF(AND('Claim Details'!$J$19="London 1",U21="A"),Rates!$C$4,IF(AND('Claim Details'!$J$19="London 1",U21="B"),Rates!$D$4,IF(AND('Claim Details'!$J$19="London 1",U21="C"),Rates!$E$4,IF(AND('Claim Details'!$J$19="London 1",U21="D"),Rates!$F$4,IF(AND('Claim Details'!$J$19="London 2",U21="A"),Rates!$C$7,IF(AND('Claim Details'!$J$19="London 2",U21="B"),Rates!$D$7,IF(AND('Claim Details'!$J$19="London 2",U21="C"),Rates!$E$7,IF(AND('Claim Details'!$J$19="London 2",U21="D"),Rates!$F$7,IF(AND('Claim Details'!$J$19="London 3",U21="A"),Rates!$C$10,IF(AND('Claim Details'!$J$19="London 3",U21="B"),Rates!$D$10,IF(AND('Claim Details'!$J$19="London 3",U21="C"),Rates!$E$10,IF(AND('Claim Details'!$J$19="London 3",U21="D"),Rates!$F$10,IF(AND('Claim Details'!$J$19="National 1",U21="A"),Rates!$C$13,IF(AND('Claim Details'!$J$19="National 1",U21="B"),Rates!$D$13,IF(AND('Claim Details'!$J$19="National 1",U21="C"),Rates!$E$13,IF(AND('Claim Details'!$J$19="National 1",U21="D"),Rates!$F$13,IF(AND('Claim Details'!$J$19="National 2",U21="A"),Rates!$C$16,IF(AND('Claim Details'!$J$19="National 2",U21="B"),Rates!$D$16,IF(AND('Claim Details'!$J$19="National 2",U21="C"),Rates!$E$16,IF(AND('Claim Details'!$J$19="National 2",U21="D"),Rates!$F$16,"£0.00"))))))))))))))))))))</f>
        <v>£0.00</v>
      </c>
      <c r="AR21" s="214">
        <f t="shared" si="9"/>
        <v>0</v>
      </c>
      <c r="AS21" s="214" t="str">
        <f>IF(AND('Claim Details'!$R$19="London 1",AD21="A"),Rates!$C$4,IF(AND('Claim Details'!$R$19="London 1",AD21="B"),Rates!$D$4,IF(AND('Claim Details'!$R$19="London 1",AD21="C"),Rates!$E$4,IF(AND('Claim Details'!$R$19="London 1",AD21="D"),Rates!$F$4,IF(AND('Claim Details'!$R$19="London 2",AD21="A"),Rates!$C$7,IF(AND('Claim Details'!$R$19="London 2",AD21="B"),Rates!$D$7,IF(AND('Claim Details'!$R$19="London 2",AD21="C"),Rates!$E$7,IF(AND('Claim Details'!$R$19="London 2",AD21="D"),Rates!$F$7,IF(AND('Claim Details'!$R$19="London 3",AD21="A"),Rates!$C$10,IF(AND('Claim Details'!$R$19="London 3",AD21="B"),Rates!$D$10,IF(AND('Claim Details'!$R$19="London 3",AD21="C"),Rates!$E$10,IF(AND('Claim Details'!$R$19="London 3",AD21="D"),Rates!$F$10,IF(AND('Claim Details'!$R$19="National 1",AD21="A"),Rates!$C$13,IF(AND('Claim Details'!$R$19="National 1",AD21="B"),Rates!$D$13,IF(AND('Claim Details'!$R$19="National 1",AD21="C"),Rates!$E$13,IF(AND('Claim Details'!$R$19="National 1",AD21="D"),Rates!$F$13,IF(AND('Claim Details'!$R$19="National 2",AD21="A"),Rates!$C$16,IF(AND('Claim Details'!$R$19="National 2",AD21="B"),Rates!$D$16,IF(AND('Claim Details'!$R$19="National 2",AD21="C"),Rates!$E$16,IF(AND('Claim Details'!$R$19="National 2",AD21="D"),Rates!$F$16,"£0.00"))))))))))))))))))))</f>
        <v>£0.00</v>
      </c>
      <c r="AT21" s="214">
        <f t="shared" si="10"/>
        <v>0</v>
      </c>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row>
    <row r="22" spans="1:76" ht="15">
      <c r="A22" s="210"/>
      <c r="B22" s="77"/>
      <c r="C22" s="82"/>
      <c r="D22" s="83"/>
      <c r="E22" s="84"/>
      <c r="F22" s="76"/>
      <c r="G22" s="85"/>
      <c r="H22" s="86"/>
      <c r="I22" s="219" t="str">
        <f>IF(AND('Claim Details'!$E$19="London 1",C22="A"),Rates!$C$4,IF(AND('Claim Details'!$E$19="London 1",C22="B"),Rates!$D$4,IF(AND('Claim Details'!$E$19="London 1",C22="C"),Rates!$E$4,IF(AND('Claim Details'!$E$19="London 1",C22="D"),Rates!$F$4,IF(AND('Claim Details'!$E$19="London 2",C22="A"),Rates!$C$7,IF(AND('Claim Details'!$E$19="London 2",C22="B"),Rates!$D$7,IF(AND('Claim Details'!$E$19="London 2",C22="C"),Rates!$E$7,IF(AND('Claim Details'!$E$19="London 2",C22="D"),Rates!$F$7,IF(AND('Claim Details'!$E$19="London 3",C22="A"),Rates!$C$10,IF(AND('Claim Details'!$E$19="London 3",C22="B"),Rates!$D$10,IF(AND('Claim Details'!$E$19="London 3",C22="C"),Rates!$E$10,IF(AND('Claim Details'!$E$19="London 3",C22="D"),Rates!$F$10,IF(AND('Claim Details'!$E$19="National 1",C22="A"),Rates!$C$13,IF(AND('Claim Details'!$E$19="National 1",C22="B"),Rates!$D$13,IF(AND('Claim Details'!$E$19="National 1",C22="C"),Rates!$E$13,IF(AND('Claim Details'!$E$19="National 1",C22="D"),Rates!$F$13,IF(AND('Claim Details'!$E$19="National 2",C22="A"),Rates!$C$16,IF(AND('Claim Details'!$E$19="National 2",C22="B"),Rates!$D$16,IF(AND('Claim Details'!$E$19="National 2",C22="C"),Rates!$E$16,IF(AND('Claim Details'!$E$19="National 2",C22="D"),Rates!$F$16,"£0.00"))))))))))))))))))))</f>
        <v>£0.00</v>
      </c>
      <c r="J22" s="87"/>
      <c r="K22" s="219" t="str">
        <f t="shared" si="2"/>
        <v>£0.00</v>
      </c>
      <c r="L22" s="87"/>
      <c r="M22" s="88"/>
      <c r="N22" s="210"/>
      <c r="O22" s="64"/>
      <c r="P22" s="74"/>
      <c r="Q22" s="74"/>
      <c r="R22" s="74"/>
      <c r="S22" s="213"/>
      <c r="T22" s="102" t="str">
        <f t="shared" si="0"/>
        <v/>
      </c>
      <c r="U22" s="74" t="str">
        <f t="shared" si="3"/>
        <v/>
      </c>
      <c r="V22" s="40" t="str">
        <f t="shared" si="4"/>
        <v>£0.00</v>
      </c>
      <c r="W22" s="40"/>
      <c r="X22" s="74"/>
      <c r="Y22" s="65"/>
      <c r="Z22" s="66"/>
      <c r="AA22" s="113"/>
      <c r="AB22" s="84"/>
      <c r="AC22" s="220"/>
      <c r="AD22" s="221" t="str">
        <f t="shared" si="1"/>
        <v/>
      </c>
      <c r="AE22" s="219"/>
      <c r="AF22" s="222"/>
      <c r="AG22" s="223"/>
      <c r="AH22" s="224" t="str">
        <f t="shared" si="5"/>
        <v/>
      </c>
      <c r="AI22" s="225" t="str">
        <f t="shared" si="6"/>
        <v>£0.00</v>
      </c>
      <c r="AJ22" s="19"/>
      <c r="AK22" s="211"/>
      <c r="AL22" s="211"/>
      <c r="AM22" s="211"/>
      <c r="AN22" s="211"/>
      <c r="AO22" s="211" t="str">
        <f t="shared" si="7"/>
        <v/>
      </c>
      <c r="AP22" s="214">
        <f t="shared" si="8"/>
        <v>0</v>
      </c>
      <c r="AQ22" s="214" t="str">
        <f>IF(AND('Claim Details'!$J$19="London 1",U22="A"),Rates!$C$4,IF(AND('Claim Details'!$J$19="London 1",U22="B"),Rates!$D$4,IF(AND('Claim Details'!$J$19="London 1",U22="C"),Rates!$E$4,IF(AND('Claim Details'!$J$19="London 1",U22="D"),Rates!$F$4,IF(AND('Claim Details'!$J$19="London 2",U22="A"),Rates!$C$7,IF(AND('Claim Details'!$J$19="London 2",U22="B"),Rates!$D$7,IF(AND('Claim Details'!$J$19="London 2",U22="C"),Rates!$E$7,IF(AND('Claim Details'!$J$19="London 2",U22="D"),Rates!$F$7,IF(AND('Claim Details'!$J$19="London 3",U22="A"),Rates!$C$10,IF(AND('Claim Details'!$J$19="London 3",U22="B"),Rates!$D$10,IF(AND('Claim Details'!$J$19="London 3",U22="C"),Rates!$E$10,IF(AND('Claim Details'!$J$19="London 3",U22="D"),Rates!$F$10,IF(AND('Claim Details'!$J$19="National 1",U22="A"),Rates!$C$13,IF(AND('Claim Details'!$J$19="National 1",U22="B"),Rates!$D$13,IF(AND('Claim Details'!$J$19="National 1",U22="C"),Rates!$E$13,IF(AND('Claim Details'!$J$19="National 1",U22="D"),Rates!$F$13,IF(AND('Claim Details'!$J$19="National 2",U22="A"),Rates!$C$16,IF(AND('Claim Details'!$J$19="National 2",U22="B"),Rates!$D$16,IF(AND('Claim Details'!$J$19="National 2",U22="C"),Rates!$E$16,IF(AND('Claim Details'!$J$19="National 2",U22="D"),Rates!$F$16,"£0.00"))))))))))))))))))))</f>
        <v>£0.00</v>
      </c>
      <c r="AR22" s="214">
        <f t="shared" si="9"/>
        <v>0</v>
      </c>
      <c r="AS22" s="214" t="str">
        <f>IF(AND('Claim Details'!$R$19="London 1",AD22="A"),Rates!$C$4,IF(AND('Claim Details'!$R$19="London 1",AD22="B"),Rates!$D$4,IF(AND('Claim Details'!$R$19="London 1",AD22="C"),Rates!$E$4,IF(AND('Claim Details'!$R$19="London 1",AD22="D"),Rates!$F$4,IF(AND('Claim Details'!$R$19="London 2",AD22="A"),Rates!$C$7,IF(AND('Claim Details'!$R$19="London 2",AD22="B"),Rates!$D$7,IF(AND('Claim Details'!$R$19="London 2",AD22="C"),Rates!$E$7,IF(AND('Claim Details'!$R$19="London 2",AD22="D"),Rates!$F$7,IF(AND('Claim Details'!$R$19="London 3",AD22="A"),Rates!$C$10,IF(AND('Claim Details'!$R$19="London 3",AD22="B"),Rates!$D$10,IF(AND('Claim Details'!$R$19="London 3",AD22="C"),Rates!$E$10,IF(AND('Claim Details'!$R$19="London 3",AD22="D"),Rates!$F$10,IF(AND('Claim Details'!$R$19="National 1",AD22="A"),Rates!$C$13,IF(AND('Claim Details'!$R$19="National 1",AD22="B"),Rates!$D$13,IF(AND('Claim Details'!$R$19="National 1",AD22="C"),Rates!$E$13,IF(AND('Claim Details'!$R$19="National 1",AD22="D"),Rates!$F$13,IF(AND('Claim Details'!$R$19="National 2",AD22="A"),Rates!$C$16,IF(AND('Claim Details'!$R$19="National 2",AD22="B"),Rates!$D$16,IF(AND('Claim Details'!$R$19="National 2",AD22="C"),Rates!$E$16,IF(AND('Claim Details'!$R$19="National 2",AD22="D"),Rates!$F$16,"£0.00"))))))))))))))))))))</f>
        <v>£0.00</v>
      </c>
      <c r="AT22" s="214">
        <f t="shared" si="10"/>
        <v>0</v>
      </c>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row>
    <row r="23" spans="1:76" ht="15">
      <c r="A23" s="210"/>
      <c r="B23" s="77"/>
      <c r="C23" s="82"/>
      <c r="D23" s="83"/>
      <c r="E23" s="84"/>
      <c r="F23" s="76"/>
      <c r="G23" s="85"/>
      <c r="H23" s="86"/>
      <c r="I23" s="219" t="str">
        <f>IF(AND('Claim Details'!$E$19="London 1",C23="A"),Rates!$C$4,IF(AND('Claim Details'!$E$19="London 1",C23="B"),Rates!$D$4,IF(AND('Claim Details'!$E$19="London 1",C23="C"),Rates!$E$4,IF(AND('Claim Details'!$E$19="London 1",C23="D"),Rates!$F$4,IF(AND('Claim Details'!$E$19="London 2",C23="A"),Rates!$C$7,IF(AND('Claim Details'!$E$19="London 2",C23="B"),Rates!$D$7,IF(AND('Claim Details'!$E$19="London 2",C23="C"),Rates!$E$7,IF(AND('Claim Details'!$E$19="London 2",C23="D"),Rates!$F$7,IF(AND('Claim Details'!$E$19="London 3",C23="A"),Rates!$C$10,IF(AND('Claim Details'!$E$19="London 3",C23="B"),Rates!$D$10,IF(AND('Claim Details'!$E$19="London 3",C23="C"),Rates!$E$10,IF(AND('Claim Details'!$E$19="London 3",C23="D"),Rates!$F$10,IF(AND('Claim Details'!$E$19="National 1",C23="A"),Rates!$C$13,IF(AND('Claim Details'!$E$19="National 1",C23="B"),Rates!$D$13,IF(AND('Claim Details'!$E$19="National 1",C23="C"),Rates!$E$13,IF(AND('Claim Details'!$E$19="National 1",C23="D"),Rates!$F$13,IF(AND('Claim Details'!$E$19="National 2",C23="A"),Rates!$C$16,IF(AND('Claim Details'!$E$19="National 2",C23="B"),Rates!$D$16,IF(AND('Claim Details'!$E$19="National 2",C23="C"),Rates!$E$16,IF(AND('Claim Details'!$E$19="National 2",C23="D"),Rates!$F$16,"£0.00"))))))))))))))))))))</f>
        <v>£0.00</v>
      </c>
      <c r="J23" s="87"/>
      <c r="K23" s="219" t="str">
        <f t="shared" si="2"/>
        <v>£0.00</v>
      </c>
      <c r="L23" s="87"/>
      <c r="M23" s="88"/>
      <c r="N23" s="210"/>
      <c r="O23" s="64"/>
      <c r="P23" s="74"/>
      <c r="Q23" s="74"/>
      <c r="R23" s="74"/>
      <c r="S23" s="213"/>
      <c r="T23" s="102" t="str">
        <f t="shared" si="0"/>
        <v/>
      </c>
      <c r="U23" s="74" t="str">
        <f t="shared" si="3"/>
        <v/>
      </c>
      <c r="V23" s="40" t="str">
        <f t="shared" si="4"/>
        <v>£0.00</v>
      </c>
      <c r="W23" s="40"/>
      <c r="X23" s="74"/>
      <c r="Y23" s="65"/>
      <c r="Z23" s="66"/>
      <c r="AA23" s="113"/>
      <c r="AB23" s="84"/>
      <c r="AC23" s="220"/>
      <c r="AD23" s="221" t="str">
        <f t="shared" si="1"/>
        <v/>
      </c>
      <c r="AE23" s="219"/>
      <c r="AF23" s="222"/>
      <c r="AG23" s="223"/>
      <c r="AH23" s="224" t="str">
        <f t="shared" si="5"/>
        <v/>
      </c>
      <c r="AI23" s="225" t="str">
        <f t="shared" si="6"/>
        <v>£0.00</v>
      </c>
      <c r="AJ23" s="19"/>
      <c r="AK23" s="211"/>
      <c r="AL23" s="211"/>
      <c r="AM23" s="211"/>
      <c r="AN23" s="211"/>
      <c r="AO23" s="211" t="str">
        <f t="shared" si="7"/>
        <v/>
      </c>
      <c r="AP23" s="214">
        <f t="shared" si="8"/>
        <v>0</v>
      </c>
      <c r="AQ23" s="214" t="str">
        <f>IF(AND('Claim Details'!$J$19="London 1",U23="A"),Rates!$C$4,IF(AND('Claim Details'!$J$19="London 1",U23="B"),Rates!$D$4,IF(AND('Claim Details'!$J$19="London 1",U23="C"),Rates!$E$4,IF(AND('Claim Details'!$J$19="London 1",U23="D"),Rates!$F$4,IF(AND('Claim Details'!$J$19="London 2",U23="A"),Rates!$C$7,IF(AND('Claim Details'!$J$19="London 2",U23="B"),Rates!$D$7,IF(AND('Claim Details'!$J$19="London 2",U23="C"),Rates!$E$7,IF(AND('Claim Details'!$J$19="London 2",U23="D"),Rates!$F$7,IF(AND('Claim Details'!$J$19="London 3",U23="A"),Rates!$C$10,IF(AND('Claim Details'!$J$19="London 3",U23="B"),Rates!$D$10,IF(AND('Claim Details'!$J$19="London 3",U23="C"),Rates!$E$10,IF(AND('Claim Details'!$J$19="London 3",U23="D"),Rates!$F$10,IF(AND('Claim Details'!$J$19="National 1",U23="A"),Rates!$C$13,IF(AND('Claim Details'!$J$19="National 1",U23="B"),Rates!$D$13,IF(AND('Claim Details'!$J$19="National 1",U23="C"),Rates!$E$13,IF(AND('Claim Details'!$J$19="National 1",U23="D"),Rates!$F$13,IF(AND('Claim Details'!$J$19="National 2",U23="A"),Rates!$C$16,IF(AND('Claim Details'!$J$19="National 2",U23="B"),Rates!$D$16,IF(AND('Claim Details'!$J$19="National 2",U23="C"),Rates!$E$16,IF(AND('Claim Details'!$J$19="National 2",U23="D"),Rates!$F$16,"£0.00"))))))))))))))))))))</f>
        <v>£0.00</v>
      </c>
      <c r="AR23" s="214">
        <f t="shared" si="9"/>
        <v>0</v>
      </c>
      <c r="AS23" s="214" t="str">
        <f>IF(AND('Claim Details'!$R$19="London 1",AD23="A"),Rates!$C$4,IF(AND('Claim Details'!$R$19="London 1",AD23="B"),Rates!$D$4,IF(AND('Claim Details'!$R$19="London 1",AD23="C"),Rates!$E$4,IF(AND('Claim Details'!$R$19="London 1",AD23="D"),Rates!$F$4,IF(AND('Claim Details'!$R$19="London 2",AD23="A"),Rates!$C$7,IF(AND('Claim Details'!$R$19="London 2",AD23="B"),Rates!$D$7,IF(AND('Claim Details'!$R$19="London 2",AD23="C"),Rates!$E$7,IF(AND('Claim Details'!$R$19="London 2",AD23="D"),Rates!$F$7,IF(AND('Claim Details'!$R$19="London 3",AD23="A"),Rates!$C$10,IF(AND('Claim Details'!$R$19="London 3",AD23="B"),Rates!$D$10,IF(AND('Claim Details'!$R$19="London 3",AD23="C"),Rates!$E$10,IF(AND('Claim Details'!$R$19="London 3",AD23="D"),Rates!$F$10,IF(AND('Claim Details'!$R$19="National 1",AD23="A"),Rates!$C$13,IF(AND('Claim Details'!$R$19="National 1",AD23="B"),Rates!$D$13,IF(AND('Claim Details'!$R$19="National 1",AD23="C"),Rates!$E$13,IF(AND('Claim Details'!$R$19="National 1",AD23="D"),Rates!$F$13,IF(AND('Claim Details'!$R$19="National 2",AD23="A"),Rates!$C$16,IF(AND('Claim Details'!$R$19="National 2",AD23="B"),Rates!$D$16,IF(AND('Claim Details'!$R$19="National 2",AD23="C"),Rates!$E$16,IF(AND('Claim Details'!$R$19="National 2",AD23="D"),Rates!$F$16,"£0.00"))))))))))))))))))))</f>
        <v>£0.00</v>
      </c>
      <c r="AT23" s="214">
        <f t="shared" si="10"/>
        <v>0</v>
      </c>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row>
    <row r="24" spans="1:76" ht="15">
      <c r="A24" s="210"/>
      <c r="B24" s="77"/>
      <c r="C24" s="82"/>
      <c r="D24" s="83"/>
      <c r="E24" s="84"/>
      <c r="F24" s="76"/>
      <c r="G24" s="85"/>
      <c r="H24" s="86"/>
      <c r="I24" s="219" t="str">
        <f>IF(AND('Claim Details'!$E$19="London 1",C24="A"),Rates!$C$4,IF(AND('Claim Details'!$E$19="London 1",C24="B"),Rates!$D$4,IF(AND('Claim Details'!$E$19="London 1",C24="C"),Rates!$E$4,IF(AND('Claim Details'!$E$19="London 1",C24="D"),Rates!$F$4,IF(AND('Claim Details'!$E$19="London 2",C24="A"),Rates!$C$7,IF(AND('Claim Details'!$E$19="London 2",C24="B"),Rates!$D$7,IF(AND('Claim Details'!$E$19="London 2",C24="C"),Rates!$E$7,IF(AND('Claim Details'!$E$19="London 2",C24="D"),Rates!$F$7,IF(AND('Claim Details'!$E$19="London 3",C24="A"),Rates!$C$10,IF(AND('Claim Details'!$E$19="London 3",C24="B"),Rates!$D$10,IF(AND('Claim Details'!$E$19="London 3",C24="C"),Rates!$E$10,IF(AND('Claim Details'!$E$19="London 3",C24="D"),Rates!$F$10,IF(AND('Claim Details'!$E$19="National 1",C24="A"),Rates!$C$13,IF(AND('Claim Details'!$E$19="National 1",C24="B"),Rates!$D$13,IF(AND('Claim Details'!$E$19="National 1",C24="C"),Rates!$E$13,IF(AND('Claim Details'!$E$19="National 1",C24="D"),Rates!$F$13,IF(AND('Claim Details'!$E$19="National 2",C24="A"),Rates!$C$16,IF(AND('Claim Details'!$E$19="National 2",C24="B"),Rates!$D$16,IF(AND('Claim Details'!$E$19="National 2",C24="C"),Rates!$E$16,IF(AND('Claim Details'!$E$19="National 2",C24="D"),Rates!$F$16,"£0.00"))))))))))))))))))))</f>
        <v>£0.00</v>
      </c>
      <c r="J24" s="87"/>
      <c r="K24" s="219" t="str">
        <f t="shared" si="2"/>
        <v>£0.00</v>
      </c>
      <c r="L24" s="87"/>
      <c r="M24" s="88"/>
      <c r="N24" s="210"/>
      <c r="O24" s="64"/>
      <c r="P24" s="74"/>
      <c r="Q24" s="74"/>
      <c r="R24" s="74"/>
      <c r="S24" s="213"/>
      <c r="T24" s="102" t="str">
        <f t="shared" si="0"/>
        <v/>
      </c>
      <c r="U24" s="74" t="str">
        <f t="shared" si="3"/>
        <v/>
      </c>
      <c r="V24" s="40" t="str">
        <f t="shared" si="4"/>
        <v>£0.00</v>
      </c>
      <c r="W24" s="40"/>
      <c r="X24" s="74"/>
      <c r="Y24" s="65"/>
      <c r="Z24" s="66"/>
      <c r="AA24" s="113"/>
      <c r="AB24" s="84"/>
      <c r="AC24" s="220"/>
      <c r="AD24" s="221" t="str">
        <f t="shared" si="1"/>
        <v/>
      </c>
      <c r="AE24" s="219"/>
      <c r="AF24" s="222"/>
      <c r="AG24" s="223"/>
      <c r="AH24" s="224" t="str">
        <f t="shared" si="5"/>
        <v/>
      </c>
      <c r="AI24" s="225" t="str">
        <f t="shared" si="6"/>
        <v>£0.00</v>
      </c>
      <c r="AJ24" s="19"/>
      <c r="AK24" s="211"/>
      <c r="AL24" s="211"/>
      <c r="AM24" s="211"/>
      <c r="AN24" s="211"/>
      <c r="AO24" s="211" t="str">
        <f t="shared" si="7"/>
        <v/>
      </c>
      <c r="AP24" s="214">
        <f t="shared" si="8"/>
        <v>0</v>
      </c>
      <c r="AQ24" s="214" t="str">
        <f>IF(AND('Claim Details'!$J$19="London 1",U24="A"),Rates!$C$4,IF(AND('Claim Details'!$J$19="London 1",U24="B"),Rates!$D$4,IF(AND('Claim Details'!$J$19="London 1",U24="C"),Rates!$E$4,IF(AND('Claim Details'!$J$19="London 1",U24="D"),Rates!$F$4,IF(AND('Claim Details'!$J$19="London 2",U24="A"),Rates!$C$7,IF(AND('Claim Details'!$J$19="London 2",U24="B"),Rates!$D$7,IF(AND('Claim Details'!$J$19="London 2",U24="C"),Rates!$E$7,IF(AND('Claim Details'!$J$19="London 2",U24="D"),Rates!$F$7,IF(AND('Claim Details'!$J$19="London 3",U24="A"),Rates!$C$10,IF(AND('Claim Details'!$J$19="London 3",U24="B"),Rates!$D$10,IF(AND('Claim Details'!$J$19="London 3",U24="C"),Rates!$E$10,IF(AND('Claim Details'!$J$19="London 3",U24="D"),Rates!$F$10,IF(AND('Claim Details'!$J$19="National 1",U24="A"),Rates!$C$13,IF(AND('Claim Details'!$J$19="National 1",U24="B"),Rates!$D$13,IF(AND('Claim Details'!$J$19="National 1",U24="C"),Rates!$E$13,IF(AND('Claim Details'!$J$19="National 1",U24="D"),Rates!$F$13,IF(AND('Claim Details'!$J$19="National 2",U24="A"),Rates!$C$16,IF(AND('Claim Details'!$J$19="National 2",U24="B"),Rates!$D$16,IF(AND('Claim Details'!$J$19="National 2",U24="C"),Rates!$E$16,IF(AND('Claim Details'!$J$19="National 2",U24="D"),Rates!$F$16,"£0.00"))))))))))))))))))))</f>
        <v>£0.00</v>
      </c>
      <c r="AR24" s="214">
        <f t="shared" si="9"/>
        <v>0</v>
      </c>
      <c r="AS24" s="214" t="str">
        <f>IF(AND('Claim Details'!$R$19="London 1",AD24="A"),Rates!$C$4,IF(AND('Claim Details'!$R$19="London 1",AD24="B"),Rates!$D$4,IF(AND('Claim Details'!$R$19="London 1",AD24="C"),Rates!$E$4,IF(AND('Claim Details'!$R$19="London 1",AD24="D"),Rates!$F$4,IF(AND('Claim Details'!$R$19="London 2",AD24="A"),Rates!$C$7,IF(AND('Claim Details'!$R$19="London 2",AD24="B"),Rates!$D$7,IF(AND('Claim Details'!$R$19="London 2",AD24="C"),Rates!$E$7,IF(AND('Claim Details'!$R$19="London 2",AD24="D"),Rates!$F$7,IF(AND('Claim Details'!$R$19="London 3",AD24="A"),Rates!$C$10,IF(AND('Claim Details'!$R$19="London 3",AD24="B"),Rates!$D$10,IF(AND('Claim Details'!$R$19="London 3",AD24="C"),Rates!$E$10,IF(AND('Claim Details'!$R$19="London 3",AD24="D"),Rates!$F$10,IF(AND('Claim Details'!$R$19="National 1",AD24="A"),Rates!$C$13,IF(AND('Claim Details'!$R$19="National 1",AD24="B"),Rates!$D$13,IF(AND('Claim Details'!$R$19="National 1",AD24="C"),Rates!$E$13,IF(AND('Claim Details'!$R$19="National 1",AD24="D"),Rates!$F$13,IF(AND('Claim Details'!$R$19="National 2",AD24="A"),Rates!$C$16,IF(AND('Claim Details'!$R$19="National 2",AD24="B"),Rates!$D$16,IF(AND('Claim Details'!$R$19="National 2",AD24="C"),Rates!$E$16,IF(AND('Claim Details'!$R$19="National 2",AD24="D"),Rates!$F$16,"£0.00"))))))))))))))))))))</f>
        <v>£0.00</v>
      </c>
      <c r="AT24" s="214">
        <f t="shared" si="10"/>
        <v>0</v>
      </c>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row>
    <row r="25" spans="1:76" ht="15">
      <c r="A25" s="210"/>
      <c r="B25" s="77"/>
      <c r="C25" s="82"/>
      <c r="D25" s="83"/>
      <c r="E25" s="84"/>
      <c r="F25" s="76"/>
      <c r="G25" s="85"/>
      <c r="H25" s="86"/>
      <c r="I25" s="219" t="str">
        <f>IF(AND('Claim Details'!$E$19="London 1",C25="A"),Rates!$C$4,IF(AND('Claim Details'!$E$19="London 1",C25="B"),Rates!$D$4,IF(AND('Claim Details'!$E$19="London 1",C25="C"),Rates!$E$4,IF(AND('Claim Details'!$E$19="London 1",C25="D"),Rates!$F$4,IF(AND('Claim Details'!$E$19="London 2",C25="A"),Rates!$C$7,IF(AND('Claim Details'!$E$19="London 2",C25="B"),Rates!$D$7,IF(AND('Claim Details'!$E$19="London 2",C25="C"),Rates!$E$7,IF(AND('Claim Details'!$E$19="London 2",C25="D"),Rates!$F$7,IF(AND('Claim Details'!$E$19="London 3",C25="A"),Rates!$C$10,IF(AND('Claim Details'!$E$19="London 3",C25="B"),Rates!$D$10,IF(AND('Claim Details'!$E$19="London 3",C25="C"),Rates!$E$10,IF(AND('Claim Details'!$E$19="London 3",C25="D"),Rates!$F$10,IF(AND('Claim Details'!$E$19="National 1",C25="A"),Rates!$C$13,IF(AND('Claim Details'!$E$19="National 1",C25="B"),Rates!$D$13,IF(AND('Claim Details'!$E$19="National 1",C25="C"),Rates!$E$13,IF(AND('Claim Details'!$E$19="National 1",C25="D"),Rates!$F$13,IF(AND('Claim Details'!$E$19="National 2",C25="A"),Rates!$C$16,IF(AND('Claim Details'!$E$19="National 2",C25="B"),Rates!$D$16,IF(AND('Claim Details'!$E$19="National 2",C25="C"),Rates!$E$16,IF(AND('Claim Details'!$E$19="National 2",C25="D"),Rates!$F$16,"£0.00"))))))))))))))))))))</f>
        <v>£0.00</v>
      </c>
      <c r="J25" s="87"/>
      <c r="K25" s="219" t="str">
        <f t="shared" si="2"/>
        <v>£0.00</v>
      </c>
      <c r="L25" s="87"/>
      <c r="M25" s="88"/>
      <c r="N25" s="210"/>
      <c r="O25" s="64"/>
      <c r="P25" s="74"/>
      <c r="Q25" s="74"/>
      <c r="R25" s="74"/>
      <c r="S25" s="213"/>
      <c r="T25" s="102" t="str">
        <f t="shared" si="0"/>
        <v/>
      </c>
      <c r="U25" s="74" t="str">
        <f t="shared" si="3"/>
        <v/>
      </c>
      <c r="V25" s="40" t="str">
        <f t="shared" si="4"/>
        <v>£0.00</v>
      </c>
      <c r="W25" s="40"/>
      <c r="X25" s="74"/>
      <c r="Y25" s="65"/>
      <c r="Z25" s="66"/>
      <c r="AA25" s="113"/>
      <c r="AB25" s="84"/>
      <c r="AC25" s="220"/>
      <c r="AD25" s="221" t="str">
        <f t="shared" si="1"/>
        <v/>
      </c>
      <c r="AE25" s="219"/>
      <c r="AF25" s="222"/>
      <c r="AG25" s="223"/>
      <c r="AH25" s="224" t="str">
        <f t="shared" si="5"/>
        <v/>
      </c>
      <c r="AI25" s="225" t="str">
        <f t="shared" si="6"/>
        <v>£0.00</v>
      </c>
      <c r="AJ25" s="19"/>
      <c r="AK25" s="211"/>
      <c r="AL25" s="211"/>
      <c r="AM25" s="211"/>
      <c r="AN25" s="211"/>
      <c r="AO25" s="211" t="str">
        <f t="shared" si="7"/>
        <v/>
      </c>
      <c r="AP25" s="214">
        <f t="shared" si="8"/>
        <v>0</v>
      </c>
      <c r="AQ25" s="214" t="str">
        <f>IF(AND('Claim Details'!$J$19="London 1",U25="A"),Rates!$C$4,IF(AND('Claim Details'!$J$19="London 1",U25="B"),Rates!$D$4,IF(AND('Claim Details'!$J$19="London 1",U25="C"),Rates!$E$4,IF(AND('Claim Details'!$J$19="London 1",U25="D"),Rates!$F$4,IF(AND('Claim Details'!$J$19="London 2",U25="A"),Rates!$C$7,IF(AND('Claim Details'!$J$19="London 2",U25="B"),Rates!$D$7,IF(AND('Claim Details'!$J$19="London 2",U25="C"),Rates!$E$7,IF(AND('Claim Details'!$J$19="London 2",U25="D"),Rates!$F$7,IF(AND('Claim Details'!$J$19="London 3",U25="A"),Rates!$C$10,IF(AND('Claim Details'!$J$19="London 3",U25="B"),Rates!$D$10,IF(AND('Claim Details'!$J$19="London 3",U25="C"),Rates!$E$10,IF(AND('Claim Details'!$J$19="London 3",U25="D"),Rates!$F$10,IF(AND('Claim Details'!$J$19="National 1",U25="A"),Rates!$C$13,IF(AND('Claim Details'!$J$19="National 1",U25="B"),Rates!$D$13,IF(AND('Claim Details'!$J$19="National 1",U25="C"),Rates!$E$13,IF(AND('Claim Details'!$J$19="National 1",U25="D"),Rates!$F$13,IF(AND('Claim Details'!$J$19="National 2",U25="A"),Rates!$C$16,IF(AND('Claim Details'!$J$19="National 2",U25="B"),Rates!$D$16,IF(AND('Claim Details'!$J$19="National 2",U25="C"),Rates!$E$16,IF(AND('Claim Details'!$J$19="National 2",U25="D"),Rates!$F$16,"£0.00"))))))))))))))))))))</f>
        <v>£0.00</v>
      </c>
      <c r="AR25" s="214">
        <f t="shared" si="9"/>
        <v>0</v>
      </c>
      <c r="AS25" s="214" t="str">
        <f>IF(AND('Claim Details'!$R$19="London 1",AD25="A"),Rates!$C$4,IF(AND('Claim Details'!$R$19="London 1",AD25="B"),Rates!$D$4,IF(AND('Claim Details'!$R$19="London 1",AD25="C"),Rates!$E$4,IF(AND('Claim Details'!$R$19="London 1",AD25="D"),Rates!$F$4,IF(AND('Claim Details'!$R$19="London 2",AD25="A"),Rates!$C$7,IF(AND('Claim Details'!$R$19="London 2",AD25="B"),Rates!$D$7,IF(AND('Claim Details'!$R$19="London 2",AD25="C"),Rates!$E$7,IF(AND('Claim Details'!$R$19="London 2",AD25="D"),Rates!$F$7,IF(AND('Claim Details'!$R$19="London 3",AD25="A"),Rates!$C$10,IF(AND('Claim Details'!$R$19="London 3",AD25="B"),Rates!$D$10,IF(AND('Claim Details'!$R$19="London 3",AD25="C"),Rates!$E$10,IF(AND('Claim Details'!$R$19="London 3",AD25="D"),Rates!$F$10,IF(AND('Claim Details'!$R$19="National 1",AD25="A"),Rates!$C$13,IF(AND('Claim Details'!$R$19="National 1",AD25="B"),Rates!$D$13,IF(AND('Claim Details'!$R$19="National 1",AD25="C"),Rates!$E$13,IF(AND('Claim Details'!$R$19="National 1",AD25="D"),Rates!$F$13,IF(AND('Claim Details'!$R$19="National 2",AD25="A"),Rates!$C$16,IF(AND('Claim Details'!$R$19="National 2",AD25="B"),Rates!$D$16,IF(AND('Claim Details'!$R$19="National 2",AD25="C"),Rates!$E$16,IF(AND('Claim Details'!$R$19="National 2",AD25="D"),Rates!$F$16,"£0.00"))))))))))))))))))))</f>
        <v>£0.00</v>
      </c>
      <c r="AT25" s="214">
        <f t="shared" si="10"/>
        <v>0</v>
      </c>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row>
    <row r="26" spans="1:76" ht="15">
      <c r="A26" s="210"/>
      <c r="B26" s="77"/>
      <c r="C26" s="82"/>
      <c r="D26" s="83"/>
      <c r="E26" s="84"/>
      <c r="F26" s="76"/>
      <c r="G26" s="85"/>
      <c r="H26" s="86"/>
      <c r="I26" s="219" t="str">
        <f>IF(AND('Claim Details'!$E$19="London 1",C26="A"),Rates!$C$4,IF(AND('Claim Details'!$E$19="London 1",C26="B"),Rates!$D$4,IF(AND('Claim Details'!$E$19="London 1",C26="C"),Rates!$E$4,IF(AND('Claim Details'!$E$19="London 1",C26="D"),Rates!$F$4,IF(AND('Claim Details'!$E$19="London 2",C26="A"),Rates!$C$7,IF(AND('Claim Details'!$E$19="London 2",C26="B"),Rates!$D$7,IF(AND('Claim Details'!$E$19="London 2",C26="C"),Rates!$E$7,IF(AND('Claim Details'!$E$19="London 2",C26="D"),Rates!$F$7,IF(AND('Claim Details'!$E$19="London 3",C26="A"),Rates!$C$10,IF(AND('Claim Details'!$E$19="London 3",C26="B"),Rates!$D$10,IF(AND('Claim Details'!$E$19="London 3",C26="C"),Rates!$E$10,IF(AND('Claim Details'!$E$19="London 3",C26="D"),Rates!$F$10,IF(AND('Claim Details'!$E$19="National 1",C26="A"),Rates!$C$13,IF(AND('Claim Details'!$E$19="National 1",C26="B"),Rates!$D$13,IF(AND('Claim Details'!$E$19="National 1",C26="C"),Rates!$E$13,IF(AND('Claim Details'!$E$19="National 1",C26="D"),Rates!$F$13,IF(AND('Claim Details'!$E$19="National 2",C26="A"),Rates!$C$16,IF(AND('Claim Details'!$E$19="National 2",C26="B"),Rates!$D$16,IF(AND('Claim Details'!$E$19="National 2",C26="C"),Rates!$E$16,IF(AND('Claim Details'!$E$19="National 2",C26="D"),Rates!$F$16,"£0.00"))))))))))))))))))))</f>
        <v>£0.00</v>
      </c>
      <c r="J26" s="87"/>
      <c r="K26" s="219" t="str">
        <f t="shared" si="2"/>
        <v>£0.00</v>
      </c>
      <c r="L26" s="87"/>
      <c r="M26" s="88"/>
      <c r="N26" s="210"/>
      <c r="O26" s="64"/>
      <c r="P26" s="74"/>
      <c r="Q26" s="74"/>
      <c r="R26" s="74"/>
      <c r="S26" s="213"/>
      <c r="T26" s="102" t="str">
        <f t="shared" si="0"/>
        <v/>
      </c>
      <c r="U26" s="74" t="str">
        <f t="shared" si="3"/>
        <v/>
      </c>
      <c r="V26" s="40" t="str">
        <f t="shared" si="4"/>
        <v>£0.00</v>
      </c>
      <c r="W26" s="40"/>
      <c r="X26" s="74"/>
      <c r="Y26" s="65"/>
      <c r="Z26" s="66"/>
      <c r="AA26" s="113"/>
      <c r="AB26" s="84"/>
      <c r="AC26" s="220"/>
      <c r="AD26" s="221" t="str">
        <f t="shared" si="1"/>
        <v/>
      </c>
      <c r="AE26" s="219"/>
      <c r="AF26" s="222"/>
      <c r="AG26" s="223"/>
      <c r="AH26" s="224" t="str">
        <f t="shared" si="5"/>
        <v/>
      </c>
      <c r="AI26" s="225" t="str">
        <f t="shared" si="6"/>
        <v>£0.00</v>
      </c>
      <c r="AJ26" s="19"/>
      <c r="AK26" s="211"/>
      <c r="AL26" s="211"/>
      <c r="AM26" s="211"/>
      <c r="AN26" s="211"/>
      <c r="AO26" s="211" t="str">
        <f t="shared" si="7"/>
        <v/>
      </c>
      <c r="AP26" s="214">
        <f t="shared" si="8"/>
        <v>0</v>
      </c>
      <c r="AQ26" s="214" t="str">
        <f>IF(AND('Claim Details'!$J$19="London 1",U26="A"),Rates!$C$4,IF(AND('Claim Details'!$J$19="London 1",U26="B"),Rates!$D$4,IF(AND('Claim Details'!$J$19="London 1",U26="C"),Rates!$E$4,IF(AND('Claim Details'!$J$19="London 1",U26="D"),Rates!$F$4,IF(AND('Claim Details'!$J$19="London 2",U26="A"),Rates!$C$7,IF(AND('Claim Details'!$J$19="London 2",U26="B"),Rates!$D$7,IF(AND('Claim Details'!$J$19="London 2",U26="C"),Rates!$E$7,IF(AND('Claim Details'!$J$19="London 2",U26="D"),Rates!$F$7,IF(AND('Claim Details'!$J$19="London 3",U26="A"),Rates!$C$10,IF(AND('Claim Details'!$J$19="London 3",U26="B"),Rates!$D$10,IF(AND('Claim Details'!$J$19="London 3",U26="C"),Rates!$E$10,IF(AND('Claim Details'!$J$19="London 3",U26="D"),Rates!$F$10,IF(AND('Claim Details'!$J$19="National 1",U26="A"),Rates!$C$13,IF(AND('Claim Details'!$J$19="National 1",U26="B"),Rates!$D$13,IF(AND('Claim Details'!$J$19="National 1",U26="C"),Rates!$E$13,IF(AND('Claim Details'!$J$19="National 1",U26="D"),Rates!$F$13,IF(AND('Claim Details'!$J$19="National 2",U26="A"),Rates!$C$16,IF(AND('Claim Details'!$J$19="National 2",U26="B"),Rates!$D$16,IF(AND('Claim Details'!$J$19="National 2",U26="C"),Rates!$E$16,IF(AND('Claim Details'!$J$19="National 2",U26="D"),Rates!$F$16,"£0.00"))))))))))))))))))))</f>
        <v>£0.00</v>
      </c>
      <c r="AR26" s="214">
        <f t="shared" si="9"/>
        <v>0</v>
      </c>
      <c r="AS26" s="214" t="str">
        <f>IF(AND('Claim Details'!$R$19="London 1",AD26="A"),Rates!$C$4,IF(AND('Claim Details'!$R$19="London 1",AD26="B"),Rates!$D$4,IF(AND('Claim Details'!$R$19="London 1",AD26="C"),Rates!$E$4,IF(AND('Claim Details'!$R$19="London 1",AD26="D"),Rates!$F$4,IF(AND('Claim Details'!$R$19="London 2",AD26="A"),Rates!$C$7,IF(AND('Claim Details'!$R$19="London 2",AD26="B"),Rates!$D$7,IF(AND('Claim Details'!$R$19="London 2",AD26="C"),Rates!$E$7,IF(AND('Claim Details'!$R$19="London 2",AD26="D"),Rates!$F$7,IF(AND('Claim Details'!$R$19="London 3",AD26="A"),Rates!$C$10,IF(AND('Claim Details'!$R$19="London 3",AD26="B"),Rates!$D$10,IF(AND('Claim Details'!$R$19="London 3",AD26="C"),Rates!$E$10,IF(AND('Claim Details'!$R$19="London 3",AD26="D"),Rates!$F$10,IF(AND('Claim Details'!$R$19="National 1",AD26="A"),Rates!$C$13,IF(AND('Claim Details'!$R$19="National 1",AD26="B"),Rates!$D$13,IF(AND('Claim Details'!$R$19="National 1",AD26="C"),Rates!$E$13,IF(AND('Claim Details'!$R$19="National 1",AD26="D"),Rates!$F$13,IF(AND('Claim Details'!$R$19="National 2",AD26="A"),Rates!$C$16,IF(AND('Claim Details'!$R$19="National 2",AD26="B"),Rates!$D$16,IF(AND('Claim Details'!$R$19="National 2",AD26="C"),Rates!$E$16,IF(AND('Claim Details'!$R$19="National 2",AD26="D"),Rates!$F$16,"£0.00"))))))))))))))))))))</f>
        <v>£0.00</v>
      </c>
      <c r="AT26" s="214">
        <f t="shared" si="10"/>
        <v>0</v>
      </c>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row>
    <row r="27" spans="1:76" ht="15">
      <c r="A27" s="210"/>
      <c r="B27" s="77"/>
      <c r="C27" s="82"/>
      <c r="D27" s="83"/>
      <c r="E27" s="84"/>
      <c r="F27" s="76"/>
      <c r="G27" s="85"/>
      <c r="H27" s="86"/>
      <c r="I27" s="219" t="str">
        <f>IF(AND('Claim Details'!$E$19="London 1",C27="A"),Rates!$C$4,IF(AND('Claim Details'!$E$19="London 1",C27="B"),Rates!$D$4,IF(AND('Claim Details'!$E$19="London 1",C27="C"),Rates!$E$4,IF(AND('Claim Details'!$E$19="London 1",C27="D"),Rates!$F$4,IF(AND('Claim Details'!$E$19="London 2",C27="A"),Rates!$C$7,IF(AND('Claim Details'!$E$19="London 2",C27="B"),Rates!$D$7,IF(AND('Claim Details'!$E$19="London 2",C27="C"),Rates!$E$7,IF(AND('Claim Details'!$E$19="London 2",C27="D"),Rates!$F$7,IF(AND('Claim Details'!$E$19="London 3",C27="A"),Rates!$C$10,IF(AND('Claim Details'!$E$19="London 3",C27="B"),Rates!$D$10,IF(AND('Claim Details'!$E$19="London 3",C27="C"),Rates!$E$10,IF(AND('Claim Details'!$E$19="London 3",C27="D"),Rates!$F$10,IF(AND('Claim Details'!$E$19="National 1",C27="A"),Rates!$C$13,IF(AND('Claim Details'!$E$19="National 1",C27="B"),Rates!$D$13,IF(AND('Claim Details'!$E$19="National 1",C27="C"),Rates!$E$13,IF(AND('Claim Details'!$E$19="National 1",C27="D"),Rates!$F$13,IF(AND('Claim Details'!$E$19="National 2",C27="A"),Rates!$C$16,IF(AND('Claim Details'!$E$19="National 2",C27="B"),Rates!$D$16,IF(AND('Claim Details'!$E$19="National 2",C27="C"),Rates!$E$16,IF(AND('Claim Details'!$E$19="National 2",C27="D"),Rates!$F$16,"£0.00"))))))))))))))))))))</f>
        <v>£0.00</v>
      </c>
      <c r="J27" s="87"/>
      <c r="K27" s="219" t="str">
        <f t="shared" si="2"/>
        <v>£0.00</v>
      </c>
      <c r="L27" s="87"/>
      <c r="M27" s="88"/>
      <c r="N27" s="210"/>
      <c r="O27" s="64"/>
      <c r="P27" s="74"/>
      <c r="Q27" s="74"/>
      <c r="R27" s="74"/>
      <c r="S27" s="213"/>
      <c r="T27" s="102" t="str">
        <f t="shared" si="0"/>
        <v/>
      </c>
      <c r="U27" s="74" t="str">
        <f t="shared" si="3"/>
        <v/>
      </c>
      <c r="V27" s="40" t="str">
        <f t="shared" si="4"/>
        <v>£0.00</v>
      </c>
      <c r="W27" s="40"/>
      <c r="X27" s="74"/>
      <c r="Y27" s="65"/>
      <c r="Z27" s="66"/>
      <c r="AA27" s="113"/>
      <c r="AB27" s="84"/>
      <c r="AC27" s="220"/>
      <c r="AD27" s="221" t="str">
        <f t="shared" si="1"/>
        <v/>
      </c>
      <c r="AE27" s="219"/>
      <c r="AF27" s="222"/>
      <c r="AG27" s="223"/>
      <c r="AH27" s="224" t="str">
        <f t="shared" si="5"/>
        <v/>
      </c>
      <c r="AI27" s="225" t="str">
        <f t="shared" si="6"/>
        <v>£0.00</v>
      </c>
      <c r="AJ27" s="19"/>
      <c r="AK27" s="211"/>
      <c r="AL27" s="211"/>
      <c r="AM27" s="211"/>
      <c r="AN27" s="211"/>
      <c r="AO27" s="211" t="str">
        <f t="shared" si="7"/>
        <v/>
      </c>
      <c r="AP27" s="214">
        <f t="shared" si="8"/>
        <v>0</v>
      </c>
      <c r="AQ27" s="214" t="str">
        <f>IF(AND('Claim Details'!$J$19="London 1",U27="A"),Rates!$C$4,IF(AND('Claim Details'!$J$19="London 1",U27="B"),Rates!$D$4,IF(AND('Claim Details'!$J$19="London 1",U27="C"),Rates!$E$4,IF(AND('Claim Details'!$J$19="London 1",U27="D"),Rates!$F$4,IF(AND('Claim Details'!$J$19="London 2",U27="A"),Rates!$C$7,IF(AND('Claim Details'!$J$19="London 2",U27="B"),Rates!$D$7,IF(AND('Claim Details'!$J$19="London 2",U27="C"),Rates!$E$7,IF(AND('Claim Details'!$J$19="London 2",U27="D"),Rates!$F$7,IF(AND('Claim Details'!$J$19="London 3",U27="A"),Rates!$C$10,IF(AND('Claim Details'!$J$19="London 3",U27="B"),Rates!$D$10,IF(AND('Claim Details'!$J$19="London 3",U27="C"),Rates!$E$10,IF(AND('Claim Details'!$J$19="London 3",U27="D"),Rates!$F$10,IF(AND('Claim Details'!$J$19="National 1",U27="A"),Rates!$C$13,IF(AND('Claim Details'!$J$19="National 1",U27="B"),Rates!$D$13,IF(AND('Claim Details'!$J$19="National 1",U27="C"),Rates!$E$13,IF(AND('Claim Details'!$J$19="National 1",U27="D"),Rates!$F$13,IF(AND('Claim Details'!$J$19="National 2",U27="A"),Rates!$C$16,IF(AND('Claim Details'!$J$19="National 2",U27="B"),Rates!$D$16,IF(AND('Claim Details'!$J$19="National 2",U27="C"),Rates!$E$16,IF(AND('Claim Details'!$J$19="National 2",U27="D"),Rates!$F$16,"£0.00"))))))))))))))))))))</f>
        <v>£0.00</v>
      </c>
      <c r="AR27" s="214">
        <f t="shared" si="9"/>
        <v>0</v>
      </c>
      <c r="AS27" s="214" t="str">
        <f>IF(AND('Claim Details'!$R$19="London 1",AD27="A"),Rates!$C$4,IF(AND('Claim Details'!$R$19="London 1",AD27="B"),Rates!$D$4,IF(AND('Claim Details'!$R$19="London 1",AD27="C"),Rates!$E$4,IF(AND('Claim Details'!$R$19="London 1",AD27="D"),Rates!$F$4,IF(AND('Claim Details'!$R$19="London 2",AD27="A"),Rates!$C$7,IF(AND('Claim Details'!$R$19="London 2",AD27="B"),Rates!$D$7,IF(AND('Claim Details'!$R$19="London 2",AD27="C"),Rates!$E$7,IF(AND('Claim Details'!$R$19="London 2",AD27="D"),Rates!$F$7,IF(AND('Claim Details'!$R$19="London 3",AD27="A"),Rates!$C$10,IF(AND('Claim Details'!$R$19="London 3",AD27="B"),Rates!$D$10,IF(AND('Claim Details'!$R$19="London 3",AD27="C"),Rates!$E$10,IF(AND('Claim Details'!$R$19="London 3",AD27="D"),Rates!$F$10,IF(AND('Claim Details'!$R$19="National 1",AD27="A"),Rates!$C$13,IF(AND('Claim Details'!$R$19="National 1",AD27="B"),Rates!$D$13,IF(AND('Claim Details'!$R$19="National 1",AD27="C"),Rates!$E$13,IF(AND('Claim Details'!$R$19="National 1",AD27="D"),Rates!$F$13,IF(AND('Claim Details'!$R$19="National 2",AD27="A"),Rates!$C$16,IF(AND('Claim Details'!$R$19="National 2",AD27="B"),Rates!$D$16,IF(AND('Claim Details'!$R$19="National 2",AD27="C"),Rates!$E$16,IF(AND('Claim Details'!$R$19="National 2",AD27="D"),Rates!$F$16,"£0.00"))))))))))))))))))))</f>
        <v>£0.00</v>
      </c>
      <c r="AT27" s="214">
        <f t="shared" si="10"/>
        <v>0</v>
      </c>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row>
    <row r="28" spans="1:76" ht="15">
      <c r="A28" s="210"/>
      <c r="B28" s="77"/>
      <c r="C28" s="82"/>
      <c r="D28" s="83"/>
      <c r="E28" s="84"/>
      <c r="F28" s="76"/>
      <c r="G28" s="85"/>
      <c r="H28" s="86"/>
      <c r="I28" s="219" t="str">
        <f>IF(AND('Claim Details'!$E$19="London 1",C28="A"),Rates!$C$4,IF(AND('Claim Details'!$E$19="London 1",C28="B"),Rates!$D$4,IF(AND('Claim Details'!$E$19="London 1",C28="C"),Rates!$E$4,IF(AND('Claim Details'!$E$19="London 1",C28="D"),Rates!$F$4,IF(AND('Claim Details'!$E$19="London 2",C28="A"),Rates!$C$7,IF(AND('Claim Details'!$E$19="London 2",C28="B"),Rates!$D$7,IF(AND('Claim Details'!$E$19="London 2",C28="C"),Rates!$E$7,IF(AND('Claim Details'!$E$19="London 2",C28="D"),Rates!$F$7,IF(AND('Claim Details'!$E$19="London 3",C28="A"),Rates!$C$10,IF(AND('Claim Details'!$E$19="London 3",C28="B"),Rates!$D$10,IF(AND('Claim Details'!$E$19="London 3",C28="C"),Rates!$E$10,IF(AND('Claim Details'!$E$19="London 3",C28="D"),Rates!$F$10,IF(AND('Claim Details'!$E$19="National 1",C28="A"),Rates!$C$13,IF(AND('Claim Details'!$E$19="National 1",C28="B"),Rates!$D$13,IF(AND('Claim Details'!$E$19="National 1",C28="C"),Rates!$E$13,IF(AND('Claim Details'!$E$19="National 1",C28="D"),Rates!$F$13,IF(AND('Claim Details'!$E$19="National 2",C28="A"),Rates!$C$16,IF(AND('Claim Details'!$E$19="National 2",C28="B"),Rates!$D$16,IF(AND('Claim Details'!$E$19="National 2",C28="C"),Rates!$E$16,IF(AND('Claim Details'!$E$19="National 2",C28="D"),Rates!$F$16,"£0.00"))))))))))))))))))))</f>
        <v>£0.00</v>
      </c>
      <c r="J28" s="87"/>
      <c r="K28" s="219" t="str">
        <f t="shared" si="2"/>
        <v>£0.00</v>
      </c>
      <c r="L28" s="87"/>
      <c r="M28" s="88"/>
      <c r="N28" s="210"/>
      <c r="O28" s="64"/>
      <c r="P28" s="74"/>
      <c r="Q28" s="74"/>
      <c r="R28" s="74"/>
      <c r="S28" s="213"/>
      <c r="T28" s="102" t="str">
        <f t="shared" si="0"/>
        <v/>
      </c>
      <c r="U28" s="74" t="str">
        <f t="shared" si="3"/>
        <v/>
      </c>
      <c r="V28" s="40" t="str">
        <f t="shared" si="4"/>
        <v>£0.00</v>
      </c>
      <c r="W28" s="40"/>
      <c r="X28" s="74"/>
      <c r="Y28" s="65"/>
      <c r="Z28" s="66"/>
      <c r="AA28" s="113"/>
      <c r="AB28" s="84"/>
      <c r="AC28" s="220"/>
      <c r="AD28" s="221" t="str">
        <f t="shared" si="1"/>
        <v/>
      </c>
      <c r="AE28" s="219"/>
      <c r="AF28" s="222"/>
      <c r="AG28" s="223"/>
      <c r="AH28" s="224" t="str">
        <f t="shared" si="5"/>
        <v/>
      </c>
      <c r="AI28" s="225" t="str">
        <f t="shared" si="6"/>
        <v>£0.00</v>
      </c>
      <c r="AJ28" s="19"/>
      <c r="AK28" s="211"/>
      <c r="AL28" s="211"/>
      <c r="AM28" s="211"/>
      <c r="AN28" s="211"/>
      <c r="AO28" s="211" t="str">
        <f t="shared" si="7"/>
        <v/>
      </c>
      <c r="AP28" s="214">
        <f t="shared" si="8"/>
        <v>0</v>
      </c>
      <c r="AQ28" s="214" t="str">
        <f>IF(AND('Claim Details'!$J$19="London 1",U28="A"),Rates!$C$4,IF(AND('Claim Details'!$J$19="London 1",U28="B"),Rates!$D$4,IF(AND('Claim Details'!$J$19="London 1",U28="C"),Rates!$E$4,IF(AND('Claim Details'!$J$19="London 1",U28="D"),Rates!$F$4,IF(AND('Claim Details'!$J$19="London 2",U28="A"),Rates!$C$7,IF(AND('Claim Details'!$J$19="London 2",U28="B"),Rates!$D$7,IF(AND('Claim Details'!$J$19="London 2",U28="C"),Rates!$E$7,IF(AND('Claim Details'!$J$19="London 2",U28="D"),Rates!$F$7,IF(AND('Claim Details'!$J$19="London 3",U28="A"),Rates!$C$10,IF(AND('Claim Details'!$J$19="London 3",U28="B"),Rates!$D$10,IF(AND('Claim Details'!$J$19="London 3",U28="C"),Rates!$E$10,IF(AND('Claim Details'!$J$19="London 3",U28="D"),Rates!$F$10,IF(AND('Claim Details'!$J$19="National 1",U28="A"),Rates!$C$13,IF(AND('Claim Details'!$J$19="National 1",U28="B"),Rates!$D$13,IF(AND('Claim Details'!$J$19="National 1",U28="C"),Rates!$E$13,IF(AND('Claim Details'!$J$19="National 1",U28="D"),Rates!$F$13,IF(AND('Claim Details'!$J$19="National 2",U28="A"),Rates!$C$16,IF(AND('Claim Details'!$J$19="National 2",U28="B"),Rates!$D$16,IF(AND('Claim Details'!$J$19="National 2",U28="C"),Rates!$E$16,IF(AND('Claim Details'!$J$19="National 2",U28="D"),Rates!$F$16,"£0.00"))))))))))))))))))))</f>
        <v>£0.00</v>
      </c>
      <c r="AR28" s="214">
        <f t="shared" si="9"/>
        <v>0</v>
      </c>
      <c r="AS28" s="214" t="str">
        <f>IF(AND('Claim Details'!$R$19="London 1",AD28="A"),Rates!$C$4,IF(AND('Claim Details'!$R$19="London 1",AD28="B"),Rates!$D$4,IF(AND('Claim Details'!$R$19="London 1",AD28="C"),Rates!$E$4,IF(AND('Claim Details'!$R$19="London 1",AD28="D"),Rates!$F$4,IF(AND('Claim Details'!$R$19="London 2",AD28="A"),Rates!$C$7,IF(AND('Claim Details'!$R$19="London 2",AD28="B"),Rates!$D$7,IF(AND('Claim Details'!$R$19="London 2",AD28="C"),Rates!$E$7,IF(AND('Claim Details'!$R$19="London 2",AD28="D"),Rates!$F$7,IF(AND('Claim Details'!$R$19="London 3",AD28="A"),Rates!$C$10,IF(AND('Claim Details'!$R$19="London 3",AD28="B"),Rates!$D$10,IF(AND('Claim Details'!$R$19="London 3",AD28="C"),Rates!$E$10,IF(AND('Claim Details'!$R$19="London 3",AD28="D"),Rates!$F$10,IF(AND('Claim Details'!$R$19="National 1",AD28="A"),Rates!$C$13,IF(AND('Claim Details'!$R$19="National 1",AD28="B"),Rates!$D$13,IF(AND('Claim Details'!$R$19="National 1",AD28="C"),Rates!$E$13,IF(AND('Claim Details'!$R$19="National 1",AD28="D"),Rates!$F$13,IF(AND('Claim Details'!$R$19="National 2",AD28="A"),Rates!$C$16,IF(AND('Claim Details'!$R$19="National 2",AD28="B"),Rates!$D$16,IF(AND('Claim Details'!$R$19="National 2",AD28="C"),Rates!$E$16,IF(AND('Claim Details'!$R$19="National 2",AD28="D"),Rates!$F$16,"£0.00"))))))))))))))))))))</f>
        <v>£0.00</v>
      </c>
      <c r="AT28" s="214">
        <f t="shared" si="10"/>
        <v>0</v>
      </c>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row>
    <row r="29" spans="1:76" ht="15">
      <c r="A29" s="210"/>
      <c r="B29" s="77"/>
      <c r="C29" s="82"/>
      <c r="D29" s="83"/>
      <c r="E29" s="84"/>
      <c r="F29" s="76"/>
      <c r="G29" s="85"/>
      <c r="H29" s="86"/>
      <c r="I29" s="219" t="str">
        <f>IF(AND('Claim Details'!$E$19="London 1",C29="A"),Rates!$C$4,IF(AND('Claim Details'!$E$19="London 1",C29="B"),Rates!$D$4,IF(AND('Claim Details'!$E$19="London 1",C29="C"),Rates!$E$4,IF(AND('Claim Details'!$E$19="London 1",C29="D"),Rates!$F$4,IF(AND('Claim Details'!$E$19="London 2",C29="A"),Rates!$C$7,IF(AND('Claim Details'!$E$19="London 2",C29="B"),Rates!$D$7,IF(AND('Claim Details'!$E$19="London 2",C29="C"),Rates!$E$7,IF(AND('Claim Details'!$E$19="London 2",C29="D"),Rates!$F$7,IF(AND('Claim Details'!$E$19="London 3",C29="A"),Rates!$C$10,IF(AND('Claim Details'!$E$19="London 3",C29="B"),Rates!$D$10,IF(AND('Claim Details'!$E$19="London 3",C29="C"),Rates!$E$10,IF(AND('Claim Details'!$E$19="London 3",C29="D"),Rates!$F$10,IF(AND('Claim Details'!$E$19="National 1",C29="A"),Rates!$C$13,IF(AND('Claim Details'!$E$19="National 1",C29="B"),Rates!$D$13,IF(AND('Claim Details'!$E$19="National 1",C29="C"),Rates!$E$13,IF(AND('Claim Details'!$E$19="National 1",C29="D"),Rates!$F$13,IF(AND('Claim Details'!$E$19="National 2",C29="A"),Rates!$C$16,IF(AND('Claim Details'!$E$19="National 2",C29="B"),Rates!$D$16,IF(AND('Claim Details'!$E$19="National 2",C29="C"),Rates!$E$16,IF(AND('Claim Details'!$E$19="National 2",C29="D"),Rates!$F$16,"£0.00"))))))))))))))))))))</f>
        <v>£0.00</v>
      </c>
      <c r="J29" s="87"/>
      <c r="K29" s="219" t="str">
        <f t="shared" si="2"/>
        <v>£0.00</v>
      </c>
      <c r="L29" s="87"/>
      <c r="M29" s="88"/>
      <c r="N29" s="210"/>
      <c r="O29" s="64"/>
      <c r="P29" s="74"/>
      <c r="Q29" s="74"/>
      <c r="R29" s="74"/>
      <c r="S29" s="213"/>
      <c r="T29" s="102" t="str">
        <f t="shared" si="0"/>
        <v/>
      </c>
      <c r="U29" s="74" t="str">
        <f t="shared" si="3"/>
        <v/>
      </c>
      <c r="V29" s="40" t="str">
        <f t="shared" si="4"/>
        <v>£0.00</v>
      </c>
      <c r="W29" s="40"/>
      <c r="X29" s="74"/>
      <c r="Y29" s="65"/>
      <c r="Z29" s="66"/>
      <c r="AA29" s="113"/>
      <c r="AB29" s="84"/>
      <c r="AC29" s="220"/>
      <c r="AD29" s="221" t="str">
        <f t="shared" si="1"/>
        <v/>
      </c>
      <c r="AE29" s="219"/>
      <c r="AF29" s="222"/>
      <c r="AG29" s="223"/>
      <c r="AH29" s="224" t="str">
        <f t="shared" si="5"/>
        <v/>
      </c>
      <c r="AI29" s="225" t="str">
        <f t="shared" si="6"/>
        <v>£0.00</v>
      </c>
      <c r="AJ29" s="19"/>
      <c r="AK29" s="211"/>
      <c r="AL29" s="211"/>
      <c r="AM29" s="211"/>
      <c r="AN29" s="211"/>
      <c r="AO29" s="211" t="str">
        <f t="shared" si="7"/>
        <v/>
      </c>
      <c r="AP29" s="214">
        <f t="shared" si="8"/>
        <v>0</v>
      </c>
      <c r="AQ29" s="214" t="str">
        <f>IF(AND('Claim Details'!$J$19="London 1",U29="A"),Rates!$C$4,IF(AND('Claim Details'!$J$19="London 1",U29="B"),Rates!$D$4,IF(AND('Claim Details'!$J$19="London 1",U29="C"),Rates!$E$4,IF(AND('Claim Details'!$J$19="London 1",U29="D"),Rates!$F$4,IF(AND('Claim Details'!$J$19="London 2",U29="A"),Rates!$C$7,IF(AND('Claim Details'!$J$19="London 2",U29="B"),Rates!$D$7,IF(AND('Claim Details'!$J$19="London 2",U29="C"),Rates!$E$7,IF(AND('Claim Details'!$J$19="London 2",U29="D"),Rates!$F$7,IF(AND('Claim Details'!$J$19="London 3",U29="A"),Rates!$C$10,IF(AND('Claim Details'!$J$19="London 3",U29="B"),Rates!$D$10,IF(AND('Claim Details'!$J$19="London 3",U29="C"),Rates!$E$10,IF(AND('Claim Details'!$J$19="London 3",U29="D"),Rates!$F$10,IF(AND('Claim Details'!$J$19="National 1",U29="A"),Rates!$C$13,IF(AND('Claim Details'!$J$19="National 1",U29="B"),Rates!$D$13,IF(AND('Claim Details'!$J$19="National 1",U29="C"),Rates!$E$13,IF(AND('Claim Details'!$J$19="National 1",U29="D"),Rates!$F$13,IF(AND('Claim Details'!$J$19="National 2",U29="A"),Rates!$C$16,IF(AND('Claim Details'!$J$19="National 2",U29="B"),Rates!$D$16,IF(AND('Claim Details'!$J$19="National 2",U29="C"),Rates!$E$16,IF(AND('Claim Details'!$J$19="National 2",U29="D"),Rates!$F$16,"£0.00"))))))))))))))))))))</f>
        <v>£0.00</v>
      </c>
      <c r="AR29" s="214">
        <f t="shared" si="9"/>
        <v>0</v>
      </c>
      <c r="AS29" s="214" t="str">
        <f>IF(AND('Claim Details'!$R$19="London 1",AD29="A"),Rates!$C$4,IF(AND('Claim Details'!$R$19="London 1",AD29="B"),Rates!$D$4,IF(AND('Claim Details'!$R$19="London 1",AD29="C"),Rates!$E$4,IF(AND('Claim Details'!$R$19="London 1",AD29="D"),Rates!$F$4,IF(AND('Claim Details'!$R$19="London 2",AD29="A"),Rates!$C$7,IF(AND('Claim Details'!$R$19="London 2",AD29="B"),Rates!$D$7,IF(AND('Claim Details'!$R$19="London 2",AD29="C"),Rates!$E$7,IF(AND('Claim Details'!$R$19="London 2",AD29="D"),Rates!$F$7,IF(AND('Claim Details'!$R$19="London 3",AD29="A"),Rates!$C$10,IF(AND('Claim Details'!$R$19="London 3",AD29="B"),Rates!$D$10,IF(AND('Claim Details'!$R$19="London 3",AD29="C"),Rates!$E$10,IF(AND('Claim Details'!$R$19="London 3",AD29="D"),Rates!$F$10,IF(AND('Claim Details'!$R$19="National 1",AD29="A"),Rates!$C$13,IF(AND('Claim Details'!$R$19="National 1",AD29="B"),Rates!$D$13,IF(AND('Claim Details'!$R$19="National 1",AD29="C"),Rates!$E$13,IF(AND('Claim Details'!$R$19="National 1",AD29="D"),Rates!$F$13,IF(AND('Claim Details'!$R$19="National 2",AD29="A"),Rates!$C$16,IF(AND('Claim Details'!$R$19="National 2",AD29="B"),Rates!$D$16,IF(AND('Claim Details'!$R$19="National 2",AD29="C"),Rates!$E$16,IF(AND('Claim Details'!$R$19="National 2",AD29="D"),Rates!$F$16,"£0.00"))))))))))))))))))))</f>
        <v>£0.00</v>
      </c>
      <c r="AT29" s="214">
        <f t="shared" si="10"/>
        <v>0</v>
      </c>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row>
    <row r="30" spans="1:76" ht="15">
      <c r="A30" s="210"/>
      <c r="B30" s="77"/>
      <c r="C30" s="82"/>
      <c r="D30" s="83"/>
      <c r="E30" s="84"/>
      <c r="F30" s="76"/>
      <c r="G30" s="85"/>
      <c r="H30" s="86"/>
      <c r="I30" s="219" t="str">
        <f>IF(AND('Claim Details'!$E$19="London 1",C30="A"),Rates!$C$4,IF(AND('Claim Details'!$E$19="London 1",C30="B"),Rates!$D$4,IF(AND('Claim Details'!$E$19="London 1",C30="C"),Rates!$E$4,IF(AND('Claim Details'!$E$19="London 1",C30="D"),Rates!$F$4,IF(AND('Claim Details'!$E$19="London 2",C30="A"),Rates!$C$7,IF(AND('Claim Details'!$E$19="London 2",C30="B"),Rates!$D$7,IF(AND('Claim Details'!$E$19="London 2",C30="C"),Rates!$E$7,IF(AND('Claim Details'!$E$19="London 2",C30="D"),Rates!$F$7,IF(AND('Claim Details'!$E$19="London 3",C30="A"),Rates!$C$10,IF(AND('Claim Details'!$E$19="London 3",C30="B"),Rates!$D$10,IF(AND('Claim Details'!$E$19="London 3",C30="C"),Rates!$E$10,IF(AND('Claim Details'!$E$19="London 3",C30="D"),Rates!$F$10,IF(AND('Claim Details'!$E$19="National 1",C30="A"),Rates!$C$13,IF(AND('Claim Details'!$E$19="National 1",C30="B"),Rates!$D$13,IF(AND('Claim Details'!$E$19="National 1",C30="C"),Rates!$E$13,IF(AND('Claim Details'!$E$19="National 1",C30="D"),Rates!$F$13,IF(AND('Claim Details'!$E$19="National 2",C30="A"),Rates!$C$16,IF(AND('Claim Details'!$E$19="National 2",C30="B"),Rates!$D$16,IF(AND('Claim Details'!$E$19="National 2",C30="C"),Rates!$E$16,IF(AND('Claim Details'!$E$19="National 2",C30="D"),Rates!$F$16,"£0.00"))))))))))))))))))))</f>
        <v>£0.00</v>
      </c>
      <c r="J30" s="87"/>
      <c r="K30" s="219" t="str">
        <f t="shared" si="2"/>
        <v>£0.00</v>
      </c>
      <c r="L30" s="87"/>
      <c r="M30" s="88"/>
      <c r="N30" s="210"/>
      <c r="O30" s="64"/>
      <c r="P30" s="74"/>
      <c r="Q30" s="74"/>
      <c r="R30" s="74"/>
      <c r="S30" s="213"/>
      <c r="T30" s="102" t="str">
        <f t="shared" si="0"/>
        <v/>
      </c>
      <c r="U30" s="74" t="str">
        <f t="shared" si="3"/>
        <v/>
      </c>
      <c r="V30" s="40" t="str">
        <f t="shared" si="4"/>
        <v>£0.00</v>
      </c>
      <c r="W30" s="40"/>
      <c r="X30" s="74"/>
      <c r="Y30" s="65"/>
      <c r="Z30" s="66"/>
      <c r="AA30" s="113"/>
      <c r="AB30" s="84"/>
      <c r="AC30" s="220"/>
      <c r="AD30" s="221" t="str">
        <f t="shared" si="1"/>
        <v/>
      </c>
      <c r="AE30" s="219"/>
      <c r="AF30" s="222"/>
      <c r="AG30" s="223"/>
      <c r="AH30" s="224" t="str">
        <f t="shared" si="5"/>
        <v/>
      </c>
      <c r="AI30" s="225" t="str">
        <f t="shared" si="6"/>
        <v>£0.00</v>
      </c>
      <c r="AJ30" s="19"/>
      <c r="AK30" s="211"/>
      <c r="AL30" s="211"/>
      <c r="AM30" s="211"/>
      <c r="AN30" s="211"/>
      <c r="AO30" s="211" t="str">
        <f t="shared" si="7"/>
        <v/>
      </c>
      <c r="AP30" s="214">
        <f t="shared" si="8"/>
        <v>0</v>
      </c>
      <c r="AQ30" s="214" t="str">
        <f>IF(AND('Claim Details'!$J$19="London 1",U30="A"),Rates!$C$4,IF(AND('Claim Details'!$J$19="London 1",U30="B"),Rates!$D$4,IF(AND('Claim Details'!$J$19="London 1",U30="C"),Rates!$E$4,IF(AND('Claim Details'!$J$19="London 1",U30="D"),Rates!$F$4,IF(AND('Claim Details'!$J$19="London 2",U30="A"),Rates!$C$7,IF(AND('Claim Details'!$J$19="London 2",U30="B"),Rates!$D$7,IF(AND('Claim Details'!$J$19="London 2",U30="C"),Rates!$E$7,IF(AND('Claim Details'!$J$19="London 2",U30="D"),Rates!$F$7,IF(AND('Claim Details'!$J$19="London 3",U30="A"),Rates!$C$10,IF(AND('Claim Details'!$J$19="London 3",U30="B"),Rates!$D$10,IF(AND('Claim Details'!$J$19="London 3",U30="C"),Rates!$E$10,IF(AND('Claim Details'!$J$19="London 3",U30="D"),Rates!$F$10,IF(AND('Claim Details'!$J$19="National 1",U30="A"),Rates!$C$13,IF(AND('Claim Details'!$J$19="National 1",U30="B"),Rates!$D$13,IF(AND('Claim Details'!$J$19="National 1",U30="C"),Rates!$E$13,IF(AND('Claim Details'!$J$19="National 1",U30="D"),Rates!$F$13,IF(AND('Claim Details'!$J$19="National 2",U30="A"),Rates!$C$16,IF(AND('Claim Details'!$J$19="National 2",U30="B"),Rates!$D$16,IF(AND('Claim Details'!$J$19="National 2",U30="C"),Rates!$E$16,IF(AND('Claim Details'!$J$19="National 2",U30="D"),Rates!$F$16,"£0.00"))))))))))))))))))))</f>
        <v>£0.00</v>
      </c>
      <c r="AR30" s="214">
        <f t="shared" si="9"/>
        <v>0</v>
      </c>
      <c r="AS30" s="214" t="str">
        <f>IF(AND('Claim Details'!$R$19="London 1",AD30="A"),Rates!$C$4,IF(AND('Claim Details'!$R$19="London 1",AD30="B"),Rates!$D$4,IF(AND('Claim Details'!$R$19="London 1",AD30="C"),Rates!$E$4,IF(AND('Claim Details'!$R$19="London 1",AD30="D"),Rates!$F$4,IF(AND('Claim Details'!$R$19="London 2",AD30="A"),Rates!$C$7,IF(AND('Claim Details'!$R$19="London 2",AD30="B"),Rates!$D$7,IF(AND('Claim Details'!$R$19="London 2",AD30="C"),Rates!$E$7,IF(AND('Claim Details'!$R$19="London 2",AD30="D"),Rates!$F$7,IF(AND('Claim Details'!$R$19="London 3",AD30="A"),Rates!$C$10,IF(AND('Claim Details'!$R$19="London 3",AD30="B"),Rates!$D$10,IF(AND('Claim Details'!$R$19="London 3",AD30="C"),Rates!$E$10,IF(AND('Claim Details'!$R$19="London 3",AD30="D"),Rates!$F$10,IF(AND('Claim Details'!$R$19="National 1",AD30="A"),Rates!$C$13,IF(AND('Claim Details'!$R$19="National 1",AD30="B"),Rates!$D$13,IF(AND('Claim Details'!$R$19="National 1",AD30="C"),Rates!$E$13,IF(AND('Claim Details'!$R$19="National 1",AD30="D"),Rates!$F$13,IF(AND('Claim Details'!$R$19="National 2",AD30="A"),Rates!$C$16,IF(AND('Claim Details'!$R$19="National 2",AD30="B"),Rates!$D$16,IF(AND('Claim Details'!$R$19="National 2",AD30="C"),Rates!$E$16,IF(AND('Claim Details'!$R$19="National 2",AD30="D"),Rates!$F$16,"£0.00"))))))))))))))))))))</f>
        <v>£0.00</v>
      </c>
      <c r="AT30" s="214">
        <f t="shared" si="10"/>
        <v>0</v>
      </c>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row>
    <row r="31" spans="1:76" ht="15">
      <c r="A31" s="210"/>
      <c r="B31" s="77"/>
      <c r="C31" s="82"/>
      <c r="D31" s="83"/>
      <c r="E31" s="84"/>
      <c r="F31" s="76"/>
      <c r="G31" s="85"/>
      <c r="H31" s="86"/>
      <c r="I31" s="219" t="str">
        <f>IF(AND('Claim Details'!$E$19="London 1",C31="A"),Rates!$C$4,IF(AND('Claim Details'!$E$19="London 1",C31="B"),Rates!$D$4,IF(AND('Claim Details'!$E$19="London 1",C31="C"),Rates!$E$4,IF(AND('Claim Details'!$E$19="London 1",C31="D"),Rates!$F$4,IF(AND('Claim Details'!$E$19="London 2",C31="A"),Rates!$C$7,IF(AND('Claim Details'!$E$19="London 2",C31="B"),Rates!$D$7,IF(AND('Claim Details'!$E$19="London 2",C31="C"),Rates!$E$7,IF(AND('Claim Details'!$E$19="London 2",C31="D"),Rates!$F$7,IF(AND('Claim Details'!$E$19="London 3",C31="A"),Rates!$C$10,IF(AND('Claim Details'!$E$19="London 3",C31="B"),Rates!$D$10,IF(AND('Claim Details'!$E$19="London 3",C31="C"),Rates!$E$10,IF(AND('Claim Details'!$E$19="London 3",C31="D"),Rates!$F$10,IF(AND('Claim Details'!$E$19="National 1",C31="A"),Rates!$C$13,IF(AND('Claim Details'!$E$19="National 1",C31="B"),Rates!$D$13,IF(AND('Claim Details'!$E$19="National 1",C31="C"),Rates!$E$13,IF(AND('Claim Details'!$E$19="National 1",C31="D"),Rates!$F$13,IF(AND('Claim Details'!$E$19="National 2",C31="A"),Rates!$C$16,IF(AND('Claim Details'!$E$19="National 2",C31="B"),Rates!$D$16,IF(AND('Claim Details'!$E$19="National 2",C31="C"),Rates!$E$16,IF(AND('Claim Details'!$E$19="National 2",C31="D"),Rates!$F$16,"£0.00"))))))))))))))))))))</f>
        <v>£0.00</v>
      </c>
      <c r="J31" s="87"/>
      <c r="K31" s="219" t="str">
        <f t="shared" si="2"/>
        <v>£0.00</v>
      </c>
      <c r="L31" s="87"/>
      <c r="M31" s="88"/>
      <c r="N31" s="210"/>
      <c r="O31" s="64"/>
      <c r="P31" s="74"/>
      <c r="Q31" s="74"/>
      <c r="R31" s="74"/>
      <c r="S31" s="213"/>
      <c r="T31" s="102" t="str">
        <f t="shared" si="0"/>
        <v/>
      </c>
      <c r="U31" s="74" t="str">
        <f t="shared" si="3"/>
        <v/>
      </c>
      <c r="V31" s="40" t="str">
        <f t="shared" si="4"/>
        <v>£0.00</v>
      </c>
      <c r="W31" s="40"/>
      <c r="X31" s="74"/>
      <c r="Y31" s="65"/>
      <c r="Z31" s="66"/>
      <c r="AA31" s="113"/>
      <c r="AB31" s="84"/>
      <c r="AC31" s="220"/>
      <c r="AD31" s="221" t="str">
        <f t="shared" si="1"/>
        <v/>
      </c>
      <c r="AE31" s="219"/>
      <c r="AF31" s="222"/>
      <c r="AG31" s="223"/>
      <c r="AH31" s="224" t="str">
        <f t="shared" si="5"/>
        <v/>
      </c>
      <c r="AI31" s="225" t="str">
        <f t="shared" si="6"/>
        <v>£0.00</v>
      </c>
      <c r="AJ31" s="19"/>
      <c r="AK31" s="211"/>
      <c r="AL31" s="211"/>
      <c r="AM31" s="211"/>
      <c r="AN31" s="211"/>
      <c r="AO31" s="211" t="str">
        <f t="shared" si="7"/>
        <v/>
      </c>
      <c r="AP31" s="214">
        <f t="shared" si="8"/>
        <v>0</v>
      </c>
      <c r="AQ31" s="214" t="str">
        <f>IF(AND('Claim Details'!$J$19="London 1",U31="A"),Rates!$C$4,IF(AND('Claim Details'!$J$19="London 1",U31="B"),Rates!$D$4,IF(AND('Claim Details'!$J$19="London 1",U31="C"),Rates!$E$4,IF(AND('Claim Details'!$J$19="London 1",U31="D"),Rates!$F$4,IF(AND('Claim Details'!$J$19="London 2",U31="A"),Rates!$C$7,IF(AND('Claim Details'!$J$19="London 2",U31="B"),Rates!$D$7,IF(AND('Claim Details'!$J$19="London 2",U31="C"),Rates!$E$7,IF(AND('Claim Details'!$J$19="London 2",U31="D"),Rates!$F$7,IF(AND('Claim Details'!$J$19="London 3",U31="A"),Rates!$C$10,IF(AND('Claim Details'!$J$19="London 3",U31="B"),Rates!$D$10,IF(AND('Claim Details'!$J$19="London 3",U31="C"),Rates!$E$10,IF(AND('Claim Details'!$J$19="London 3",U31="D"),Rates!$F$10,IF(AND('Claim Details'!$J$19="National 1",U31="A"),Rates!$C$13,IF(AND('Claim Details'!$J$19="National 1",U31="B"),Rates!$D$13,IF(AND('Claim Details'!$J$19="National 1",U31="C"),Rates!$E$13,IF(AND('Claim Details'!$J$19="National 1",U31="D"),Rates!$F$13,IF(AND('Claim Details'!$J$19="National 2",U31="A"),Rates!$C$16,IF(AND('Claim Details'!$J$19="National 2",U31="B"),Rates!$D$16,IF(AND('Claim Details'!$J$19="National 2",U31="C"),Rates!$E$16,IF(AND('Claim Details'!$J$19="National 2",U31="D"),Rates!$F$16,"£0.00"))))))))))))))))))))</f>
        <v>£0.00</v>
      </c>
      <c r="AR31" s="214">
        <f t="shared" si="9"/>
        <v>0</v>
      </c>
      <c r="AS31" s="214" t="str">
        <f>IF(AND('Claim Details'!$R$19="London 1",AD31="A"),Rates!$C$4,IF(AND('Claim Details'!$R$19="London 1",AD31="B"),Rates!$D$4,IF(AND('Claim Details'!$R$19="London 1",AD31="C"),Rates!$E$4,IF(AND('Claim Details'!$R$19="London 1",AD31="D"),Rates!$F$4,IF(AND('Claim Details'!$R$19="London 2",AD31="A"),Rates!$C$7,IF(AND('Claim Details'!$R$19="London 2",AD31="B"),Rates!$D$7,IF(AND('Claim Details'!$R$19="London 2",AD31="C"),Rates!$E$7,IF(AND('Claim Details'!$R$19="London 2",AD31="D"),Rates!$F$7,IF(AND('Claim Details'!$R$19="London 3",AD31="A"),Rates!$C$10,IF(AND('Claim Details'!$R$19="London 3",AD31="B"),Rates!$D$10,IF(AND('Claim Details'!$R$19="London 3",AD31="C"),Rates!$E$10,IF(AND('Claim Details'!$R$19="London 3",AD31="D"),Rates!$F$10,IF(AND('Claim Details'!$R$19="National 1",AD31="A"),Rates!$C$13,IF(AND('Claim Details'!$R$19="National 1",AD31="B"),Rates!$D$13,IF(AND('Claim Details'!$R$19="National 1",AD31="C"),Rates!$E$13,IF(AND('Claim Details'!$R$19="National 1",AD31="D"),Rates!$F$13,IF(AND('Claim Details'!$R$19="National 2",AD31="A"),Rates!$C$16,IF(AND('Claim Details'!$R$19="National 2",AD31="B"),Rates!$D$16,IF(AND('Claim Details'!$R$19="National 2",AD31="C"),Rates!$E$16,IF(AND('Claim Details'!$R$19="National 2",AD31="D"),Rates!$F$16,"£0.00"))))))))))))))))))))</f>
        <v>£0.00</v>
      </c>
      <c r="AT31" s="214">
        <f t="shared" si="10"/>
        <v>0</v>
      </c>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row>
    <row r="32" spans="1:76" ht="15">
      <c r="A32" s="210"/>
      <c r="B32" s="77"/>
      <c r="C32" s="82"/>
      <c r="D32" s="83"/>
      <c r="E32" s="84"/>
      <c r="F32" s="76"/>
      <c r="G32" s="85"/>
      <c r="H32" s="86"/>
      <c r="I32" s="219" t="str">
        <f>IF(AND('Claim Details'!$E$19="London 1",C32="A"),Rates!$C$4,IF(AND('Claim Details'!$E$19="London 1",C32="B"),Rates!$D$4,IF(AND('Claim Details'!$E$19="London 1",C32="C"),Rates!$E$4,IF(AND('Claim Details'!$E$19="London 1",C32="D"),Rates!$F$4,IF(AND('Claim Details'!$E$19="London 2",C32="A"),Rates!$C$7,IF(AND('Claim Details'!$E$19="London 2",C32="B"),Rates!$D$7,IF(AND('Claim Details'!$E$19="London 2",C32="C"),Rates!$E$7,IF(AND('Claim Details'!$E$19="London 2",C32="D"),Rates!$F$7,IF(AND('Claim Details'!$E$19="London 3",C32="A"),Rates!$C$10,IF(AND('Claim Details'!$E$19="London 3",C32="B"),Rates!$D$10,IF(AND('Claim Details'!$E$19="London 3",C32="C"),Rates!$E$10,IF(AND('Claim Details'!$E$19="London 3",C32="D"),Rates!$F$10,IF(AND('Claim Details'!$E$19="National 1",C32="A"),Rates!$C$13,IF(AND('Claim Details'!$E$19="National 1",C32="B"),Rates!$D$13,IF(AND('Claim Details'!$E$19="National 1",C32="C"),Rates!$E$13,IF(AND('Claim Details'!$E$19="National 1",C32="D"),Rates!$F$13,IF(AND('Claim Details'!$E$19="National 2",C32="A"),Rates!$C$16,IF(AND('Claim Details'!$E$19="National 2",C32="B"),Rates!$D$16,IF(AND('Claim Details'!$E$19="National 2",C32="C"),Rates!$E$16,IF(AND('Claim Details'!$E$19="National 2",C32="D"),Rates!$F$16,"£0.00"))))))))))))))))))))</f>
        <v>£0.00</v>
      </c>
      <c r="J32" s="87"/>
      <c r="K32" s="219" t="str">
        <f t="shared" si="2"/>
        <v>£0.00</v>
      </c>
      <c r="L32" s="87"/>
      <c r="M32" s="88"/>
      <c r="N32" s="210"/>
      <c r="O32" s="64"/>
      <c r="P32" s="74"/>
      <c r="Q32" s="74"/>
      <c r="R32" s="74"/>
      <c r="S32" s="213"/>
      <c r="T32" s="102" t="str">
        <f t="shared" si="0"/>
        <v/>
      </c>
      <c r="U32" s="74" t="str">
        <f t="shared" si="3"/>
        <v/>
      </c>
      <c r="V32" s="40" t="str">
        <f t="shared" si="4"/>
        <v>£0.00</v>
      </c>
      <c r="W32" s="40"/>
      <c r="X32" s="74"/>
      <c r="Y32" s="65"/>
      <c r="Z32" s="66"/>
      <c r="AA32" s="113"/>
      <c r="AB32" s="84"/>
      <c r="AC32" s="220"/>
      <c r="AD32" s="221" t="str">
        <f t="shared" si="1"/>
        <v/>
      </c>
      <c r="AE32" s="219"/>
      <c r="AF32" s="222"/>
      <c r="AG32" s="223"/>
      <c r="AH32" s="224" t="str">
        <f t="shared" si="5"/>
        <v/>
      </c>
      <c r="AI32" s="225" t="str">
        <f t="shared" si="6"/>
        <v>£0.00</v>
      </c>
      <c r="AJ32" s="19"/>
      <c r="AK32" s="211"/>
      <c r="AL32" s="211"/>
      <c r="AM32" s="211"/>
      <c r="AN32" s="211"/>
      <c r="AO32" s="211" t="str">
        <f t="shared" si="7"/>
        <v/>
      </c>
      <c r="AP32" s="214">
        <f t="shared" si="8"/>
        <v>0</v>
      </c>
      <c r="AQ32" s="214" t="str">
        <f>IF(AND('Claim Details'!$J$19="London 1",U32="A"),Rates!$C$4,IF(AND('Claim Details'!$J$19="London 1",U32="B"),Rates!$D$4,IF(AND('Claim Details'!$J$19="London 1",U32="C"),Rates!$E$4,IF(AND('Claim Details'!$J$19="London 1",U32="D"),Rates!$F$4,IF(AND('Claim Details'!$J$19="London 2",U32="A"),Rates!$C$7,IF(AND('Claim Details'!$J$19="London 2",U32="B"),Rates!$D$7,IF(AND('Claim Details'!$J$19="London 2",U32="C"),Rates!$E$7,IF(AND('Claim Details'!$J$19="London 2",U32="D"),Rates!$F$7,IF(AND('Claim Details'!$J$19="London 3",U32="A"),Rates!$C$10,IF(AND('Claim Details'!$J$19="London 3",U32="B"),Rates!$D$10,IF(AND('Claim Details'!$J$19="London 3",U32="C"),Rates!$E$10,IF(AND('Claim Details'!$J$19="London 3",U32="D"),Rates!$F$10,IF(AND('Claim Details'!$J$19="National 1",U32="A"),Rates!$C$13,IF(AND('Claim Details'!$J$19="National 1",U32="B"),Rates!$D$13,IF(AND('Claim Details'!$J$19="National 1",U32="C"),Rates!$E$13,IF(AND('Claim Details'!$J$19="National 1",U32="D"),Rates!$F$13,IF(AND('Claim Details'!$J$19="National 2",U32="A"),Rates!$C$16,IF(AND('Claim Details'!$J$19="National 2",U32="B"),Rates!$D$16,IF(AND('Claim Details'!$J$19="National 2",U32="C"),Rates!$E$16,IF(AND('Claim Details'!$J$19="National 2",U32="D"),Rates!$F$16,"£0.00"))))))))))))))))))))</f>
        <v>£0.00</v>
      </c>
      <c r="AR32" s="214">
        <f t="shared" si="9"/>
        <v>0</v>
      </c>
      <c r="AS32" s="214" t="str">
        <f>IF(AND('Claim Details'!$R$19="London 1",AD32="A"),Rates!$C$4,IF(AND('Claim Details'!$R$19="London 1",AD32="B"),Rates!$D$4,IF(AND('Claim Details'!$R$19="London 1",AD32="C"),Rates!$E$4,IF(AND('Claim Details'!$R$19="London 1",AD32="D"),Rates!$F$4,IF(AND('Claim Details'!$R$19="London 2",AD32="A"),Rates!$C$7,IF(AND('Claim Details'!$R$19="London 2",AD32="B"),Rates!$D$7,IF(AND('Claim Details'!$R$19="London 2",AD32="C"),Rates!$E$7,IF(AND('Claim Details'!$R$19="London 2",AD32="D"),Rates!$F$7,IF(AND('Claim Details'!$R$19="London 3",AD32="A"),Rates!$C$10,IF(AND('Claim Details'!$R$19="London 3",AD32="B"),Rates!$D$10,IF(AND('Claim Details'!$R$19="London 3",AD32="C"),Rates!$E$10,IF(AND('Claim Details'!$R$19="London 3",AD32="D"),Rates!$F$10,IF(AND('Claim Details'!$R$19="National 1",AD32="A"),Rates!$C$13,IF(AND('Claim Details'!$R$19="National 1",AD32="B"),Rates!$D$13,IF(AND('Claim Details'!$R$19="National 1",AD32="C"),Rates!$E$13,IF(AND('Claim Details'!$R$19="National 1",AD32="D"),Rates!$F$13,IF(AND('Claim Details'!$R$19="National 2",AD32="A"),Rates!$C$16,IF(AND('Claim Details'!$R$19="National 2",AD32="B"),Rates!$D$16,IF(AND('Claim Details'!$R$19="National 2",AD32="C"),Rates!$E$16,IF(AND('Claim Details'!$R$19="National 2",AD32="D"),Rates!$F$16,"£0.00"))))))))))))))))))))</f>
        <v>£0.00</v>
      </c>
      <c r="AT32" s="214">
        <f t="shared" si="10"/>
        <v>0</v>
      </c>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row>
    <row r="33" spans="1:76" ht="15">
      <c r="A33" s="210"/>
      <c r="B33" s="77"/>
      <c r="C33" s="82"/>
      <c r="D33" s="83"/>
      <c r="E33" s="84"/>
      <c r="F33" s="76"/>
      <c r="G33" s="85"/>
      <c r="H33" s="86"/>
      <c r="I33" s="219" t="str">
        <f>IF(AND('Claim Details'!$E$19="London 1",C33="A"),Rates!$C$4,IF(AND('Claim Details'!$E$19="London 1",C33="B"),Rates!$D$4,IF(AND('Claim Details'!$E$19="London 1",C33="C"),Rates!$E$4,IF(AND('Claim Details'!$E$19="London 1",C33="D"),Rates!$F$4,IF(AND('Claim Details'!$E$19="London 2",C33="A"),Rates!$C$7,IF(AND('Claim Details'!$E$19="London 2",C33="B"),Rates!$D$7,IF(AND('Claim Details'!$E$19="London 2",C33="C"),Rates!$E$7,IF(AND('Claim Details'!$E$19="London 2",C33="D"),Rates!$F$7,IF(AND('Claim Details'!$E$19="London 3",C33="A"),Rates!$C$10,IF(AND('Claim Details'!$E$19="London 3",C33="B"),Rates!$D$10,IF(AND('Claim Details'!$E$19="London 3",C33="C"),Rates!$E$10,IF(AND('Claim Details'!$E$19="London 3",C33="D"),Rates!$F$10,IF(AND('Claim Details'!$E$19="National 1",C33="A"),Rates!$C$13,IF(AND('Claim Details'!$E$19="National 1",C33="B"),Rates!$D$13,IF(AND('Claim Details'!$E$19="National 1",C33="C"),Rates!$E$13,IF(AND('Claim Details'!$E$19="National 1",C33="D"),Rates!$F$13,IF(AND('Claim Details'!$E$19="National 2",C33="A"),Rates!$C$16,IF(AND('Claim Details'!$E$19="National 2",C33="B"),Rates!$D$16,IF(AND('Claim Details'!$E$19="National 2",C33="C"),Rates!$E$16,IF(AND('Claim Details'!$E$19="National 2",C33="D"),Rates!$F$16,"£0.00"))))))))))))))))))))</f>
        <v>£0.00</v>
      </c>
      <c r="J33" s="87"/>
      <c r="K33" s="219" t="str">
        <f t="shared" si="2"/>
        <v>£0.00</v>
      </c>
      <c r="L33" s="87"/>
      <c r="M33" s="88"/>
      <c r="N33" s="210"/>
      <c r="O33" s="64"/>
      <c r="P33" s="74"/>
      <c r="Q33" s="74"/>
      <c r="R33" s="74"/>
      <c r="S33" s="213"/>
      <c r="T33" s="102" t="str">
        <f t="shared" si="0"/>
        <v/>
      </c>
      <c r="U33" s="74" t="str">
        <f t="shared" si="3"/>
        <v/>
      </c>
      <c r="V33" s="40" t="str">
        <f t="shared" si="4"/>
        <v>£0.00</v>
      </c>
      <c r="W33" s="40"/>
      <c r="X33" s="74"/>
      <c r="Y33" s="65"/>
      <c r="Z33" s="66"/>
      <c r="AA33" s="113"/>
      <c r="AB33" s="84"/>
      <c r="AC33" s="220"/>
      <c r="AD33" s="221" t="str">
        <f t="shared" si="1"/>
        <v/>
      </c>
      <c r="AE33" s="219"/>
      <c r="AF33" s="222"/>
      <c r="AG33" s="223"/>
      <c r="AH33" s="224" t="str">
        <f t="shared" si="5"/>
        <v/>
      </c>
      <c r="AI33" s="225" t="str">
        <f t="shared" si="6"/>
        <v>£0.00</v>
      </c>
      <c r="AJ33" s="19"/>
      <c r="AK33" s="211"/>
      <c r="AL33" s="211"/>
      <c r="AM33" s="211"/>
      <c r="AN33" s="211"/>
      <c r="AO33" s="211" t="str">
        <f t="shared" si="7"/>
        <v/>
      </c>
      <c r="AP33" s="214">
        <f t="shared" si="8"/>
        <v>0</v>
      </c>
      <c r="AQ33" s="214" t="str">
        <f>IF(AND('Claim Details'!$J$19="London 1",U33="A"),Rates!$C$4,IF(AND('Claim Details'!$J$19="London 1",U33="B"),Rates!$D$4,IF(AND('Claim Details'!$J$19="London 1",U33="C"),Rates!$E$4,IF(AND('Claim Details'!$J$19="London 1",U33="D"),Rates!$F$4,IF(AND('Claim Details'!$J$19="London 2",U33="A"),Rates!$C$7,IF(AND('Claim Details'!$J$19="London 2",U33="B"),Rates!$D$7,IF(AND('Claim Details'!$J$19="London 2",U33="C"),Rates!$E$7,IF(AND('Claim Details'!$J$19="London 2",U33="D"),Rates!$F$7,IF(AND('Claim Details'!$J$19="London 3",U33="A"),Rates!$C$10,IF(AND('Claim Details'!$J$19="London 3",U33="B"),Rates!$D$10,IF(AND('Claim Details'!$J$19="London 3",U33="C"),Rates!$E$10,IF(AND('Claim Details'!$J$19="London 3",U33="D"),Rates!$F$10,IF(AND('Claim Details'!$J$19="National 1",U33="A"),Rates!$C$13,IF(AND('Claim Details'!$J$19="National 1",U33="B"),Rates!$D$13,IF(AND('Claim Details'!$J$19="National 1",U33="C"),Rates!$E$13,IF(AND('Claim Details'!$J$19="National 1",U33="D"),Rates!$F$13,IF(AND('Claim Details'!$J$19="National 2",U33="A"),Rates!$C$16,IF(AND('Claim Details'!$J$19="National 2",U33="B"),Rates!$D$16,IF(AND('Claim Details'!$J$19="National 2",U33="C"),Rates!$E$16,IF(AND('Claim Details'!$J$19="National 2",U33="D"),Rates!$F$16,"£0.00"))))))))))))))))))))</f>
        <v>£0.00</v>
      </c>
      <c r="AR33" s="214">
        <f t="shared" si="9"/>
        <v>0</v>
      </c>
      <c r="AS33" s="214" t="str">
        <f>IF(AND('Claim Details'!$R$19="London 1",AD33="A"),Rates!$C$4,IF(AND('Claim Details'!$R$19="London 1",AD33="B"),Rates!$D$4,IF(AND('Claim Details'!$R$19="London 1",AD33="C"),Rates!$E$4,IF(AND('Claim Details'!$R$19="London 1",AD33="D"),Rates!$F$4,IF(AND('Claim Details'!$R$19="London 2",AD33="A"),Rates!$C$7,IF(AND('Claim Details'!$R$19="London 2",AD33="B"),Rates!$D$7,IF(AND('Claim Details'!$R$19="London 2",AD33="C"),Rates!$E$7,IF(AND('Claim Details'!$R$19="London 2",AD33="D"),Rates!$F$7,IF(AND('Claim Details'!$R$19="London 3",AD33="A"),Rates!$C$10,IF(AND('Claim Details'!$R$19="London 3",AD33="B"),Rates!$D$10,IF(AND('Claim Details'!$R$19="London 3",AD33="C"),Rates!$E$10,IF(AND('Claim Details'!$R$19="London 3",AD33="D"),Rates!$F$10,IF(AND('Claim Details'!$R$19="National 1",AD33="A"),Rates!$C$13,IF(AND('Claim Details'!$R$19="National 1",AD33="B"),Rates!$D$13,IF(AND('Claim Details'!$R$19="National 1",AD33="C"),Rates!$E$13,IF(AND('Claim Details'!$R$19="National 1",AD33="D"),Rates!$F$13,IF(AND('Claim Details'!$R$19="National 2",AD33="A"),Rates!$C$16,IF(AND('Claim Details'!$R$19="National 2",AD33="B"),Rates!$D$16,IF(AND('Claim Details'!$R$19="National 2",AD33="C"),Rates!$E$16,IF(AND('Claim Details'!$R$19="National 2",AD33="D"),Rates!$F$16,"£0.00"))))))))))))))))))))</f>
        <v>£0.00</v>
      </c>
      <c r="AT33" s="214">
        <f t="shared" si="10"/>
        <v>0</v>
      </c>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row>
    <row r="34" spans="1:76" ht="15">
      <c r="A34" s="210"/>
      <c r="B34" s="77"/>
      <c r="C34" s="82"/>
      <c r="D34" s="83"/>
      <c r="E34" s="84"/>
      <c r="F34" s="76"/>
      <c r="G34" s="85"/>
      <c r="H34" s="86"/>
      <c r="I34" s="219" t="str">
        <f>IF(AND('Claim Details'!$E$19="London 1",C34="A"),Rates!$C$4,IF(AND('Claim Details'!$E$19="London 1",C34="B"),Rates!$D$4,IF(AND('Claim Details'!$E$19="London 1",C34="C"),Rates!$E$4,IF(AND('Claim Details'!$E$19="London 1",C34="D"),Rates!$F$4,IF(AND('Claim Details'!$E$19="London 2",C34="A"),Rates!$C$7,IF(AND('Claim Details'!$E$19="London 2",C34="B"),Rates!$D$7,IF(AND('Claim Details'!$E$19="London 2",C34="C"),Rates!$E$7,IF(AND('Claim Details'!$E$19="London 2",C34="D"),Rates!$F$7,IF(AND('Claim Details'!$E$19="London 3",C34="A"),Rates!$C$10,IF(AND('Claim Details'!$E$19="London 3",C34="B"),Rates!$D$10,IF(AND('Claim Details'!$E$19="London 3",C34="C"),Rates!$E$10,IF(AND('Claim Details'!$E$19="London 3",C34="D"),Rates!$F$10,IF(AND('Claim Details'!$E$19="National 1",C34="A"),Rates!$C$13,IF(AND('Claim Details'!$E$19="National 1",C34="B"),Rates!$D$13,IF(AND('Claim Details'!$E$19="National 1",C34="C"),Rates!$E$13,IF(AND('Claim Details'!$E$19="National 1",C34="D"),Rates!$F$13,IF(AND('Claim Details'!$E$19="National 2",C34="A"),Rates!$C$16,IF(AND('Claim Details'!$E$19="National 2",C34="B"),Rates!$D$16,IF(AND('Claim Details'!$E$19="National 2",C34="C"),Rates!$E$16,IF(AND('Claim Details'!$E$19="National 2",C34="D"),Rates!$F$16,"£0.00"))))))))))))))))))))</f>
        <v>£0.00</v>
      </c>
      <c r="J34" s="87"/>
      <c r="K34" s="219" t="str">
        <f t="shared" si="2"/>
        <v>£0.00</v>
      </c>
      <c r="L34" s="87"/>
      <c r="M34" s="88"/>
      <c r="N34" s="210"/>
      <c r="O34" s="64"/>
      <c r="P34" s="74"/>
      <c r="Q34" s="74"/>
      <c r="R34" s="74"/>
      <c r="S34" s="213"/>
      <c r="T34" s="102" t="str">
        <f t="shared" si="0"/>
        <v/>
      </c>
      <c r="U34" s="74" t="str">
        <f t="shared" si="3"/>
        <v/>
      </c>
      <c r="V34" s="40" t="str">
        <f t="shared" si="4"/>
        <v>£0.00</v>
      </c>
      <c r="W34" s="40"/>
      <c r="X34" s="74"/>
      <c r="Y34" s="65"/>
      <c r="Z34" s="66"/>
      <c r="AA34" s="113"/>
      <c r="AB34" s="84"/>
      <c r="AC34" s="220"/>
      <c r="AD34" s="221" t="str">
        <f t="shared" si="1"/>
        <v/>
      </c>
      <c r="AE34" s="219"/>
      <c r="AF34" s="222"/>
      <c r="AG34" s="223"/>
      <c r="AH34" s="224" t="str">
        <f t="shared" si="5"/>
        <v/>
      </c>
      <c r="AI34" s="225" t="str">
        <f t="shared" si="6"/>
        <v>£0.00</v>
      </c>
      <c r="AJ34" s="19"/>
      <c r="AK34" s="211"/>
      <c r="AL34" s="211"/>
      <c r="AM34" s="211"/>
      <c r="AN34" s="211"/>
      <c r="AO34" s="211" t="str">
        <f t="shared" si="7"/>
        <v/>
      </c>
      <c r="AP34" s="214">
        <f t="shared" si="8"/>
        <v>0</v>
      </c>
      <c r="AQ34" s="214" t="str">
        <f>IF(AND('Claim Details'!$J$19="London 1",U34="A"),Rates!$C$4,IF(AND('Claim Details'!$J$19="London 1",U34="B"),Rates!$D$4,IF(AND('Claim Details'!$J$19="London 1",U34="C"),Rates!$E$4,IF(AND('Claim Details'!$J$19="London 1",U34="D"),Rates!$F$4,IF(AND('Claim Details'!$J$19="London 2",U34="A"),Rates!$C$7,IF(AND('Claim Details'!$J$19="London 2",U34="B"),Rates!$D$7,IF(AND('Claim Details'!$J$19="London 2",U34="C"),Rates!$E$7,IF(AND('Claim Details'!$J$19="London 2",U34="D"),Rates!$F$7,IF(AND('Claim Details'!$J$19="London 3",U34="A"),Rates!$C$10,IF(AND('Claim Details'!$J$19="London 3",U34="B"),Rates!$D$10,IF(AND('Claim Details'!$J$19="London 3",U34="C"),Rates!$E$10,IF(AND('Claim Details'!$J$19="London 3",U34="D"),Rates!$F$10,IF(AND('Claim Details'!$J$19="National 1",U34="A"),Rates!$C$13,IF(AND('Claim Details'!$J$19="National 1",U34="B"),Rates!$D$13,IF(AND('Claim Details'!$J$19="National 1",U34="C"),Rates!$E$13,IF(AND('Claim Details'!$J$19="National 1",U34="D"),Rates!$F$13,IF(AND('Claim Details'!$J$19="National 2",U34="A"),Rates!$C$16,IF(AND('Claim Details'!$J$19="National 2",U34="B"),Rates!$D$16,IF(AND('Claim Details'!$J$19="National 2",U34="C"),Rates!$E$16,IF(AND('Claim Details'!$J$19="National 2",U34="D"),Rates!$F$16,"£0.00"))))))))))))))))))))</f>
        <v>£0.00</v>
      </c>
      <c r="AR34" s="214">
        <f t="shared" si="9"/>
        <v>0</v>
      </c>
      <c r="AS34" s="214" t="str">
        <f>IF(AND('Claim Details'!$R$19="London 1",AD34="A"),Rates!$C$4,IF(AND('Claim Details'!$R$19="London 1",AD34="B"),Rates!$D$4,IF(AND('Claim Details'!$R$19="London 1",AD34="C"),Rates!$E$4,IF(AND('Claim Details'!$R$19="London 1",AD34="D"),Rates!$F$4,IF(AND('Claim Details'!$R$19="London 2",AD34="A"),Rates!$C$7,IF(AND('Claim Details'!$R$19="London 2",AD34="B"),Rates!$D$7,IF(AND('Claim Details'!$R$19="London 2",AD34="C"),Rates!$E$7,IF(AND('Claim Details'!$R$19="London 2",AD34="D"),Rates!$F$7,IF(AND('Claim Details'!$R$19="London 3",AD34="A"),Rates!$C$10,IF(AND('Claim Details'!$R$19="London 3",AD34="B"),Rates!$D$10,IF(AND('Claim Details'!$R$19="London 3",AD34="C"),Rates!$E$10,IF(AND('Claim Details'!$R$19="London 3",AD34="D"),Rates!$F$10,IF(AND('Claim Details'!$R$19="National 1",AD34="A"),Rates!$C$13,IF(AND('Claim Details'!$R$19="National 1",AD34="B"),Rates!$D$13,IF(AND('Claim Details'!$R$19="National 1",AD34="C"),Rates!$E$13,IF(AND('Claim Details'!$R$19="National 1",AD34="D"),Rates!$F$13,IF(AND('Claim Details'!$R$19="National 2",AD34="A"),Rates!$C$16,IF(AND('Claim Details'!$R$19="National 2",AD34="B"),Rates!$D$16,IF(AND('Claim Details'!$R$19="National 2",AD34="C"),Rates!$E$16,IF(AND('Claim Details'!$R$19="National 2",AD34="D"),Rates!$F$16,"£0.00"))))))))))))))))))))</f>
        <v>£0.00</v>
      </c>
      <c r="AT34" s="214">
        <f t="shared" si="10"/>
        <v>0</v>
      </c>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row>
    <row r="35" spans="1:76" ht="15">
      <c r="A35" s="210"/>
      <c r="B35" s="77"/>
      <c r="C35" s="82"/>
      <c r="D35" s="83"/>
      <c r="E35" s="84"/>
      <c r="F35" s="76"/>
      <c r="G35" s="85"/>
      <c r="H35" s="86"/>
      <c r="I35" s="219" t="str">
        <f>IF(AND('Claim Details'!$E$19="London 1",C35="A"),Rates!$C$4,IF(AND('Claim Details'!$E$19="London 1",C35="B"),Rates!$D$4,IF(AND('Claim Details'!$E$19="London 1",C35="C"),Rates!$E$4,IF(AND('Claim Details'!$E$19="London 1",C35="D"),Rates!$F$4,IF(AND('Claim Details'!$E$19="London 2",C35="A"),Rates!$C$7,IF(AND('Claim Details'!$E$19="London 2",C35="B"),Rates!$D$7,IF(AND('Claim Details'!$E$19="London 2",C35="C"),Rates!$E$7,IF(AND('Claim Details'!$E$19="London 2",C35="D"),Rates!$F$7,IF(AND('Claim Details'!$E$19="London 3",C35="A"),Rates!$C$10,IF(AND('Claim Details'!$E$19="London 3",C35="B"),Rates!$D$10,IF(AND('Claim Details'!$E$19="London 3",C35="C"),Rates!$E$10,IF(AND('Claim Details'!$E$19="London 3",C35="D"),Rates!$F$10,IF(AND('Claim Details'!$E$19="National 1",C35="A"),Rates!$C$13,IF(AND('Claim Details'!$E$19="National 1",C35="B"),Rates!$D$13,IF(AND('Claim Details'!$E$19="National 1",C35="C"),Rates!$E$13,IF(AND('Claim Details'!$E$19="National 1",C35="D"),Rates!$F$13,IF(AND('Claim Details'!$E$19="National 2",C35="A"),Rates!$C$16,IF(AND('Claim Details'!$E$19="National 2",C35="B"),Rates!$D$16,IF(AND('Claim Details'!$E$19="National 2",C35="C"),Rates!$E$16,IF(AND('Claim Details'!$E$19="National 2",C35="D"),Rates!$F$16,"£0.00"))))))))))))))))))))</f>
        <v>£0.00</v>
      </c>
      <c r="J35" s="87"/>
      <c r="K35" s="219" t="str">
        <f t="shared" si="2"/>
        <v>£0.00</v>
      </c>
      <c r="L35" s="87"/>
      <c r="M35" s="88"/>
      <c r="N35" s="210"/>
      <c r="O35" s="64"/>
      <c r="P35" s="74"/>
      <c r="Q35" s="74"/>
      <c r="R35" s="74"/>
      <c r="S35" s="213"/>
      <c r="T35" s="102" t="str">
        <f t="shared" si="0"/>
        <v/>
      </c>
      <c r="U35" s="74" t="str">
        <f t="shared" si="3"/>
        <v/>
      </c>
      <c r="V35" s="40" t="str">
        <f t="shared" si="4"/>
        <v>£0.00</v>
      </c>
      <c r="W35" s="40"/>
      <c r="X35" s="74"/>
      <c r="Y35" s="65"/>
      <c r="Z35" s="66"/>
      <c r="AA35" s="113"/>
      <c r="AB35" s="84"/>
      <c r="AC35" s="220"/>
      <c r="AD35" s="221" t="str">
        <f t="shared" si="1"/>
        <v/>
      </c>
      <c r="AE35" s="219"/>
      <c r="AF35" s="222"/>
      <c r="AG35" s="223"/>
      <c r="AH35" s="224" t="str">
        <f t="shared" si="5"/>
        <v/>
      </c>
      <c r="AI35" s="225" t="str">
        <f t="shared" si="6"/>
        <v>£0.00</v>
      </c>
      <c r="AJ35" s="19"/>
      <c r="AK35" s="211"/>
      <c r="AL35" s="211"/>
      <c r="AM35" s="211"/>
      <c r="AN35" s="211"/>
      <c r="AO35" s="211" t="str">
        <f t="shared" si="7"/>
        <v/>
      </c>
      <c r="AP35" s="214">
        <f t="shared" si="8"/>
        <v>0</v>
      </c>
      <c r="AQ35" s="214" t="str">
        <f>IF(AND('Claim Details'!$J$19="London 1",U35="A"),Rates!$C$4,IF(AND('Claim Details'!$J$19="London 1",U35="B"),Rates!$D$4,IF(AND('Claim Details'!$J$19="London 1",U35="C"),Rates!$E$4,IF(AND('Claim Details'!$J$19="London 1",U35="D"),Rates!$F$4,IF(AND('Claim Details'!$J$19="London 2",U35="A"),Rates!$C$7,IF(AND('Claim Details'!$J$19="London 2",U35="B"),Rates!$D$7,IF(AND('Claim Details'!$J$19="London 2",U35="C"),Rates!$E$7,IF(AND('Claim Details'!$J$19="London 2",U35="D"),Rates!$F$7,IF(AND('Claim Details'!$J$19="London 3",U35="A"),Rates!$C$10,IF(AND('Claim Details'!$J$19="London 3",U35="B"),Rates!$D$10,IF(AND('Claim Details'!$J$19="London 3",U35="C"),Rates!$E$10,IF(AND('Claim Details'!$J$19="London 3",U35="D"),Rates!$F$10,IF(AND('Claim Details'!$J$19="National 1",U35="A"),Rates!$C$13,IF(AND('Claim Details'!$J$19="National 1",U35="B"),Rates!$D$13,IF(AND('Claim Details'!$J$19="National 1",U35="C"),Rates!$E$13,IF(AND('Claim Details'!$J$19="National 1",U35="D"),Rates!$F$13,IF(AND('Claim Details'!$J$19="National 2",U35="A"),Rates!$C$16,IF(AND('Claim Details'!$J$19="National 2",U35="B"),Rates!$D$16,IF(AND('Claim Details'!$J$19="National 2",U35="C"),Rates!$E$16,IF(AND('Claim Details'!$J$19="National 2",U35="D"),Rates!$F$16,"£0.00"))))))))))))))))))))</f>
        <v>£0.00</v>
      </c>
      <c r="AR35" s="214">
        <f t="shared" si="9"/>
        <v>0</v>
      </c>
      <c r="AS35" s="214" t="str">
        <f>IF(AND('Claim Details'!$R$19="London 1",AD35="A"),Rates!$C$4,IF(AND('Claim Details'!$R$19="London 1",AD35="B"),Rates!$D$4,IF(AND('Claim Details'!$R$19="London 1",AD35="C"),Rates!$E$4,IF(AND('Claim Details'!$R$19="London 1",AD35="D"),Rates!$F$4,IF(AND('Claim Details'!$R$19="London 2",AD35="A"),Rates!$C$7,IF(AND('Claim Details'!$R$19="London 2",AD35="B"),Rates!$D$7,IF(AND('Claim Details'!$R$19="London 2",AD35="C"),Rates!$E$7,IF(AND('Claim Details'!$R$19="London 2",AD35="D"),Rates!$F$7,IF(AND('Claim Details'!$R$19="London 3",AD35="A"),Rates!$C$10,IF(AND('Claim Details'!$R$19="London 3",AD35="B"),Rates!$D$10,IF(AND('Claim Details'!$R$19="London 3",AD35="C"),Rates!$E$10,IF(AND('Claim Details'!$R$19="London 3",AD35="D"),Rates!$F$10,IF(AND('Claim Details'!$R$19="National 1",AD35="A"),Rates!$C$13,IF(AND('Claim Details'!$R$19="National 1",AD35="B"),Rates!$D$13,IF(AND('Claim Details'!$R$19="National 1",AD35="C"),Rates!$E$13,IF(AND('Claim Details'!$R$19="National 1",AD35="D"),Rates!$F$13,IF(AND('Claim Details'!$R$19="National 2",AD35="A"),Rates!$C$16,IF(AND('Claim Details'!$R$19="National 2",AD35="B"),Rates!$D$16,IF(AND('Claim Details'!$R$19="National 2",AD35="C"),Rates!$E$16,IF(AND('Claim Details'!$R$19="National 2",AD35="D"),Rates!$F$16,"£0.00"))))))))))))))))))))</f>
        <v>£0.00</v>
      </c>
      <c r="AT35" s="214">
        <f t="shared" si="10"/>
        <v>0</v>
      </c>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row>
    <row r="36" spans="1:76" ht="15">
      <c r="A36" s="210"/>
      <c r="B36" s="77"/>
      <c r="C36" s="82"/>
      <c r="D36" s="83"/>
      <c r="E36" s="84"/>
      <c r="F36" s="76"/>
      <c r="G36" s="85"/>
      <c r="H36" s="86"/>
      <c r="I36" s="219" t="str">
        <f>IF(AND('Claim Details'!$E$19="London 1",C36="A"),Rates!$C$4,IF(AND('Claim Details'!$E$19="London 1",C36="B"),Rates!$D$4,IF(AND('Claim Details'!$E$19="London 1",C36="C"),Rates!$E$4,IF(AND('Claim Details'!$E$19="London 1",C36="D"),Rates!$F$4,IF(AND('Claim Details'!$E$19="London 2",C36="A"),Rates!$C$7,IF(AND('Claim Details'!$E$19="London 2",C36="B"),Rates!$D$7,IF(AND('Claim Details'!$E$19="London 2",C36="C"),Rates!$E$7,IF(AND('Claim Details'!$E$19="London 2",C36="D"),Rates!$F$7,IF(AND('Claim Details'!$E$19="London 3",C36="A"),Rates!$C$10,IF(AND('Claim Details'!$E$19="London 3",C36="B"),Rates!$D$10,IF(AND('Claim Details'!$E$19="London 3",C36="C"),Rates!$E$10,IF(AND('Claim Details'!$E$19="London 3",C36="D"),Rates!$F$10,IF(AND('Claim Details'!$E$19="National 1",C36="A"),Rates!$C$13,IF(AND('Claim Details'!$E$19="National 1",C36="B"),Rates!$D$13,IF(AND('Claim Details'!$E$19="National 1",C36="C"),Rates!$E$13,IF(AND('Claim Details'!$E$19="National 1",C36="D"),Rates!$F$13,IF(AND('Claim Details'!$E$19="National 2",C36="A"),Rates!$C$16,IF(AND('Claim Details'!$E$19="National 2",C36="B"),Rates!$D$16,IF(AND('Claim Details'!$E$19="National 2",C36="C"),Rates!$E$16,IF(AND('Claim Details'!$E$19="National 2",C36="D"),Rates!$F$16,"£0.00"))))))))))))))))))))</f>
        <v>£0.00</v>
      </c>
      <c r="J36" s="87"/>
      <c r="K36" s="219" t="str">
        <f t="shared" si="2"/>
        <v>£0.00</v>
      </c>
      <c r="L36" s="87"/>
      <c r="M36" s="88"/>
      <c r="N36" s="210"/>
      <c r="O36" s="64"/>
      <c r="P36" s="74"/>
      <c r="Q36" s="74"/>
      <c r="R36" s="74"/>
      <c r="S36" s="213"/>
      <c r="T36" s="102" t="str">
        <f t="shared" si="0"/>
        <v/>
      </c>
      <c r="U36" s="74" t="str">
        <f t="shared" si="3"/>
        <v/>
      </c>
      <c r="V36" s="40" t="str">
        <f t="shared" si="4"/>
        <v>£0.00</v>
      </c>
      <c r="W36" s="40"/>
      <c r="X36" s="74"/>
      <c r="Y36" s="65"/>
      <c r="Z36" s="66"/>
      <c r="AA36" s="113"/>
      <c r="AB36" s="84"/>
      <c r="AC36" s="220"/>
      <c r="AD36" s="221" t="str">
        <f t="shared" si="1"/>
        <v/>
      </c>
      <c r="AE36" s="219"/>
      <c r="AF36" s="222"/>
      <c r="AG36" s="223"/>
      <c r="AH36" s="224" t="str">
        <f t="shared" si="5"/>
        <v/>
      </c>
      <c r="AI36" s="225" t="str">
        <f t="shared" si="6"/>
        <v>£0.00</v>
      </c>
      <c r="AJ36" s="19"/>
      <c r="AK36" s="211"/>
      <c r="AL36" s="211"/>
      <c r="AM36" s="211"/>
      <c r="AN36" s="211"/>
      <c r="AO36" s="211" t="str">
        <f t="shared" si="7"/>
        <v/>
      </c>
      <c r="AP36" s="214">
        <f t="shared" si="8"/>
        <v>0</v>
      </c>
      <c r="AQ36" s="214" t="str">
        <f>IF(AND('Claim Details'!$J$19="London 1",U36="A"),Rates!$C$4,IF(AND('Claim Details'!$J$19="London 1",U36="B"),Rates!$D$4,IF(AND('Claim Details'!$J$19="London 1",U36="C"),Rates!$E$4,IF(AND('Claim Details'!$J$19="London 1",U36="D"),Rates!$F$4,IF(AND('Claim Details'!$J$19="London 2",U36="A"),Rates!$C$7,IF(AND('Claim Details'!$J$19="London 2",U36="B"),Rates!$D$7,IF(AND('Claim Details'!$J$19="London 2",U36="C"),Rates!$E$7,IF(AND('Claim Details'!$J$19="London 2",U36="D"),Rates!$F$7,IF(AND('Claim Details'!$J$19="London 3",U36="A"),Rates!$C$10,IF(AND('Claim Details'!$J$19="London 3",U36="B"),Rates!$D$10,IF(AND('Claim Details'!$J$19="London 3",U36="C"),Rates!$E$10,IF(AND('Claim Details'!$J$19="London 3",U36="D"),Rates!$F$10,IF(AND('Claim Details'!$J$19="National 1",U36="A"),Rates!$C$13,IF(AND('Claim Details'!$J$19="National 1",U36="B"),Rates!$D$13,IF(AND('Claim Details'!$J$19="National 1",U36="C"),Rates!$E$13,IF(AND('Claim Details'!$J$19="National 1",U36="D"),Rates!$F$13,IF(AND('Claim Details'!$J$19="National 2",U36="A"),Rates!$C$16,IF(AND('Claim Details'!$J$19="National 2",U36="B"),Rates!$D$16,IF(AND('Claim Details'!$J$19="National 2",U36="C"),Rates!$E$16,IF(AND('Claim Details'!$J$19="National 2",U36="D"),Rates!$F$16,"£0.00"))))))))))))))))))))</f>
        <v>£0.00</v>
      </c>
      <c r="AR36" s="214">
        <f t="shared" si="9"/>
        <v>0</v>
      </c>
      <c r="AS36" s="214" t="str">
        <f>IF(AND('Claim Details'!$R$19="London 1",AD36="A"),Rates!$C$4,IF(AND('Claim Details'!$R$19="London 1",AD36="B"),Rates!$D$4,IF(AND('Claim Details'!$R$19="London 1",AD36="C"),Rates!$E$4,IF(AND('Claim Details'!$R$19="London 1",AD36="D"),Rates!$F$4,IF(AND('Claim Details'!$R$19="London 2",AD36="A"),Rates!$C$7,IF(AND('Claim Details'!$R$19="London 2",AD36="B"),Rates!$D$7,IF(AND('Claim Details'!$R$19="London 2",AD36="C"),Rates!$E$7,IF(AND('Claim Details'!$R$19="London 2",AD36="D"),Rates!$F$7,IF(AND('Claim Details'!$R$19="London 3",AD36="A"),Rates!$C$10,IF(AND('Claim Details'!$R$19="London 3",AD36="B"),Rates!$D$10,IF(AND('Claim Details'!$R$19="London 3",AD36="C"),Rates!$E$10,IF(AND('Claim Details'!$R$19="London 3",AD36="D"),Rates!$F$10,IF(AND('Claim Details'!$R$19="National 1",AD36="A"),Rates!$C$13,IF(AND('Claim Details'!$R$19="National 1",AD36="B"),Rates!$D$13,IF(AND('Claim Details'!$R$19="National 1",AD36="C"),Rates!$E$13,IF(AND('Claim Details'!$R$19="National 1",AD36="D"),Rates!$F$13,IF(AND('Claim Details'!$R$19="National 2",AD36="A"),Rates!$C$16,IF(AND('Claim Details'!$R$19="National 2",AD36="B"),Rates!$D$16,IF(AND('Claim Details'!$R$19="National 2",AD36="C"),Rates!$E$16,IF(AND('Claim Details'!$R$19="National 2",AD36="D"),Rates!$F$16,"£0.00"))))))))))))))))))))</f>
        <v>£0.00</v>
      </c>
      <c r="AT36" s="214">
        <f t="shared" si="10"/>
        <v>0</v>
      </c>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row>
    <row r="37" spans="1:76" ht="15">
      <c r="A37" s="210"/>
      <c r="B37" s="77"/>
      <c r="C37" s="82"/>
      <c r="D37" s="83"/>
      <c r="E37" s="84"/>
      <c r="F37" s="76"/>
      <c r="G37" s="85"/>
      <c r="H37" s="86"/>
      <c r="I37" s="219" t="str">
        <f>IF(AND('Claim Details'!$E$19="London 1",C37="A"),Rates!$C$4,IF(AND('Claim Details'!$E$19="London 1",C37="B"),Rates!$D$4,IF(AND('Claim Details'!$E$19="London 1",C37="C"),Rates!$E$4,IF(AND('Claim Details'!$E$19="London 1",C37="D"),Rates!$F$4,IF(AND('Claim Details'!$E$19="London 2",C37="A"),Rates!$C$7,IF(AND('Claim Details'!$E$19="London 2",C37="B"),Rates!$D$7,IF(AND('Claim Details'!$E$19="London 2",C37="C"),Rates!$E$7,IF(AND('Claim Details'!$E$19="London 2",C37="D"),Rates!$F$7,IF(AND('Claim Details'!$E$19="London 3",C37="A"),Rates!$C$10,IF(AND('Claim Details'!$E$19="London 3",C37="B"),Rates!$D$10,IF(AND('Claim Details'!$E$19="London 3",C37="C"),Rates!$E$10,IF(AND('Claim Details'!$E$19="London 3",C37="D"),Rates!$F$10,IF(AND('Claim Details'!$E$19="National 1",C37="A"),Rates!$C$13,IF(AND('Claim Details'!$E$19="National 1",C37="B"),Rates!$D$13,IF(AND('Claim Details'!$E$19="National 1",C37="C"),Rates!$E$13,IF(AND('Claim Details'!$E$19="National 1",C37="D"),Rates!$F$13,IF(AND('Claim Details'!$E$19="National 2",C37="A"),Rates!$C$16,IF(AND('Claim Details'!$E$19="National 2",C37="B"),Rates!$D$16,IF(AND('Claim Details'!$E$19="National 2",C37="C"),Rates!$E$16,IF(AND('Claim Details'!$E$19="National 2",C37="D"),Rates!$F$16,"£0.00"))))))))))))))))))))</f>
        <v>£0.00</v>
      </c>
      <c r="J37" s="87"/>
      <c r="K37" s="219" t="str">
        <f t="shared" si="2"/>
        <v>£0.00</v>
      </c>
      <c r="L37" s="87"/>
      <c r="M37" s="88"/>
      <c r="N37" s="210"/>
      <c r="O37" s="64"/>
      <c r="P37" s="74"/>
      <c r="Q37" s="74"/>
      <c r="R37" s="74"/>
      <c r="S37" s="213"/>
      <c r="T37" s="102" t="str">
        <f t="shared" si="0"/>
        <v/>
      </c>
      <c r="U37" s="74" t="str">
        <f t="shared" si="3"/>
        <v/>
      </c>
      <c r="V37" s="40" t="str">
        <f t="shared" si="4"/>
        <v>£0.00</v>
      </c>
      <c r="W37" s="40"/>
      <c r="X37" s="74"/>
      <c r="Y37" s="65"/>
      <c r="Z37" s="66"/>
      <c r="AA37" s="113"/>
      <c r="AB37" s="84"/>
      <c r="AC37" s="220"/>
      <c r="AD37" s="221" t="str">
        <f t="shared" si="1"/>
        <v/>
      </c>
      <c r="AE37" s="219"/>
      <c r="AF37" s="222"/>
      <c r="AG37" s="223"/>
      <c r="AH37" s="224" t="str">
        <f t="shared" si="5"/>
        <v/>
      </c>
      <c r="AI37" s="225" t="str">
        <f t="shared" si="6"/>
        <v>£0.00</v>
      </c>
      <c r="AJ37" s="19"/>
      <c r="AK37" s="211"/>
      <c r="AL37" s="211"/>
      <c r="AM37" s="211"/>
      <c r="AN37" s="211"/>
      <c r="AO37" s="211" t="str">
        <f t="shared" si="7"/>
        <v/>
      </c>
      <c r="AP37" s="214">
        <f t="shared" si="8"/>
        <v>0</v>
      </c>
      <c r="AQ37" s="214" t="str">
        <f>IF(AND('Claim Details'!$J$19="London 1",U37="A"),Rates!$C$4,IF(AND('Claim Details'!$J$19="London 1",U37="B"),Rates!$D$4,IF(AND('Claim Details'!$J$19="London 1",U37="C"),Rates!$E$4,IF(AND('Claim Details'!$J$19="London 1",U37="D"),Rates!$F$4,IF(AND('Claim Details'!$J$19="London 2",U37="A"),Rates!$C$7,IF(AND('Claim Details'!$J$19="London 2",U37="B"),Rates!$D$7,IF(AND('Claim Details'!$J$19="London 2",U37="C"),Rates!$E$7,IF(AND('Claim Details'!$J$19="London 2",U37="D"),Rates!$F$7,IF(AND('Claim Details'!$J$19="London 3",U37="A"),Rates!$C$10,IF(AND('Claim Details'!$J$19="London 3",U37="B"),Rates!$D$10,IF(AND('Claim Details'!$J$19="London 3",U37="C"),Rates!$E$10,IF(AND('Claim Details'!$J$19="London 3",U37="D"),Rates!$F$10,IF(AND('Claim Details'!$J$19="National 1",U37="A"),Rates!$C$13,IF(AND('Claim Details'!$J$19="National 1",U37="B"),Rates!$D$13,IF(AND('Claim Details'!$J$19="National 1",U37="C"),Rates!$E$13,IF(AND('Claim Details'!$J$19="National 1",U37="D"),Rates!$F$13,IF(AND('Claim Details'!$J$19="National 2",U37="A"),Rates!$C$16,IF(AND('Claim Details'!$J$19="National 2",U37="B"),Rates!$D$16,IF(AND('Claim Details'!$J$19="National 2",U37="C"),Rates!$E$16,IF(AND('Claim Details'!$J$19="National 2",U37="D"),Rates!$F$16,"£0.00"))))))))))))))))))))</f>
        <v>£0.00</v>
      </c>
      <c r="AR37" s="214">
        <f t="shared" si="9"/>
        <v>0</v>
      </c>
      <c r="AS37" s="214" t="str">
        <f>IF(AND('Claim Details'!$R$19="London 1",AD37="A"),Rates!$C$4,IF(AND('Claim Details'!$R$19="London 1",AD37="B"),Rates!$D$4,IF(AND('Claim Details'!$R$19="London 1",AD37="C"),Rates!$E$4,IF(AND('Claim Details'!$R$19="London 1",AD37="D"),Rates!$F$4,IF(AND('Claim Details'!$R$19="London 2",AD37="A"),Rates!$C$7,IF(AND('Claim Details'!$R$19="London 2",AD37="B"),Rates!$D$7,IF(AND('Claim Details'!$R$19="London 2",AD37="C"),Rates!$E$7,IF(AND('Claim Details'!$R$19="London 2",AD37="D"),Rates!$F$7,IF(AND('Claim Details'!$R$19="London 3",AD37="A"),Rates!$C$10,IF(AND('Claim Details'!$R$19="London 3",AD37="B"),Rates!$D$10,IF(AND('Claim Details'!$R$19="London 3",AD37="C"),Rates!$E$10,IF(AND('Claim Details'!$R$19="London 3",AD37="D"),Rates!$F$10,IF(AND('Claim Details'!$R$19="National 1",AD37="A"),Rates!$C$13,IF(AND('Claim Details'!$R$19="National 1",AD37="B"),Rates!$D$13,IF(AND('Claim Details'!$R$19="National 1",AD37="C"),Rates!$E$13,IF(AND('Claim Details'!$R$19="National 1",AD37="D"),Rates!$F$13,IF(AND('Claim Details'!$R$19="National 2",AD37="A"),Rates!$C$16,IF(AND('Claim Details'!$R$19="National 2",AD37="B"),Rates!$D$16,IF(AND('Claim Details'!$R$19="National 2",AD37="C"),Rates!$E$16,IF(AND('Claim Details'!$R$19="National 2",AD37="D"),Rates!$F$16,"£0.00"))))))))))))))))))))</f>
        <v>£0.00</v>
      </c>
      <c r="AT37" s="214">
        <f t="shared" si="10"/>
        <v>0</v>
      </c>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row>
    <row r="38" spans="1:76" ht="15">
      <c r="A38" s="210"/>
      <c r="B38" s="77"/>
      <c r="C38" s="82"/>
      <c r="D38" s="83"/>
      <c r="E38" s="84"/>
      <c r="F38" s="76"/>
      <c r="G38" s="85"/>
      <c r="H38" s="86"/>
      <c r="I38" s="219" t="str">
        <f>IF(AND('Claim Details'!$E$19="London 1",C38="A"),Rates!$C$4,IF(AND('Claim Details'!$E$19="London 1",C38="B"),Rates!$D$4,IF(AND('Claim Details'!$E$19="London 1",C38="C"),Rates!$E$4,IF(AND('Claim Details'!$E$19="London 1",C38="D"),Rates!$F$4,IF(AND('Claim Details'!$E$19="London 2",C38="A"),Rates!$C$7,IF(AND('Claim Details'!$E$19="London 2",C38="B"),Rates!$D$7,IF(AND('Claim Details'!$E$19="London 2",C38="C"),Rates!$E$7,IF(AND('Claim Details'!$E$19="London 2",C38="D"),Rates!$F$7,IF(AND('Claim Details'!$E$19="London 3",C38="A"),Rates!$C$10,IF(AND('Claim Details'!$E$19="London 3",C38="B"),Rates!$D$10,IF(AND('Claim Details'!$E$19="London 3",C38="C"),Rates!$E$10,IF(AND('Claim Details'!$E$19="London 3",C38="D"),Rates!$F$10,IF(AND('Claim Details'!$E$19="National 1",C38="A"),Rates!$C$13,IF(AND('Claim Details'!$E$19="National 1",C38="B"),Rates!$D$13,IF(AND('Claim Details'!$E$19="National 1",C38="C"),Rates!$E$13,IF(AND('Claim Details'!$E$19="National 1",C38="D"),Rates!$F$13,IF(AND('Claim Details'!$E$19="National 2",C38="A"),Rates!$C$16,IF(AND('Claim Details'!$E$19="National 2",C38="B"),Rates!$D$16,IF(AND('Claim Details'!$E$19="National 2",C38="C"),Rates!$E$16,IF(AND('Claim Details'!$E$19="National 2",C38="D"),Rates!$F$16,"£0.00"))))))))))))))))))))</f>
        <v>£0.00</v>
      </c>
      <c r="J38" s="87"/>
      <c r="K38" s="219" t="str">
        <f t="shared" si="2"/>
        <v>£0.00</v>
      </c>
      <c r="L38" s="87"/>
      <c r="M38" s="88"/>
      <c r="N38" s="210"/>
      <c r="O38" s="64"/>
      <c r="P38" s="74"/>
      <c r="Q38" s="74"/>
      <c r="R38" s="74"/>
      <c r="S38" s="213"/>
      <c r="T38" s="102" t="str">
        <f t="shared" si="0"/>
        <v/>
      </c>
      <c r="U38" s="74" t="str">
        <f t="shared" si="3"/>
        <v/>
      </c>
      <c r="V38" s="40" t="str">
        <f t="shared" si="4"/>
        <v>£0.00</v>
      </c>
      <c r="W38" s="40"/>
      <c r="X38" s="74"/>
      <c r="Y38" s="65"/>
      <c r="Z38" s="66"/>
      <c r="AA38" s="113"/>
      <c r="AB38" s="84"/>
      <c r="AC38" s="220"/>
      <c r="AD38" s="221" t="str">
        <f t="shared" si="1"/>
        <v/>
      </c>
      <c r="AE38" s="219"/>
      <c r="AF38" s="222"/>
      <c r="AG38" s="223"/>
      <c r="AH38" s="224" t="str">
        <f t="shared" si="5"/>
        <v/>
      </c>
      <c r="AI38" s="225" t="str">
        <f t="shared" si="6"/>
        <v>£0.00</v>
      </c>
      <c r="AJ38" s="19"/>
      <c r="AK38" s="211"/>
      <c r="AL38" s="211"/>
      <c r="AM38" s="211"/>
      <c r="AN38" s="211"/>
      <c r="AO38" s="211" t="str">
        <f t="shared" si="7"/>
        <v/>
      </c>
      <c r="AP38" s="214">
        <f t="shared" si="8"/>
        <v>0</v>
      </c>
      <c r="AQ38" s="214" t="str">
        <f>IF(AND('Claim Details'!$J$19="London 1",U38="A"),Rates!$C$4,IF(AND('Claim Details'!$J$19="London 1",U38="B"),Rates!$D$4,IF(AND('Claim Details'!$J$19="London 1",U38="C"),Rates!$E$4,IF(AND('Claim Details'!$J$19="London 1",U38="D"),Rates!$F$4,IF(AND('Claim Details'!$J$19="London 2",U38="A"),Rates!$C$7,IF(AND('Claim Details'!$J$19="London 2",U38="B"),Rates!$D$7,IF(AND('Claim Details'!$J$19="London 2",U38="C"),Rates!$E$7,IF(AND('Claim Details'!$J$19="London 2",U38="D"),Rates!$F$7,IF(AND('Claim Details'!$J$19="London 3",U38="A"),Rates!$C$10,IF(AND('Claim Details'!$J$19="London 3",U38="B"),Rates!$D$10,IF(AND('Claim Details'!$J$19="London 3",U38="C"),Rates!$E$10,IF(AND('Claim Details'!$J$19="London 3",U38="D"),Rates!$F$10,IF(AND('Claim Details'!$J$19="National 1",U38="A"),Rates!$C$13,IF(AND('Claim Details'!$J$19="National 1",U38="B"),Rates!$D$13,IF(AND('Claim Details'!$J$19="National 1",U38="C"),Rates!$E$13,IF(AND('Claim Details'!$J$19="National 1",U38="D"),Rates!$F$13,IF(AND('Claim Details'!$J$19="National 2",U38="A"),Rates!$C$16,IF(AND('Claim Details'!$J$19="National 2",U38="B"),Rates!$D$16,IF(AND('Claim Details'!$J$19="National 2",U38="C"),Rates!$E$16,IF(AND('Claim Details'!$J$19="National 2",U38="D"),Rates!$F$16,"£0.00"))))))))))))))))))))</f>
        <v>£0.00</v>
      </c>
      <c r="AR38" s="214">
        <f t="shared" si="9"/>
        <v>0</v>
      </c>
      <c r="AS38" s="214" t="str">
        <f>IF(AND('Claim Details'!$R$19="London 1",AD38="A"),Rates!$C$4,IF(AND('Claim Details'!$R$19="London 1",AD38="B"),Rates!$D$4,IF(AND('Claim Details'!$R$19="London 1",AD38="C"),Rates!$E$4,IF(AND('Claim Details'!$R$19="London 1",AD38="D"),Rates!$F$4,IF(AND('Claim Details'!$R$19="London 2",AD38="A"),Rates!$C$7,IF(AND('Claim Details'!$R$19="London 2",AD38="B"),Rates!$D$7,IF(AND('Claim Details'!$R$19="London 2",AD38="C"),Rates!$E$7,IF(AND('Claim Details'!$R$19="London 2",AD38="D"),Rates!$F$7,IF(AND('Claim Details'!$R$19="London 3",AD38="A"),Rates!$C$10,IF(AND('Claim Details'!$R$19="London 3",AD38="B"),Rates!$D$10,IF(AND('Claim Details'!$R$19="London 3",AD38="C"),Rates!$E$10,IF(AND('Claim Details'!$R$19="London 3",AD38="D"),Rates!$F$10,IF(AND('Claim Details'!$R$19="National 1",AD38="A"),Rates!$C$13,IF(AND('Claim Details'!$R$19="National 1",AD38="B"),Rates!$D$13,IF(AND('Claim Details'!$R$19="National 1",AD38="C"),Rates!$E$13,IF(AND('Claim Details'!$R$19="National 1",AD38="D"),Rates!$F$13,IF(AND('Claim Details'!$R$19="National 2",AD38="A"),Rates!$C$16,IF(AND('Claim Details'!$R$19="National 2",AD38="B"),Rates!$D$16,IF(AND('Claim Details'!$R$19="National 2",AD38="C"),Rates!$E$16,IF(AND('Claim Details'!$R$19="National 2",AD38="D"),Rates!$F$16,"£0.00"))))))))))))))))))))</f>
        <v>£0.00</v>
      </c>
      <c r="AT38" s="214">
        <f t="shared" si="10"/>
        <v>0</v>
      </c>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row>
    <row r="39" spans="1:76" ht="15">
      <c r="A39" s="210"/>
      <c r="B39" s="77"/>
      <c r="C39" s="82"/>
      <c r="D39" s="83"/>
      <c r="E39" s="84"/>
      <c r="F39" s="76"/>
      <c r="G39" s="85"/>
      <c r="H39" s="86"/>
      <c r="I39" s="219" t="str">
        <f>IF(AND('Claim Details'!$E$19="London 1",C39="A"),Rates!$C$4,IF(AND('Claim Details'!$E$19="London 1",C39="B"),Rates!$D$4,IF(AND('Claim Details'!$E$19="London 1",C39="C"),Rates!$E$4,IF(AND('Claim Details'!$E$19="London 1",C39="D"),Rates!$F$4,IF(AND('Claim Details'!$E$19="London 2",C39="A"),Rates!$C$7,IF(AND('Claim Details'!$E$19="London 2",C39="B"),Rates!$D$7,IF(AND('Claim Details'!$E$19="London 2",C39="C"),Rates!$E$7,IF(AND('Claim Details'!$E$19="London 2",C39="D"),Rates!$F$7,IF(AND('Claim Details'!$E$19="London 3",C39="A"),Rates!$C$10,IF(AND('Claim Details'!$E$19="London 3",C39="B"),Rates!$D$10,IF(AND('Claim Details'!$E$19="London 3",C39="C"),Rates!$E$10,IF(AND('Claim Details'!$E$19="London 3",C39="D"),Rates!$F$10,IF(AND('Claim Details'!$E$19="National 1",C39="A"),Rates!$C$13,IF(AND('Claim Details'!$E$19="National 1",C39="B"),Rates!$D$13,IF(AND('Claim Details'!$E$19="National 1",C39="C"),Rates!$E$13,IF(AND('Claim Details'!$E$19="National 1",C39="D"),Rates!$F$13,IF(AND('Claim Details'!$E$19="National 2",C39="A"),Rates!$C$16,IF(AND('Claim Details'!$E$19="National 2",C39="B"),Rates!$D$16,IF(AND('Claim Details'!$E$19="National 2",C39="C"),Rates!$E$16,IF(AND('Claim Details'!$E$19="National 2",C39="D"),Rates!$F$16,"£0.00"))))))))))))))))))))</f>
        <v>£0.00</v>
      </c>
      <c r="J39" s="87"/>
      <c r="K39" s="219" t="str">
        <f t="shared" si="2"/>
        <v>£0.00</v>
      </c>
      <c r="L39" s="87"/>
      <c r="M39" s="88"/>
      <c r="N39" s="210"/>
      <c r="O39" s="64"/>
      <c r="P39" s="74"/>
      <c r="Q39" s="74"/>
      <c r="R39" s="74"/>
      <c r="S39" s="213"/>
      <c r="T39" s="102" t="str">
        <f t="shared" si="0"/>
        <v/>
      </c>
      <c r="U39" s="74" t="str">
        <f t="shared" si="3"/>
        <v/>
      </c>
      <c r="V39" s="40" t="str">
        <f t="shared" si="4"/>
        <v>£0.00</v>
      </c>
      <c r="W39" s="40"/>
      <c r="X39" s="74"/>
      <c r="Y39" s="65"/>
      <c r="Z39" s="66"/>
      <c r="AA39" s="113"/>
      <c r="AB39" s="84"/>
      <c r="AC39" s="220"/>
      <c r="AD39" s="221" t="str">
        <f t="shared" si="1"/>
        <v/>
      </c>
      <c r="AE39" s="219"/>
      <c r="AF39" s="222"/>
      <c r="AG39" s="223"/>
      <c r="AH39" s="224" t="str">
        <f t="shared" si="5"/>
        <v/>
      </c>
      <c r="AI39" s="225" t="str">
        <f t="shared" si="6"/>
        <v>£0.00</v>
      </c>
      <c r="AJ39" s="19"/>
      <c r="AK39" s="211"/>
      <c r="AL39" s="211"/>
      <c r="AM39" s="211"/>
      <c r="AN39" s="211"/>
      <c r="AO39" s="211" t="str">
        <f t="shared" si="7"/>
        <v/>
      </c>
      <c r="AP39" s="214">
        <f t="shared" si="8"/>
        <v>0</v>
      </c>
      <c r="AQ39" s="214" t="str">
        <f>IF(AND('Claim Details'!$J$19="London 1",U39="A"),Rates!$C$4,IF(AND('Claim Details'!$J$19="London 1",U39="B"),Rates!$D$4,IF(AND('Claim Details'!$J$19="London 1",U39="C"),Rates!$E$4,IF(AND('Claim Details'!$J$19="London 1",U39="D"),Rates!$F$4,IF(AND('Claim Details'!$J$19="London 2",U39="A"),Rates!$C$7,IF(AND('Claim Details'!$J$19="London 2",U39="B"),Rates!$D$7,IF(AND('Claim Details'!$J$19="London 2",U39="C"),Rates!$E$7,IF(AND('Claim Details'!$J$19="London 2",U39="D"),Rates!$F$7,IF(AND('Claim Details'!$J$19="London 3",U39="A"),Rates!$C$10,IF(AND('Claim Details'!$J$19="London 3",U39="B"),Rates!$D$10,IF(AND('Claim Details'!$J$19="London 3",U39="C"),Rates!$E$10,IF(AND('Claim Details'!$J$19="London 3",U39="D"),Rates!$F$10,IF(AND('Claim Details'!$J$19="National 1",U39="A"),Rates!$C$13,IF(AND('Claim Details'!$J$19="National 1",U39="B"),Rates!$D$13,IF(AND('Claim Details'!$J$19="National 1",U39="C"),Rates!$E$13,IF(AND('Claim Details'!$J$19="National 1",U39="D"),Rates!$F$13,IF(AND('Claim Details'!$J$19="National 2",U39="A"),Rates!$C$16,IF(AND('Claim Details'!$J$19="National 2",U39="B"),Rates!$D$16,IF(AND('Claim Details'!$J$19="National 2",U39="C"),Rates!$E$16,IF(AND('Claim Details'!$J$19="National 2",U39="D"),Rates!$F$16,"£0.00"))))))))))))))))))))</f>
        <v>£0.00</v>
      </c>
      <c r="AR39" s="214">
        <f t="shared" si="9"/>
        <v>0</v>
      </c>
      <c r="AS39" s="214" t="str">
        <f>IF(AND('Claim Details'!$R$19="London 1",AD39="A"),Rates!$C$4,IF(AND('Claim Details'!$R$19="London 1",AD39="B"),Rates!$D$4,IF(AND('Claim Details'!$R$19="London 1",AD39="C"),Rates!$E$4,IF(AND('Claim Details'!$R$19="London 1",AD39="D"),Rates!$F$4,IF(AND('Claim Details'!$R$19="London 2",AD39="A"),Rates!$C$7,IF(AND('Claim Details'!$R$19="London 2",AD39="B"),Rates!$D$7,IF(AND('Claim Details'!$R$19="London 2",AD39="C"),Rates!$E$7,IF(AND('Claim Details'!$R$19="London 2",AD39="D"),Rates!$F$7,IF(AND('Claim Details'!$R$19="London 3",AD39="A"),Rates!$C$10,IF(AND('Claim Details'!$R$19="London 3",AD39="B"),Rates!$D$10,IF(AND('Claim Details'!$R$19="London 3",AD39="C"),Rates!$E$10,IF(AND('Claim Details'!$R$19="London 3",AD39="D"),Rates!$F$10,IF(AND('Claim Details'!$R$19="National 1",AD39="A"),Rates!$C$13,IF(AND('Claim Details'!$R$19="National 1",AD39="B"),Rates!$D$13,IF(AND('Claim Details'!$R$19="National 1",AD39="C"),Rates!$E$13,IF(AND('Claim Details'!$R$19="National 1",AD39="D"),Rates!$F$13,IF(AND('Claim Details'!$R$19="National 2",AD39="A"),Rates!$C$16,IF(AND('Claim Details'!$R$19="National 2",AD39="B"),Rates!$D$16,IF(AND('Claim Details'!$R$19="National 2",AD39="C"),Rates!$E$16,IF(AND('Claim Details'!$R$19="National 2",AD39="D"),Rates!$F$16,"£0.00"))))))))))))))))))))</f>
        <v>£0.00</v>
      </c>
      <c r="AT39" s="214">
        <f t="shared" si="10"/>
        <v>0</v>
      </c>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row>
    <row r="40" spans="1:76" ht="15">
      <c r="A40" s="210"/>
      <c r="B40" s="77"/>
      <c r="C40" s="82"/>
      <c r="D40" s="83"/>
      <c r="E40" s="84"/>
      <c r="F40" s="76"/>
      <c r="G40" s="85"/>
      <c r="H40" s="86"/>
      <c r="I40" s="219" t="str">
        <f>IF(AND('Claim Details'!$E$19="London 1",C40="A"),Rates!$C$4,IF(AND('Claim Details'!$E$19="London 1",C40="B"),Rates!$D$4,IF(AND('Claim Details'!$E$19="London 1",C40="C"),Rates!$E$4,IF(AND('Claim Details'!$E$19="London 1",C40="D"),Rates!$F$4,IF(AND('Claim Details'!$E$19="London 2",C40="A"),Rates!$C$7,IF(AND('Claim Details'!$E$19="London 2",C40="B"),Rates!$D$7,IF(AND('Claim Details'!$E$19="London 2",C40="C"),Rates!$E$7,IF(AND('Claim Details'!$E$19="London 2",C40="D"),Rates!$F$7,IF(AND('Claim Details'!$E$19="London 3",C40="A"),Rates!$C$10,IF(AND('Claim Details'!$E$19="London 3",C40="B"),Rates!$D$10,IF(AND('Claim Details'!$E$19="London 3",C40="C"),Rates!$E$10,IF(AND('Claim Details'!$E$19="London 3",C40="D"),Rates!$F$10,IF(AND('Claim Details'!$E$19="National 1",C40="A"),Rates!$C$13,IF(AND('Claim Details'!$E$19="National 1",C40="B"),Rates!$D$13,IF(AND('Claim Details'!$E$19="National 1",C40="C"),Rates!$E$13,IF(AND('Claim Details'!$E$19="National 1",C40="D"),Rates!$F$13,IF(AND('Claim Details'!$E$19="National 2",C40="A"),Rates!$C$16,IF(AND('Claim Details'!$E$19="National 2",C40="B"),Rates!$D$16,IF(AND('Claim Details'!$E$19="National 2",C40="C"),Rates!$E$16,IF(AND('Claim Details'!$E$19="National 2",C40="D"),Rates!$F$16,"£0.00"))))))))))))))))))))</f>
        <v>£0.00</v>
      </c>
      <c r="J40" s="87"/>
      <c r="K40" s="219" t="str">
        <f t="shared" si="2"/>
        <v>£0.00</v>
      </c>
      <c r="L40" s="87"/>
      <c r="M40" s="88"/>
      <c r="N40" s="210"/>
      <c r="O40" s="64"/>
      <c r="P40" s="74"/>
      <c r="Q40" s="74"/>
      <c r="R40" s="74"/>
      <c r="S40" s="213"/>
      <c r="T40" s="102" t="str">
        <f t="shared" si="0"/>
        <v/>
      </c>
      <c r="U40" s="74" t="str">
        <f t="shared" si="3"/>
        <v/>
      </c>
      <c r="V40" s="40" t="str">
        <f t="shared" si="4"/>
        <v>£0.00</v>
      </c>
      <c r="W40" s="40"/>
      <c r="X40" s="74"/>
      <c r="Y40" s="65"/>
      <c r="Z40" s="66"/>
      <c r="AA40" s="113"/>
      <c r="AB40" s="84"/>
      <c r="AC40" s="220"/>
      <c r="AD40" s="221" t="str">
        <f t="shared" si="1"/>
        <v/>
      </c>
      <c r="AE40" s="219"/>
      <c r="AF40" s="222"/>
      <c r="AG40" s="223"/>
      <c r="AH40" s="224" t="str">
        <f t="shared" si="5"/>
        <v/>
      </c>
      <c r="AI40" s="225" t="str">
        <f t="shared" si="6"/>
        <v>£0.00</v>
      </c>
      <c r="AJ40" s="19"/>
      <c r="AK40" s="211"/>
      <c r="AL40" s="211"/>
      <c r="AM40" s="211"/>
      <c r="AN40" s="211"/>
      <c r="AO40" s="211" t="str">
        <f t="shared" si="7"/>
        <v/>
      </c>
      <c r="AP40" s="214">
        <f t="shared" si="8"/>
        <v>0</v>
      </c>
      <c r="AQ40" s="214" t="str">
        <f>IF(AND('Claim Details'!$J$19="London 1",U40="A"),Rates!$C$4,IF(AND('Claim Details'!$J$19="London 1",U40="B"),Rates!$D$4,IF(AND('Claim Details'!$J$19="London 1",U40="C"),Rates!$E$4,IF(AND('Claim Details'!$J$19="London 1",U40="D"),Rates!$F$4,IF(AND('Claim Details'!$J$19="London 2",U40="A"),Rates!$C$7,IF(AND('Claim Details'!$J$19="London 2",U40="B"),Rates!$D$7,IF(AND('Claim Details'!$J$19="London 2",U40="C"),Rates!$E$7,IF(AND('Claim Details'!$J$19="London 2",U40="D"),Rates!$F$7,IF(AND('Claim Details'!$J$19="London 3",U40="A"),Rates!$C$10,IF(AND('Claim Details'!$J$19="London 3",U40="B"),Rates!$D$10,IF(AND('Claim Details'!$J$19="London 3",U40="C"),Rates!$E$10,IF(AND('Claim Details'!$J$19="London 3",U40="D"),Rates!$F$10,IF(AND('Claim Details'!$J$19="National 1",U40="A"),Rates!$C$13,IF(AND('Claim Details'!$J$19="National 1",U40="B"),Rates!$D$13,IF(AND('Claim Details'!$J$19="National 1",U40="C"),Rates!$E$13,IF(AND('Claim Details'!$J$19="National 1",U40="D"),Rates!$F$13,IF(AND('Claim Details'!$J$19="National 2",U40="A"),Rates!$C$16,IF(AND('Claim Details'!$J$19="National 2",U40="B"),Rates!$D$16,IF(AND('Claim Details'!$J$19="National 2",U40="C"),Rates!$E$16,IF(AND('Claim Details'!$J$19="National 2",U40="D"),Rates!$F$16,"£0.00"))))))))))))))))))))</f>
        <v>£0.00</v>
      </c>
      <c r="AR40" s="214">
        <f t="shared" si="9"/>
        <v>0</v>
      </c>
      <c r="AS40" s="214" t="str">
        <f>IF(AND('Claim Details'!$R$19="London 1",AD40="A"),Rates!$C$4,IF(AND('Claim Details'!$R$19="London 1",AD40="B"),Rates!$D$4,IF(AND('Claim Details'!$R$19="London 1",AD40="C"),Rates!$E$4,IF(AND('Claim Details'!$R$19="London 1",AD40="D"),Rates!$F$4,IF(AND('Claim Details'!$R$19="London 2",AD40="A"),Rates!$C$7,IF(AND('Claim Details'!$R$19="London 2",AD40="B"),Rates!$D$7,IF(AND('Claim Details'!$R$19="London 2",AD40="C"),Rates!$E$7,IF(AND('Claim Details'!$R$19="London 2",AD40="D"),Rates!$F$7,IF(AND('Claim Details'!$R$19="London 3",AD40="A"),Rates!$C$10,IF(AND('Claim Details'!$R$19="London 3",AD40="B"),Rates!$D$10,IF(AND('Claim Details'!$R$19="London 3",AD40="C"),Rates!$E$10,IF(AND('Claim Details'!$R$19="London 3",AD40="D"),Rates!$F$10,IF(AND('Claim Details'!$R$19="National 1",AD40="A"),Rates!$C$13,IF(AND('Claim Details'!$R$19="National 1",AD40="B"),Rates!$D$13,IF(AND('Claim Details'!$R$19="National 1",AD40="C"),Rates!$E$13,IF(AND('Claim Details'!$R$19="National 1",AD40="D"),Rates!$F$13,IF(AND('Claim Details'!$R$19="National 2",AD40="A"),Rates!$C$16,IF(AND('Claim Details'!$R$19="National 2",AD40="B"),Rates!$D$16,IF(AND('Claim Details'!$R$19="National 2",AD40="C"),Rates!$E$16,IF(AND('Claim Details'!$R$19="National 2",AD40="D"),Rates!$F$16,"£0.00"))))))))))))))))))))</f>
        <v>£0.00</v>
      </c>
      <c r="AT40" s="214">
        <f t="shared" si="10"/>
        <v>0</v>
      </c>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row>
    <row r="41" spans="1:76" ht="15">
      <c r="A41" s="210"/>
      <c r="B41" s="77"/>
      <c r="C41" s="82"/>
      <c r="D41" s="83"/>
      <c r="E41" s="84"/>
      <c r="F41" s="76"/>
      <c r="G41" s="85"/>
      <c r="H41" s="86"/>
      <c r="I41" s="219" t="str">
        <f>IF(AND('Claim Details'!$E$19="London 1",C41="A"),Rates!$C$4,IF(AND('Claim Details'!$E$19="London 1",C41="B"),Rates!$D$4,IF(AND('Claim Details'!$E$19="London 1",C41="C"),Rates!$E$4,IF(AND('Claim Details'!$E$19="London 1",C41="D"),Rates!$F$4,IF(AND('Claim Details'!$E$19="London 2",C41="A"),Rates!$C$7,IF(AND('Claim Details'!$E$19="London 2",C41="B"),Rates!$D$7,IF(AND('Claim Details'!$E$19="London 2",C41="C"),Rates!$E$7,IF(AND('Claim Details'!$E$19="London 2",C41="D"),Rates!$F$7,IF(AND('Claim Details'!$E$19="London 3",C41="A"),Rates!$C$10,IF(AND('Claim Details'!$E$19="London 3",C41="B"),Rates!$D$10,IF(AND('Claim Details'!$E$19="London 3",C41="C"),Rates!$E$10,IF(AND('Claim Details'!$E$19="London 3",C41="D"),Rates!$F$10,IF(AND('Claim Details'!$E$19="National 1",C41="A"),Rates!$C$13,IF(AND('Claim Details'!$E$19="National 1",C41="B"),Rates!$D$13,IF(AND('Claim Details'!$E$19="National 1",C41="C"),Rates!$E$13,IF(AND('Claim Details'!$E$19="National 1",C41="D"),Rates!$F$13,IF(AND('Claim Details'!$E$19="National 2",C41="A"),Rates!$C$16,IF(AND('Claim Details'!$E$19="National 2",C41="B"),Rates!$D$16,IF(AND('Claim Details'!$E$19="National 2",C41="C"),Rates!$E$16,IF(AND('Claim Details'!$E$19="National 2",C41="D"),Rates!$F$16,"£0.00"))))))))))))))))))))</f>
        <v>£0.00</v>
      </c>
      <c r="J41" s="87"/>
      <c r="K41" s="219" t="str">
        <f t="shared" si="2"/>
        <v>£0.00</v>
      </c>
      <c r="L41" s="87"/>
      <c r="M41" s="88"/>
      <c r="N41" s="210"/>
      <c r="O41" s="64"/>
      <c r="P41" s="74"/>
      <c r="Q41" s="74"/>
      <c r="R41" s="74"/>
      <c r="S41" s="213"/>
      <c r="T41" s="102" t="str">
        <f t="shared" si="0"/>
        <v/>
      </c>
      <c r="U41" s="74" t="str">
        <f t="shared" si="3"/>
        <v/>
      </c>
      <c r="V41" s="40" t="str">
        <f t="shared" si="4"/>
        <v>£0.00</v>
      </c>
      <c r="W41" s="40"/>
      <c r="X41" s="74"/>
      <c r="Y41" s="65"/>
      <c r="Z41" s="66"/>
      <c r="AA41" s="113"/>
      <c r="AB41" s="84"/>
      <c r="AC41" s="220"/>
      <c r="AD41" s="221" t="str">
        <f t="shared" si="1"/>
        <v/>
      </c>
      <c r="AE41" s="219"/>
      <c r="AF41" s="222"/>
      <c r="AG41" s="223"/>
      <c r="AH41" s="224" t="str">
        <f t="shared" si="5"/>
        <v/>
      </c>
      <c r="AI41" s="225" t="str">
        <f t="shared" si="6"/>
        <v>£0.00</v>
      </c>
      <c r="AJ41" s="19"/>
      <c r="AK41" s="211"/>
      <c r="AL41" s="211"/>
      <c r="AM41" s="211"/>
      <c r="AN41" s="211"/>
      <c r="AO41" s="211" t="str">
        <f t="shared" si="7"/>
        <v/>
      </c>
      <c r="AP41" s="214">
        <f t="shared" si="8"/>
        <v>0</v>
      </c>
      <c r="AQ41" s="214" t="str">
        <f>IF(AND('Claim Details'!$J$19="London 1",U41="A"),Rates!$C$4,IF(AND('Claim Details'!$J$19="London 1",U41="B"),Rates!$D$4,IF(AND('Claim Details'!$J$19="London 1",U41="C"),Rates!$E$4,IF(AND('Claim Details'!$J$19="London 1",U41="D"),Rates!$F$4,IF(AND('Claim Details'!$J$19="London 2",U41="A"),Rates!$C$7,IF(AND('Claim Details'!$J$19="London 2",U41="B"),Rates!$D$7,IF(AND('Claim Details'!$J$19="London 2",U41="C"),Rates!$E$7,IF(AND('Claim Details'!$J$19="London 2",U41="D"),Rates!$F$7,IF(AND('Claim Details'!$J$19="London 3",U41="A"),Rates!$C$10,IF(AND('Claim Details'!$J$19="London 3",U41="B"),Rates!$D$10,IF(AND('Claim Details'!$J$19="London 3",U41="C"),Rates!$E$10,IF(AND('Claim Details'!$J$19="London 3",U41="D"),Rates!$F$10,IF(AND('Claim Details'!$J$19="National 1",U41="A"),Rates!$C$13,IF(AND('Claim Details'!$J$19="National 1",U41="B"),Rates!$D$13,IF(AND('Claim Details'!$J$19="National 1",U41="C"),Rates!$E$13,IF(AND('Claim Details'!$J$19="National 1",U41="D"),Rates!$F$13,IF(AND('Claim Details'!$J$19="National 2",U41="A"),Rates!$C$16,IF(AND('Claim Details'!$J$19="National 2",U41="B"),Rates!$D$16,IF(AND('Claim Details'!$J$19="National 2",U41="C"),Rates!$E$16,IF(AND('Claim Details'!$J$19="National 2",U41="D"),Rates!$F$16,"£0.00"))))))))))))))))))))</f>
        <v>£0.00</v>
      </c>
      <c r="AR41" s="214">
        <f t="shared" si="9"/>
        <v>0</v>
      </c>
      <c r="AS41" s="214" t="str">
        <f>IF(AND('Claim Details'!$R$19="London 1",AD41="A"),Rates!$C$4,IF(AND('Claim Details'!$R$19="London 1",AD41="B"),Rates!$D$4,IF(AND('Claim Details'!$R$19="London 1",AD41="C"),Rates!$E$4,IF(AND('Claim Details'!$R$19="London 1",AD41="D"),Rates!$F$4,IF(AND('Claim Details'!$R$19="London 2",AD41="A"),Rates!$C$7,IF(AND('Claim Details'!$R$19="London 2",AD41="B"),Rates!$D$7,IF(AND('Claim Details'!$R$19="London 2",AD41="C"),Rates!$E$7,IF(AND('Claim Details'!$R$19="London 2",AD41="D"),Rates!$F$7,IF(AND('Claim Details'!$R$19="London 3",AD41="A"),Rates!$C$10,IF(AND('Claim Details'!$R$19="London 3",AD41="B"),Rates!$D$10,IF(AND('Claim Details'!$R$19="London 3",AD41="C"),Rates!$E$10,IF(AND('Claim Details'!$R$19="London 3",AD41="D"),Rates!$F$10,IF(AND('Claim Details'!$R$19="National 1",AD41="A"),Rates!$C$13,IF(AND('Claim Details'!$R$19="National 1",AD41="B"),Rates!$D$13,IF(AND('Claim Details'!$R$19="National 1",AD41="C"),Rates!$E$13,IF(AND('Claim Details'!$R$19="National 1",AD41="D"),Rates!$F$13,IF(AND('Claim Details'!$R$19="National 2",AD41="A"),Rates!$C$16,IF(AND('Claim Details'!$R$19="National 2",AD41="B"),Rates!$D$16,IF(AND('Claim Details'!$R$19="National 2",AD41="C"),Rates!$E$16,IF(AND('Claim Details'!$R$19="National 2",AD41="D"),Rates!$F$16,"£0.00"))))))))))))))))))))</f>
        <v>£0.00</v>
      </c>
      <c r="AT41" s="214">
        <f t="shared" si="10"/>
        <v>0</v>
      </c>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row>
    <row r="42" spans="1:76" ht="15">
      <c r="A42" s="210"/>
      <c r="B42" s="77"/>
      <c r="C42" s="82"/>
      <c r="D42" s="83"/>
      <c r="E42" s="84"/>
      <c r="F42" s="76"/>
      <c r="G42" s="85"/>
      <c r="H42" s="86"/>
      <c r="I42" s="219" t="str">
        <f>IF(AND('Claim Details'!$E$19="London 1",C42="A"),Rates!$C$4,IF(AND('Claim Details'!$E$19="London 1",C42="B"),Rates!$D$4,IF(AND('Claim Details'!$E$19="London 1",C42="C"),Rates!$E$4,IF(AND('Claim Details'!$E$19="London 1",C42="D"),Rates!$F$4,IF(AND('Claim Details'!$E$19="London 2",C42="A"),Rates!$C$7,IF(AND('Claim Details'!$E$19="London 2",C42="B"),Rates!$D$7,IF(AND('Claim Details'!$E$19="London 2",C42="C"),Rates!$E$7,IF(AND('Claim Details'!$E$19="London 2",C42="D"),Rates!$F$7,IF(AND('Claim Details'!$E$19="London 3",C42="A"),Rates!$C$10,IF(AND('Claim Details'!$E$19="London 3",C42="B"),Rates!$D$10,IF(AND('Claim Details'!$E$19="London 3",C42="C"),Rates!$E$10,IF(AND('Claim Details'!$E$19="London 3",C42="D"),Rates!$F$10,IF(AND('Claim Details'!$E$19="National 1",C42="A"),Rates!$C$13,IF(AND('Claim Details'!$E$19="National 1",C42="B"),Rates!$D$13,IF(AND('Claim Details'!$E$19="National 1",C42="C"),Rates!$E$13,IF(AND('Claim Details'!$E$19="National 1",C42="D"),Rates!$F$13,IF(AND('Claim Details'!$E$19="National 2",C42="A"),Rates!$C$16,IF(AND('Claim Details'!$E$19="National 2",C42="B"),Rates!$D$16,IF(AND('Claim Details'!$E$19="National 2",C42="C"),Rates!$E$16,IF(AND('Claim Details'!$E$19="National 2",C42="D"),Rates!$F$16,"£0.00"))))))))))))))))))))</f>
        <v>£0.00</v>
      </c>
      <c r="J42" s="87"/>
      <c r="K42" s="219" t="str">
        <f t="shared" si="2"/>
        <v>£0.00</v>
      </c>
      <c r="L42" s="87"/>
      <c r="M42" s="88"/>
      <c r="N42" s="210"/>
      <c r="O42" s="64"/>
      <c r="P42" s="74"/>
      <c r="Q42" s="74"/>
      <c r="R42" s="74"/>
      <c r="S42" s="213"/>
      <c r="T42" s="102" t="str">
        <f t="shared" si="0"/>
        <v/>
      </c>
      <c r="U42" s="74" t="str">
        <f t="shared" si="3"/>
        <v/>
      </c>
      <c r="V42" s="40" t="str">
        <f t="shared" si="4"/>
        <v>£0.00</v>
      </c>
      <c r="W42" s="40"/>
      <c r="X42" s="74"/>
      <c r="Y42" s="65"/>
      <c r="Z42" s="66"/>
      <c r="AA42" s="113"/>
      <c r="AB42" s="84"/>
      <c r="AC42" s="220"/>
      <c r="AD42" s="221" t="str">
        <f t="shared" si="1"/>
        <v/>
      </c>
      <c r="AE42" s="219"/>
      <c r="AF42" s="222"/>
      <c r="AG42" s="223"/>
      <c r="AH42" s="224" t="str">
        <f t="shared" si="5"/>
        <v/>
      </c>
      <c r="AI42" s="225" t="str">
        <f t="shared" si="6"/>
        <v>£0.00</v>
      </c>
      <c r="AJ42" s="19"/>
      <c r="AK42" s="211"/>
      <c r="AL42" s="211"/>
      <c r="AM42" s="211"/>
      <c r="AN42" s="211"/>
      <c r="AO42" s="211" t="str">
        <f t="shared" si="7"/>
        <v/>
      </c>
      <c r="AP42" s="214">
        <f t="shared" si="8"/>
        <v>0</v>
      </c>
      <c r="AQ42" s="214" t="str">
        <f>IF(AND('Claim Details'!$J$19="London 1",U42="A"),Rates!$C$4,IF(AND('Claim Details'!$J$19="London 1",U42="B"),Rates!$D$4,IF(AND('Claim Details'!$J$19="London 1",U42="C"),Rates!$E$4,IF(AND('Claim Details'!$J$19="London 1",U42="D"),Rates!$F$4,IF(AND('Claim Details'!$J$19="London 2",U42="A"),Rates!$C$7,IF(AND('Claim Details'!$J$19="London 2",U42="B"),Rates!$D$7,IF(AND('Claim Details'!$J$19="London 2",U42="C"),Rates!$E$7,IF(AND('Claim Details'!$J$19="London 2",U42="D"),Rates!$F$7,IF(AND('Claim Details'!$J$19="London 3",U42="A"),Rates!$C$10,IF(AND('Claim Details'!$J$19="London 3",U42="B"),Rates!$D$10,IF(AND('Claim Details'!$J$19="London 3",U42="C"),Rates!$E$10,IF(AND('Claim Details'!$J$19="London 3",U42="D"),Rates!$F$10,IF(AND('Claim Details'!$J$19="National 1",U42="A"),Rates!$C$13,IF(AND('Claim Details'!$J$19="National 1",U42="B"),Rates!$D$13,IF(AND('Claim Details'!$J$19="National 1",U42="C"),Rates!$E$13,IF(AND('Claim Details'!$J$19="National 1",U42="D"),Rates!$F$13,IF(AND('Claim Details'!$J$19="National 2",U42="A"),Rates!$C$16,IF(AND('Claim Details'!$J$19="National 2",U42="B"),Rates!$D$16,IF(AND('Claim Details'!$J$19="National 2",U42="C"),Rates!$E$16,IF(AND('Claim Details'!$J$19="National 2",U42="D"),Rates!$F$16,"£0.00"))))))))))))))))))))</f>
        <v>£0.00</v>
      </c>
      <c r="AR42" s="214">
        <f t="shared" si="9"/>
        <v>0</v>
      </c>
      <c r="AS42" s="214" t="str">
        <f>IF(AND('Claim Details'!$R$19="London 1",AD42="A"),Rates!$C$4,IF(AND('Claim Details'!$R$19="London 1",AD42="B"),Rates!$D$4,IF(AND('Claim Details'!$R$19="London 1",AD42="C"),Rates!$E$4,IF(AND('Claim Details'!$R$19="London 1",AD42="D"),Rates!$F$4,IF(AND('Claim Details'!$R$19="London 2",AD42="A"),Rates!$C$7,IF(AND('Claim Details'!$R$19="London 2",AD42="B"),Rates!$D$7,IF(AND('Claim Details'!$R$19="London 2",AD42="C"),Rates!$E$7,IF(AND('Claim Details'!$R$19="London 2",AD42="D"),Rates!$F$7,IF(AND('Claim Details'!$R$19="London 3",AD42="A"),Rates!$C$10,IF(AND('Claim Details'!$R$19="London 3",AD42="B"),Rates!$D$10,IF(AND('Claim Details'!$R$19="London 3",AD42="C"),Rates!$E$10,IF(AND('Claim Details'!$R$19="London 3",AD42="D"),Rates!$F$10,IF(AND('Claim Details'!$R$19="National 1",AD42="A"),Rates!$C$13,IF(AND('Claim Details'!$R$19="National 1",AD42="B"),Rates!$D$13,IF(AND('Claim Details'!$R$19="National 1",AD42="C"),Rates!$E$13,IF(AND('Claim Details'!$R$19="National 1",AD42="D"),Rates!$F$13,IF(AND('Claim Details'!$R$19="National 2",AD42="A"),Rates!$C$16,IF(AND('Claim Details'!$R$19="National 2",AD42="B"),Rates!$D$16,IF(AND('Claim Details'!$R$19="National 2",AD42="C"),Rates!$E$16,IF(AND('Claim Details'!$R$19="National 2",AD42="D"),Rates!$F$16,"£0.00"))))))))))))))))))))</f>
        <v>£0.00</v>
      </c>
      <c r="AT42" s="214">
        <f t="shared" si="10"/>
        <v>0</v>
      </c>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row>
    <row r="43" spans="1:76" ht="15">
      <c r="A43" s="210"/>
      <c r="B43" s="77"/>
      <c r="C43" s="82"/>
      <c r="D43" s="83"/>
      <c r="E43" s="84"/>
      <c r="F43" s="76"/>
      <c r="G43" s="85"/>
      <c r="H43" s="86"/>
      <c r="I43" s="219" t="str">
        <f>IF(AND('Claim Details'!$E$19="London 1",C43="A"),Rates!$C$4,IF(AND('Claim Details'!$E$19="London 1",C43="B"),Rates!$D$4,IF(AND('Claim Details'!$E$19="London 1",C43="C"),Rates!$E$4,IF(AND('Claim Details'!$E$19="London 1",C43="D"),Rates!$F$4,IF(AND('Claim Details'!$E$19="London 2",C43="A"),Rates!$C$7,IF(AND('Claim Details'!$E$19="London 2",C43="B"),Rates!$D$7,IF(AND('Claim Details'!$E$19="London 2",C43="C"),Rates!$E$7,IF(AND('Claim Details'!$E$19="London 2",C43="D"),Rates!$F$7,IF(AND('Claim Details'!$E$19="London 3",C43="A"),Rates!$C$10,IF(AND('Claim Details'!$E$19="London 3",C43="B"),Rates!$D$10,IF(AND('Claim Details'!$E$19="London 3",C43="C"),Rates!$E$10,IF(AND('Claim Details'!$E$19="London 3",C43="D"),Rates!$F$10,IF(AND('Claim Details'!$E$19="National 1",C43="A"),Rates!$C$13,IF(AND('Claim Details'!$E$19="National 1",C43="B"),Rates!$D$13,IF(AND('Claim Details'!$E$19="National 1",C43="C"),Rates!$E$13,IF(AND('Claim Details'!$E$19="National 1",C43="D"),Rates!$F$13,IF(AND('Claim Details'!$E$19="National 2",C43="A"),Rates!$C$16,IF(AND('Claim Details'!$E$19="National 2",C43="B"),Rates!$D$16,IF(AND('Claim Details'!$E$19="National 2",C43="C"),Rates!$E$16,IF(AND('Claim Details'!$E$19="National 2",C43="D"),Rates!$F$16,"£0.00"))))))))))))))))))))</f>
        <v>£0.00</v>
      </c>
      <c r="J43" s="87"/>
      <c r="K43" s="219" t="str">
        <f t="shared" si="2"/>
        <v>£0.00</v>
      </c>
      <c r="L43" s="87"/>
      <c r="M43" s="88"/>
      <c r="N43" s="210"/>
      <c r="O43" s="64"/>
      <c r="P43" s="74"/>
      <c r="Q43" s="74"/>
      <c r="R43" s="74"/>
      <c r="S43" s="213"/>
      <c r="T43" s="102" t="str">
        <f t="shared" si="0"/>
        <v/>
      </c>
      <c r="U43" s="74" t="str">
        <f t="shared" si="3"/>
        <v/>
      </c>
      <c r="V43" s="40" t="str">
        <f t="shared" si="4"/>
        <v>£0.00</v>
      </c>
      <c r="W43" s="40"/>
      <c r="X43" s="74"/>
      <c r="Y43" s="65"/>
      <c r="Z43" s="66"/>
      <c r="AA43" s="113"/>
      <c r="AB43" s="84"/>
      <c r="AC43" s="220"/>
      <c r="AD43" s="221" t="str">
        <f t="shared" si="1"/>
        <v/>
      </c>
      <c r="AE43" s="219"/>
      <c r="AF43" s="222"/>
      <c r="AG43" s="223"/>
      <c r="AH43" s="224" t="str">
        <f t="shared" si="5"/>
        <v/>
      </c>
      <c r="AI43" s="225" t="str">
        <f t="shared" si="6"/>
        <v>£0.00</v>
      </c>
      <c r="AJ43" s="19"/>
      <c r="AK43" s="211"/>
      <c r="AL43" s="211"/>
      <c r="AM43" s="211"/>
      <c r="AN43" s="211"/>
      <c r="AO43" s="211" t="str">
        <f t="shared" si="7"/>
        <v/>
      </c>
      <c r="AP43" s="214">
        <f t="shared" si="8"/>
        <v>0</v>
      </c>
      <c r="AQ43" s="214" t="str">
        <f>IF(AND('Claim Details'!$J$19="London 1",U43="A"),Rates!$C$4,IF(AND('Claim Details'!$J$19="London 1",U43="B"),Rates!$D$4,IF(AND('Claim Details'!$J$19="London 1",U43="C"),Rates!$E$4,IF(AND('Claim Details'!$J$19="London 1",U43="D"),Rates!$F$4,IF(AND('Claim Details'!$J$19="London 2",U43="A"),Rates!$C$7,IF(AND('Claim Details'!$J$19="London 2",U43="B"),Rates!$D$7,IF(AND('Claim Details'!$J$19="London 2",U43="C"),Rates!$E$7,IF(AND('Claim Details'!$J$19="London 2",U43="D"),Rates!$F$7,IF(AND('Claim Details'!$J$19="London 3",U43="A"),Rates!$C$10,IF(AND('Claim Details'!$J$19="London 3",U43="B"),Rates!$D$10,IF(AND('Claim Details'!$J$19="London 3",U43="C"),Rates!$E$10,IF(AND('Claim Details'!$J$19="London 3",U43="D"),Rates!$F$10,IF(AND('Claim Details'!$J$19="National 1",U43="A"),Rates!$C$13,IF(AND('Claim Details'!$J$19="National 1",U43="B"),Rates!$D$13,IF(AND('Claim Details'!$J$19="National 1",U43="C"),Rates!$E$13,IF(AND('Claim Details'!$J$19="National 1",U43="D"),Rates!$F$13,IF(AND('Claim Details'!$J$19="National 2",U43="A"),Rates!$C$16,IF(AND('Claim Details'!$J$19="National 2",U43="B"),Rates!$D$16,IF(AND('Claim Details'!$J$19="National 2",U43="C"),Rates!$E$16,IF(AND('Claim Details'!$J$19="National 2",U43="D"),Rates!$F$16,"£0.00"))))))))))))))))))))</f>
        <v>£0.00</v>
      </c>
      <c r="AR43" s="214">
        <f t="shared" si="9"/>
        <v>0</v>
      </c>
      <c r="AS43" s="214" t="str">
        <f>IF(AND('Claim Details'!$R$19="London 1",AD43="A"),Rates!$C$4,IF(AND('Claim Details'!$R$19="London 1",AD43="B"),Rates!$D$4,IF(AND('Claim Details'!$R$19="London 1",AD43="C"),Rates!$E$4,IF(AND('Claim Details'!$R$19="London 1",AD43="D"),Rates!$F$4,IF(AND('Claim Details'!$R$19="London 2",AD43="A"),Rates!$C$7,IF(AND('Claim Details'!$R$19="London 2",AD43="B"),Rates!$D$7,IF(AND('Claim Details'!$R$19="London 2",AD43="C"),Rates!$E$7,IF(AND('Claim Details'!$R$19="London 2",AD43="D"),Rates!$F$7,IF(AND('Claim Details'!$R$19="London 3",AD43="A"),Rates!$C$10,IF(AND('Claim Details'!$R$19="London 3",AD43="B"),Rates!$D$10,IF(AND('Claim Details'!$R$19="London 3",AD43="C"),Rates!$E$10,IF(AND('Claim Details'!$R$19="London 3",AD43="D"),Rates!$F$10,IF(AND('Claim Details'!$R$19="National 1",AD43="A"),Rates!$C$13,IF(AND('Claim Details'!$R$19="National 1",AD43="B"),Rates!$D$13,IF(AND('Claim Details'!$R$19="National 1",AD43="C"),Rates!$E$13,IF(AND('Claim Details'!$R$19="National 1",AD43="D"),Rates!$F$13,IF(AND('Claim Details'!$R$19="National 2",AD43="A"),Rates!$C$16,IF(AND('Claim Details'!$R$19="National 2",AD43="B"),Rates!$D$16,IF(AND('Claim Details'!$R$19="National 2",AD43="C"),Rates!$E$16,IF(AND('Claim Details'!$R$19="National 2",AD43="D"),Rates!$F$16,"£0.00"))))))))))))))))))))</f>
        <v>£0.00</v>
      </c>
      <c r="AT43" s="214">
        <f t="shared" si="10"/>
        <v>0</v>
      </c>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row>
    <row r="44" spans="1:76" ht="15">
      <c r="A44" s="210"/>
      <c r="B44" s="77"/>
      <c r="C44" s="82"/>
      <c r="D44" s="83"/>
      <c r="E44" s="84"/>
      <c r="F44" s="76"/>
      <c r="G44" s="85"/>
      <c r="H44" s="86"/>
      <c r="I44" s="219" t="str">
        <f>IF(AND('Claim Details'!$E$19="London 1",C44="A"),Rates!$C$4,IF(AND('Claim Details'!$E$19="London 1",C44="B"),Rates!$D$4,IF(AND('Claim Details'!$E$19="London 1",C44="C"),Rates!$E$4,IF(AND('Claim Details'!$E$19="London 1",C44="D"),Rates!$F$4,IF(AND('Claim Details'!$E$19="London 2",C44="A"),Rates!$C$7,IF(AND('Claim Details'!$E$19="London 2",C44="B"),Rates!$D$7,IF(AND('Claim Details'!$E$19="London 2",C44="C"),Rates!$E$7,IF(AND('Claim Details'!$E$19="London 2",C44="D"),Rates!$F$7,IF(AND('Claim Details'!$E$19="London 3",C44="A"),Rates!$C$10,IF(AND('Claim Details'!$E$19="London 3",C44="B"),Rates!$D$10,IF(AND('Claim Details'!$E$19="London 3",C44="C"),Rates!$E$10,IF(AND('Claim Details'!$E$19="London 3",C44="D"),Rates!$F$10,IF(AND('Claim Details'!$E$19="National 1",C44="A"),Rates!$C$13,IF(AND('Claim Details'!$E$19="National 1",C44="B"),Rates!$D$13,IF(AND('Claim Details'!$E$19="National 1",C44="C"),Rates!$E$13,IF(AND('Claim Details'!$E$19="National 1",C44="D"),Rates!$F$13,IF(AND('Claim Details'!$E$19="National 2",C44="A"),Rates!$C$16,IF(AND('Claim Details'!$E$19="National 2",C44="B"),Rates!$D$16,IF(AND('Claim Details'!$E$19="National 2",C44="C"),Rates!$E$16,IF(AND('Claim Details'!$E$19="National 2",C44="D"),Rates!$F$16,"£0.00"))))))))))))))))))))</f>
        <v>£0.00</v>
      </c>
      <c r="J44" s="87"/>
      <c r="K44" s="219" t="str">
        <f t="shared" si="2"/>
        <v>£0.00</v>
      </c>
      <c r="L44" s="87"/>
      <c r="M44" s="88"/>
      <c r="N44" s="210"/>
      <c r="O44" s="64"/>
      <c r="P44" s="74"/>
      <c r="Q44" s="74"/>
      <c r="R44" s="74"/>
      <c r="S44" s="213"/>
      <c r="T44" s="102" t="str">
        <f t="shared" si="0"/>
        <v/>
      </c>
      <c r="U44" s="74" t="str">
        <f t="shared" si="3"/>
        <v/>
      </c>
      <c r="V44" s="40" t="str">
        <f t="shared" si="4"/>
        <v>£0.00</v>
      </c>
      <c r="W44" s="40"/>
      <c r="X44" s="74"/>
      <c r="Y44" s="65"/>
      <c r="Z44" s="66"/>
      <c r="AA44" s="113"/>
      <c r="AB44" s="84"/>
      <c r="AC44" s="220"/>
      <c r="AD44" s="221" t="str">
        <f t="shared" si="1"/>
        <v/>
      </c>
      <c r="AE44" s="219"/>
      <c r="AF44" s="222"/>
      <c r="AG44" s="223"/>
      <c r="AH44" s="224" t="str">
        <f t="shared" si="5"/>
        <v/>
      </c>
      <c r="AI44" s="225" t="str">
        <f t="shared" si="6"/>
        <v>£0.00</v>
      </c>
      <c r="AJ44" s="19"/>
      <c r="AK44" s="211"/>
      <c r="AL44" s="211"/>
      <c r="AM44" s="211"/>
      <c r="AN44" s="211"/>
      <c r="AO44" s="211" t="str">
        <f t="shared" si="7"/>
        <v/>
      </c>
      <c r="AP44" s="214">
        <f t="shared" si="8"/>
        <v>0</v>
      </c>
      <c r="AQ44" s="214" t="str">
        <f>IF(AND('Claim Details'!$J$19="London 1",U44="A"),Rates!$C$4,IF(AND('Claim Details'!$J$19="London 1",U44="B"),Rates!$D$4,IF(AND('Claim Details'!$J$19="London 1",U44="C"),Rates!$E$4,IF(AND('Claim Details'!$J$19="London 1",U44="D"),Rates!$F$4,IF(AND('Claim Details'!$J$19="London 2",U44="A"),Rates!$C$7,IF(AND('Claim Details'!$J$19="London 2",U44="B"),Rates!$D$7,IF(AND('Claim Details'!$J$19="London 2",U44="C"),Rates!$E$7,IF(AND('Claim Details'!$J$19="London 2",U44="D"),Rates!$F$7,IF(AND('Claim Details'!$J$19="London 3",U44="A"),Rates!$C$10,IF(AND('Claim Details'!$J$19="London 3",U44="B"),Rates!$D$10,IF(AND('Claim Details'!$J$19="London 3",U44="C"),Rates!$E$10,IF(AND('Claim Details'!$J$19="London 3",U44="D"),Rates!$F$10,IF(AND('Claim Details'!$J$19="National 1",U44="A"),Rates!$C$13,IF(AND('Claim Details'!$J$19="National 1",U44="B"),Rates!$D$13,IF(AND('Claim Details'!$J$19="National 1",U44="C"),Rates!$E$13,IF(AND('Claim Details'!$J$19="National 1",U44="D"),Rates!$F$13,IF(AND('Claim Details'!$J$19="National 2",U44="A"),Rates!$C$16,IF(AND('Claim Details'!$J$19="National 2",U44="B"),Rates!$D$16,IF(AND('Claim Details'!$J$19="National 2",U44="C"),Rates!$E$16,IF(AND('Claim Details'!$J$19="National 2",U44="D"),Rates!$F$16,"£0.00"))))))))))))))))))))</f>
        <v>£0.00</v>
      </c>
      <c r="AR44" s="214">
        <f t="shared" si="9"/>
        <v>0</v>
      </c>
      <c r="AS44" s="214" t="str">
        <f>IF(AND('Claim Details'!$R$19="London 1",AD44="A"),Rates!$C$4,IF(AND('Claim Details'!$R$19="London 1",AD44="B"),Rates!$D$4,IF(AND('Claim Details'!$R$19="London 1",AD44="C"),Rates!$E$4,IF(AND('Claim Details'!$R$19="London 1",AD44="D"),Rates!$F$4,IF(AND('Claim Details'!$R$19="London 2",AD44="A"),Rates!$C$7,IF(AND('Claim Details'!$R$19="London 2",AD44="B"),Rates!$D$7,IF(AND('Claim Details'!$R$19="London 2",AD44="C"),Rates!$E$7,IF(AND('Claim Details'!$R$19="London 2",AD44="D"),Rates!$F$7,IF(AND('Claim Details'!$R$19="London 3",AD44="A"),Rates!$C$10,IF(AND('Claim Details'!$R$19="London 3",AD44="B"),Rates!$D$10,IF(AND('Claim Details'!$R$19="London 3",AD44="C"),Rates!$E$10,IF(AND('Claim Details'!$R$19="London 3",AD44="D"),Rates!$F$10,IF(AND('Claim Details'!$R$19="National 1",AD44="A"),Rates!$C$13,IF(AND('Claim Details'!$R$19="National 1",AD44="B"),Rates!$D$13,IF(AND('Claim Details'!$R$19="National 1",AD44="C"),Rates!$E$13,IF(AND('Claim Details'!$R$19="National 1",AD44="D"),Rates!$F$13,IF(AND('Claim Details'!$R$19="National 2",AD44="A"),Rates!$C$16,IF(AND('Claim Details'!$R$19="National 2",AD44="B"),Rates!$D$16,IF(AND('Claim Details'!$R$19="National 2",AD44="C"),Rates!$E$16,IF(AND('Claim Details'!$R$19="National 2",AD44="D"),Rates!$F$16,"£0.00"))))))))))))))))))))</f>
        <v>£0.00</v>
      </c>
      <c r="AT44" s="214">
        <f t="shared" si="10"/>
        <v>0</v>
      </c>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row>
    <row r="45" spans="1:76" ht="15">
      <c r="A45" s="210"/>
      <c r="B45" s="77"/>
      <c r="C45" s="82"/>
      <c r="D45" s="83"/>
      <c r="E45" s="84"/>
      <c r="F45" s="76"/>
      <c r="G45" s="85"/>
      <c r="H45" s="86"/>
      <c r="I45" s="219" t="str">
        <f>IF(AND('Claim Details'!$E$19="London 1",C45="A"),Rates!$C$4,IF(AND('Claim Details'!$E$19="London 1",C45="B"),Rates!$D$4,IF(AND('Claim Details'!$E$19="London 1",C45="C"),Rates!$E$4,IF(AND('Claim Details'!$E$19="London 1",C45="D"),Rates!$F$4,IF(AND('Claim Details'!$E$19="London 2",C45="A"),Rates!$C$7,IF(AND('Claim Details'!$E$19="London 2",C45="B"),Rates!$D$7,IF(AND('Claim Details'!$E$19="London 2",C45="C"),Rates!$E$7,IF(AND('Claim Details'!$E$19="London 2",C45="D"),Rates!$F$7,IF(AND('Claim Details'!$E$19="London 3",C45="A"),Rates!$C$10,IF(AND('Claim Details'!$E$19="London 3",C45="B"),Rates!$D$10,IF(AND('Claim Details'!$E$19="London 3",C45="C"),Rates!$E$10,IF(AND('Claim Details'!$E$19="London 3",C45="D"),Rates!$F$10,IF(AND('Claim Details'!$E$19="National 1",C45="A"),Rates!$C$13,IF(AND('Claim Details'!$E$19="National 1",C45="B"),Rates!$D$13,IF(AND('Claim Details'!$E$19="National 1",C45="C"),Rates!$E$13,IF(AND('Claim Details'!$E$19="National 1",C45="D"),Rates!$F$13,IF(AND('Claim Details'!$E$19="National 2",C45="A"),Rates!$C$16,IF(AND('Claim Details'!$E$19="National 2",C45="B"),Rates!$D$16,IF(AND('Claim Details'!$E$19="National 2",C45="C"),Rates!$E$16,IF(AND('Claim Details'!$E$19="National 2",C45="D"),Rates!$F$16,"£0.00"))))))))))))))))))))</f>
        <v>£0.00</v>
      </c>
      <c r="J45" s="87"/>
      <c r="K45" s="219" t="str">
        <f t="shared" si="2"/>
        <v>£0.00</v>
      </c>
      <c r="L45" s="87"/>
      <c r="M45" s="88"/>
      <c r="N45" s="210"/>
      <c r="O45" s="64"/>
      <c r="P45" s="74"/>
      <c r="Q45" s="74"/>
      <c r="R45" s="74"/>
      <c r="S45" s="213"/>
      <c r="T45" s="102" t="str">
        <f t="shared" si="0"/>
        <v/>
      </c>
      <c r="U45" s="74" t="str">
        <f t="shared" si="3"/>
        <v/>
      </c>
      <c r="V45" s="40" t="str">
        <f t="shared" si="4"/>
        <v>£0.00</v>
      </c>
      <c r="W45" s="40"/>
      <c r="X45" s="74"/>
      <c r="Y45" s="65"/>
      <c r="Z45" s="66"/>
      <c r="AA45" s="113"/>
      <c r="AB45" s="84"/>
      <c r="AC45" s="220"/>
      <c r="AD45" s="221" t="str">
        <f t="shared" si="1"/>
        <v/>
      </c>
      <c r="AE45" s="219"/>
      <c r="AF45" s="222"/>
      <c r="AG45" s="223"/>
      <c r="AH45" s="224" t="str">
        <f t="shared" si="5"/>
        <v/>
      </c>
      <c r="AI45" s="225" t="str">
        <f t="shared" si="6"/>
        <v>£0.00</v>
      </c>
      <c r="AJ45" s="19"/>
      <c r="AK45" s="211"/>
      <c r="AL45" s="211"/>
      <c r="AM45" s="211"/>
      <c r="AN45" s="211"/>
      <c r="AO45" s="211" t="str">
        <f t="shared" si="7"/>
        <v/>
      </c>
      <c r="AP45" s="214">
        <f t="shared" si="8"/>
        <v>0</v>
      </c>
      <c r="AQ45" s="214" t="str">
        <f>IF(AND('Claim Details'!$J$19="London 1",U45="A"),Rates!$C$4,IF(AND('Claim Details'!$J$19="London 1",U45="B"),Rates!$D$4,IF(AND('Claim Details'!$J$19="London 1",U45="C"),Rates!$E$4,IF(AND('Claim Details'!$J$19="London 1",U45="D"),Rates!$F$4,IF(AND('Claim Details'!$J$19="London 2",U45="A"),Rates!$C$7,IF(AND('Claim Details'!$J$19="London 2",U45="B"),Rates!$D$7,IF(AND('Claim Details'!$J$19="London 2",U45="C"),Rates!$E$7,IF(AND('Claim Details'!$J$19="London 2",U45="D"),Rates!$F$7,IF(AND('Claim Details'!$J$19="London 3",U45="A"),Rates!$C$10,IF(AND('Claim Details'!$J$19="London 3",U45="B"),Rates!$D$10,IF(AND('Claim Details'!$J$19="London 3",U45="C"),Rates!$E$10,IF(AND('Claim Details'!$J$19="London 3",U45="D"),Rates!$F$10,IF(AND('Claim Details'!$J$19="National 1",U45="A"),Rates!$C$13,IF(AND('Claim Details'!$J$19="National 1",U45="B"),Rates!$D$13,IF(AND('Claim Details'!$J$19="National 1",U45="C"),Rates!$E$13,IF(AND('Claim Details'!$J$19="National 1",U45="D"),Rates!$F$13,IF(AND('Claim Details'!$J$19="National 2",U45="A"),Rates!$C$16,IF(AND('Claim Details'!$J$19="National 2",U45="B"),Rates!$D$16,IF(AND('Claim Details'!$J$19="National 2",U45="C"),Rates!$E$16,IF(AND('Claim Details'!$J$19="National 2",U45="D"),Rates!$F$16,"£0.00"))))))))))))))))))))</f>
        <v>£0.00</v>
      </c>
      <c r="AR45" s="214">
        <f t="shared" si="9"/>
        <v>0</v>
      </c>
      <c r="AS45" s="214" t="str">
        <f>IF(AND('Claim Details'!$R$19="London 1",AD45="A"),Rates!$C$4,IF(AND('Claim Details'!$R$19="London 1",AD45="B"),Rates!$D$4,IF(AND('Claim Details'!$R$19="London 1",AD45="C"),Rates!$E$4,IF(AND('Claim Details'!$R$19="London 1",AD45="D"),Rates!$F$4,IF(AND('Claim Details'!$R$19="London 2",AD45="A"),Rates!$C$7,IF(AND('Claim Details'!$R$19="London 2",AD45="B"),Rates!$D$7,IF(AND('Claim Details'!$R$19="London 2",AD45="C"),Rates!$E$7,IF(AND('Claim Details'!$R$19="London 2",AD45="D"),Rates!$F$7,IF(AND('Claim Details'!$R$19="London 3",AD45="A"),Rates!$C$10,IF(AND('Claim Details'!$R$19="London 3",AD45="B"),Rates!$D$10,IF(AND('Claim Details'!$R$19="London 3",AD45="C"),Rates!$E$10,IF(AND('Claim Details'!$R$19="London 3",AD45="D"),Rates!$F$10,IF(AND('Claim Details'!$R$19="National 1",AD45="A"),Rates!$C$13,IF(AND('Claim Details'!$R$19="National 1",AD45="B"),Rates!$D$13,IF(AND('Claim Details'!$R$19="National 1",AD45="C"),Rates!$E$13,IF(AND('Claim Details'!$R$19="National 1",AD45="D"),Rates!$F$13,IF(AND('Claim Details'!$R$19="National 2",AD45="A"),Rates!$C$16,IF(AND('Claim Details'!$R$19="National 2",AD45="B"),Rates!$D$16,IF(AND('Claim Details'!$R$19="National 2",AD45="C"),Rates!$E$16,IF(AND('Claim Details'!$R$19="National 2",AD45="D"),Rates!$F$16,"£0.00"))))))))))))))))))))</f>
        <v>£0.00</v>
      </c>
      <c r="AT45" s="214">
        <f t="shared" si="10"/>
        <v>0</v>
      </c>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row>
    <row r="46" spans="1:76" ht="15">
      <c r="A46" s="210"/>
      <c r="B46" s="77"/>
      <c r="C46" s="82"/>
      <c r="D46" s="83"/>
      <c r="E46" s="84"/>
      <c r="F46" s="76"/>
      <c r="G46" s="85"/>
      <c r="H46" s="86"/>
      <c r="I46" s="219" t="str">
        <f>IF(AND('Claim Details'!$E$19="London 1",C46="A"),Rates!$C$4,IF(AND('Claim Details'!$E$19="London 1",C46="B"),Rates!$D$4,IF(AND('Claim Details'!$E$19="London 1",C46="C"),Rates!$E$4,IF(AND('Claim Details'!$E$19="London 1",C46="D"),Rates!$F$4,IF(AND('Claim Details'!$E$19="London 2",C46="A"),Rates!$C$7,IF(AND('Claim Details'!$E$19="London 2",C46="B"),Rates!$D$7,IF(AND('Claim Details'!$E$19="London 2",C46="C"),Rates!$E$7,IF(AND('Claim Details'!$E$19="London 2",C46="D"),Rates!$F$7,IF(AND('Claim Details'!$E$19="London 3",C46="A"),Rates!$C$10,IF(AND('Claim Details'!$E$19="London 3",C46="B"),Rates!$D$10,IF(AND('Claim Details'!$E$19="London 3",C46="C"),Rates!$E$10,IF(AND('Claim Details'!$E$19="London 3",C46="D"),Rates!$F$10,IF(AND('Claim Details'!$E$19="National 1",C46="A"),Rates!$C$13,IF(AND('Claim Details'!$E$19="National 1",C46="B"),Rates!$D$13,IF(AND('Claim Details'!$E$19="National 1",C46="C"),Rates!$E$13,IF(AND('Claim Details'!$E$19="National 1",C46="D"),Rates!$F$13,IF(AND('Claim Details'!$E$19="National 2",C46="A"),Rates!$C$16,IF(AND('Claim Details'!$E$19="National 2",C46="B"),Rates!$D$16,IF(AND('Claim Details'!$E$19="National 2",C46="C"),Rates!$E$16,IF(AND('Claim Details'!$E$19="National 2",C46="D"),Rates!$F$16,"£0.00"))))))))))))))))))))</f>
        <v>£0.00</v>
      </c>
      <c r="J46" s="87"/>
      <c r="K46" s="219" t="str">
        <f t="shared" si="2"/>
        <v>£0.00</v>
      </c>
      <c r="L46" s="87"/>
      <c r="M46" s="88"/>
      <c r="N46" s="210"/>
      <c r="O46" s="64"/>
      <c r="P46" s="74"/>
      <c r="Q46" s="74"/>
      <c r="R46" s="74"/>
      <c r="S46" s="213"/>
      <c r="T46" s="102" t="str">
        <f t="shared" si="0"/>
        <v/>
      </c>
      <c r="U46" s="74" t="str">
        <f t="shared" si="3"/>
        <v/>
      </c>
      <c r="V46" s="40" t="str">
        <f t="shared" si="4"/>
        <v>£0.00</v>
      </c>
      <c r="W46" s="40"/>
      <c r="X46" s="74"/>
      <c r="Y46" s="65"/>
      <c r="Z46" s="66"/>
      <c r="AA46" s="113"/>
      <c r="AB46" s="84"/>
      <c r="AC46" s="220"/>
      <c r="AD46" s="221" t="str">
        <f t="shared" si="1"/>
        <v/>
      </c>
      <c r="AE46" s="219"/>
      <c r="AF46" s="222"/>
      <c r="AG46" s="223"/>
      <c r="AH46" s="224" t="str">
        <f t="shared" si="5"/>
        <v/>
      </c>
      <c r="AI46" s="225" t="str">
        <f t="shared" si="6"/>
        <v>£0.00</v>
      </c>
      <c r="AJ46" s="19"/>
      <c r="AK46" s="211"/>
      <c r="AL46" s="211"/>
      <c r="AM46" s="211"/>
      <c r="AN46" s="211"/>
      <c r="AO46" s="211" t="str">
        <f t="shared" si="7"/>
        <v/>
      </c>
      <c r="AP46" s="214">
        <f t="shared" si="8"/>
        <v>0</v>
      </c>
      <c r="AQ46" s="214" t="str">
        <f>IF(AND('Claim Details'!$J$19="London 1",U46="A"),Rates!$C$4,IF(AND('Claim Details'!$J$19="London 1",U46="B"),Rates!$D$4,IF(AND('Claim Details'!$J$19="London 1",U46="C"),Rates!$E$4,IF(AND('Claim Details'!$J$19="London 1",U46="D"),Rates!$F$4,IF(AND('Claim Details'!$J$19="London 2",U46="A"),Rates!$C$7,IF(AND('Claim Details'!$J$19="London 2",U46="B"),Rates!$D$7,IF(AND('Claim Details'!$J$19="London 2",U46="C"),Rates!$E$7,IF(AND('Claim Details'!$J$19="London 2",U46="D"),Rates!$F$7,IF(AND('Claim Details'!$J$19="London 3",U46="A"),Rates!$C$10,IF(AND('Claim Details'!$J$19="London 3",U46="B"),Rates!$D$10,IF(AND('Claim Details'!$J$19="London 3",U46="C"),Rates!$E$10,IF(AND('Claim Details'!$J$19="London 3",U46="D"),Rates!$F$10,IF(AND('Claim Details'!$J$19="National 1",U46="A"),Rates!$C$13,IF(AND('Claim Details'!$J$19="National 1",U46="B"),Rates!$D$13,IF(AND('Claim Details'!$J$19="National 1",U46="C"),Rates!$E$13,IF(AND('Claim Details'!$J$19="National 1",U46="D"),Rates!$F$13,IF(AND('Claim Details'!$J$19="National 2",U46="A"),Rates!$C$16,IF(AND('Claim Details'!$J$19="National 2",U46="B"),Rates!$D$16,IF(AND('Claim Details'!$J$19="National 2",U46="C"),Rates!$E$16,IF(AND('Claim Details'!$J$19="National 2",U46="D"),Rates!$F$16,"£0.00"))))))))))))))))))))</f>
        <v>£0.00</v>
      </c>
      <c r="AR46" s="214">
        <f t="shared" si="9"/>
        <v>0</v>
      </c>
      <c r="AS46" s="214" t="str">
        <f>IF(AND('Claim Details'!$R$19="London 1",AD46="A"),Rates!$C$4,IF(AND('Claim Details'!$R$19="London 1",AD46="B"),Rates!$D$4,IF(AND('Claim Details'!$R$19="London 1",AD46="C"),Rates!$E$4,IF(AND('Claim Details'!$R$19="London 1",AD46="D"),Rates!$F$4,IF(AND('Claim Details'!$R$19="London 2",AD46="A"),Rates!$C$7,IF(AND('Claim Details'!$R$19="London 2",AD46="B"),Rates!$D$7,IF(AND('Claim Details'!$R$19="London 2",AD46="C"),Rates!$E$7,IF(AND('Claim Details'!$R$19="London 2",AD46="D"),Rates!$F$7,IF(AND('Claim Details'!$R$19="London 3",AD46="A"),Rates!$C$10,IF(AND('Claim Details'!$R$19="London 3",AD46="B"),Rates!$D$10,IF(AND('Claim Details'!$R$19="London 3",AD46="C"),Rates!$E$10,IF(AND('Claim Details'!$R$19="London 3",AD46="D"),Rates!$F$10,IF(AND('Claim Details'!$R$19="National 1",AD46="A"),Rates!$C$13,IF(AND('Claim Details'!$R$19="National 1",AD46="B"),Rates!$D$13,IF(AND('Claim Details'!$R$19="National 1",AD46="C"),Rates!$E$13,IF(AND('Claim Details'!$R$19="National 1",AD46="D"),Rates!$F$13,IF(AND('Claim Details'!$R$19="National 2",AD46="A"),Rates!$C$16,IF(AND('Claim Details'!$R$19="National 2",AD46="B"),Rates!$D$16,IF(AND('Claim Details'!$R$19="National 2",AD46="C"),Rates!$E$16,IF(AND('Claim Details'!$R$19="National 2",AD46="D"),Rates!$F$16,"£0.00"))))))))))))))))))))</f>
        <v>£0.00</v>
      </c>
      <c r="AT46" s="214">
        <f t="shared" si="10"/>
        <v>0</v>
      </c>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row>
    <row r="47" spans="1:76" ht="15">
      <c r="A47" s="210"/>
      <c r="B47" s="77"/>
      <c r="C47" s="82"/>
      <c r="D47" s="83"/>
      <c r="E47" s="84"/>
      <c r="F47" s="76"/>
      <c r="G47" s="85"/>
      <c r="H47" s="86"/>
      <c r="I47" s="219" t="str">
        <f>IF(AND('Claim Details'!$E$19="London 1",C47="A"),Rates!$C$4,IF(AND('Claim Details'!$E$19="London 1",C47="B"),Rates!$D$4,IF(AND('Claim Details'!$E$19="London 1",C47="C"),Rates!$E$4,IF(AND('Claim Details'!$E$19="London 1",C47="D"),Rates!$F$4,IF(AND('Claim Details'!$E$19="London 2",C47="A"),Rates!$C$7,IF(AND('Claim Details'!$E$19="London 2",C47="B"),Rates!$D$7,IF(AND('Claim Details'!$E$19="London 2",C47="C"),Rates!$E$7,IF(AND('Claim Details'!$E$19="London 2",C47="D"),Rates!$F$7,IF(AND('Claim Details'!$E$19="London 3",C47="A"),Rates!$C$10,IF(AND('Claim Details'!$E$19="London 3",C47="B"),Rates!$D$10,IF(AND('Claim Details'!$E$19="London 3",C47="C"),Rates!$E$10,IF(AND('Claim Details'!$E$19="London 3",C47="D"),Rates!$F$10,IF(AND('Claim Details'!$E$19="National 1",C47="A"),Rates!$C$13,IF(AND('Claim Details'!$E$19="National 1",C47="B"),Rates!$D$13,IF(AND('Claim Details'!$E$19="National 1",C47="C"),Rates!$E$13,IF(AND('Claim Details'!$E$19="National 1",C47="D"),Rates!$F$13,IF(AND('Claim Details'!$E$19="National 2",C47="A"),Rates!$C$16,IF(AND('Claim Details'!$E$19="National 2",C47="B"),Rates!$D$16,IF(AND('Claim Details'!$E$19="National 2",C47="C"),Rates!$E$16,IF(AND('Claim Details'!$E$19="National 2",C47="D"),Rates!$F$16,"£0.00"))))))))))))))))))))</f>
        <v>£0.00</v>
      </c>
      <c r="J47" s="87"/>
      <c r="K47" s="219" t="str">
        <f t="shared" si="2"/>
        <v>£0.00</v>
      </c>
      <c r="L47" s="87"/>
      <c r="M47" s="88"/>
      <c r="N47" s="210"/>
      <c r="O47" s="64"/>
      <c r="P47" s="74"/>
      <c r="Q47" s="74"/>
      <c r="R47" s="74"/>
      <c r="S47" s="213"/>
      <c r="T47" s="102" t="str">
        <f t="shared" si="0"/>
        <v/>
      </c>
      <c r="U47" s="74" t="str">
        <f t="shared" si="3"/>
        <v/>
      </c>
      <c r="V47" s="40" t="str">
        <f t="shared" si="4"/>
        <v>£0.00</v>
      </c>
      <c r="W47" s="40"/>
      <c r="X47" s="74"/>
      <c r="Y47" s="65"/>
      <c r="Z47" s="66"/>
      <c r="AA47" s="113"/>
      <c r="AB47" s="84"/>
      <c r="AC47" s="220"/>
      <c r="AD47" s="221" t="str">
        <f t="shared" si="1"/>
        <v/>
      </c>
      <c r="AE47" s="219"/>
      <c r="AF47" s="222"/>
      <c r="AG47" s="223"/>
      <c r="AH47" s="224" t="str">
        <f t="shared" si="5"/>
        <v/>
      </c>
      <c r="AI47" s="225" t="str">
        <f t="shared" si="6"/>
        <v>£0.00</v>
      </c>
      <c r="AJ47" s="19"/>
      <c r="AK47" s="211"/>
      <c r="AL47" s="211"/>
      <c r="AM47" s="211"/>
      <c r="AN47" s="211"/>
      <c r="AO47" s="211" t="str">
        <f t="shared" si="7"/>
        <v/>
      </c>
      <c r="AP47" s="214">
        <f t="shared" si="8"/>
        <v>0</v>
      </c>
      <c r="AQ47" s="214" t="str">
        <f>IF(AND('Claim Details'!$J$19="London 1",U47="A"),Rates!$C$4,IF(AND('Claim Details'!$J$19="London 1",U47="B"),Rates!$D$4,IF(AND('Claim Details'!$J$19="London 1",U47="C"),Rates!$E$4,IF(AND('Claim Details'!$J$19="London 1",U47="D"),Rates!$F$4,IF(AND('Claim Details'!$J$19="London 2",U47="A"),Rates!$C$7,IF(AND('Claim Details'!$J$19="London 2",U47="B"),Rates!$D$7,IF(AND('Claim Details'!$J$19="London 2",U47="C"),Rates!$E$7,IF(AND('Claim Details'!$J$19="London 2",U47="D"),Rates!$F$7,IF(AND('Claim Details'!$J$19="London 3",U47="A"),Rates!$C$10,IF(AND('Claim Details'!$J$19="London 3",U47="B"),Rates!$D$10,IF(AND('Claim Details'!$J$19="London 3",U47="C"),Rates!$E$10,IF(AND('Claim Details'!$J$19="London 3",U47="D"),Rates!$F$10,IF(AND('Claim Details'!$J$19="National 1",U47="A"),Rates!$C$13,IF(AND('Claim Details'!$J$19="National 1",U47="B"),Rates!$D$13,IF(AND('Claim Details'!$J$19="National 1",U47="C"),Rates!$E$13,IF(AND('Claim Details'!$J$19="National 1",U47="D"),Rates!$F$13,IF(AND('Claim Details'!$J$19="National 2",U47="A"),Rates!$C$16,IF(AND('Claim Details'!$J$19="National 2",U47="B"),Rates!$D$16,IF(AND('Claim Details'!$J$19="National 2",U47="C"),Rates!$E$16,IF(AND('Claim Details'!$J$19="National 2",U47="D"),Rates!$F$16,"£0.00"))))))))))))))))))))</f>
        <v>£0.00</v>
      </c>
      <c r="AR47" s="214">
        <f t="shared" si="9"/>
        <v>0</v>
      </c>
      <c r="AS47" s="214" t="str">
        <f>IF(AND('Claim Details'!$R$19="London 1",AD47="A"),Rates!$C$4,IF(AND('Claim Details'!$R$19="London 1",AD47="B"),Rates!$D$4,IF(AND('Claim Details'!$R$19="London 1",AD47="C"),Rates!$E$4,IF(AND('Claim Details'!$R$19="London 1",AD47="D"),Rates!$F$4,IF(AND('Claim Details'!$R$19="London 2",AD47="A"),Rates!$C$7,IF(AND('Claim Details'!$R$19="London 2",AD47="B"),Rates!$D$7,IF(AND('Claim Details'!$R$19="London 2",AD47="C"),Rates!$E$7,IF(AND('Claim Details'!$R$19="London 2",AD47="D"),Rates!$F$7,IF(AND('Claim Details'!$R$19="London 3",AD47="A"),Rates!$C$10,IF(AND('Claim Details'!$R$19="London 3",AD47="B"),Rates!$D$10,IF(AND('Claim Details'!$R$19="London 3",AD47="C"),Rates!$E$10,IF(AND('Claim Details'!$R$19="London 3",AD47="D"),Rates!$F$10,IF(AND('Claim Details'!$R$19="National 1",AD47="A"),Rates!$C$13,IF(AND('Claim Details'!$R$19="National 1",AD47="B"),Rates!$D$13,IF(AND('Claim Details'!$R$19="National 1",AD47="C"),Rates!$E$13,IF(AND('Claim Details'!$R$19="National 1",AD47="D"),Rates!$F$13,IF(AND('Claim Details'!$R$19="National 2",AD47="A"),Rates!$C$16,IF(AND('Claim Details'!$R$19="National 2",AD47="B"),Rates!$D$16,IF(AND('Claim Details'!$R$19="National 2",AD47="C"),Rates!$E$16,IF(AND('Claim Details'!$R$19="National 2",AD47="D"),Rates!$F$16,"£0.00"))))))))))))))))))))</f>
        <v>£0.00</v>
      </c>
      <c r="AT47" s="214">
        <f t="shared" si="10"/>
        <v>0</v>
      </c>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row>
    <row r="48" spans="1:76" ht="15">
      <c r="A48" s="210"/>
      <c r="B48" s="77"/>
      <c r="C48" s="82"/>
      <c r="D48" s="83"/>
      <c r="E48" s="84"/>
      <c r="F48" s="76"/>
      <c r="G48" s="85"/>
      <c r="H48" s="86"/>
      <c r="I48" s="219" t="str">
        <f>IF(AND('Claim Details'!$E$19="London 1",C48="A"),Rates!$C$4,IF(AND('Claim Details'!$E$19="London 1",C48="B"),Rates!$D$4,IF(AND('Claim Details'!$E$19="London 1",C48="C"),Rates!$E$4,IF(AND('Claim Details'!$E$19="London 1",C48="D"),Rates!$F$4,IF(AND('Claim Details'!$E$19="London 2",C48="A"),Rates!$C$7,IF(AND('Claim Details'!$E$19="London 2",C48="B"),Rates!$D$7,IF(AND('Claim Details'!$E$19="London 2",C48="C"),Rates!$E$7,IF(AND('Claim Details'!$E$19="London 2",C48="D"),Rates!$F$7,IF(AND('Claim Details'!$E$19="London 3",C48="A"),Rates!$C$10,IF(AND('Claim Details'!$E$19="London 3",C48="B"),Rates!$D$10,IF(AND('Claim Details'!$E$19="London 3",C48="C"),Rates!$E$10,IF(AND('Claim Details'!$E$19="London 3",C48="D"),Rates!$F$10,IF(AND('Claim Details'!$E$19="National 1",C48="A"),Rates!$C$13,IF(AND('Claim Details'!$E$19="National 1",C48="B"),Rates!$D$13,IF(AND('Claim Details'!$E$19="National 1",C48="C"),Rates!$E$13,IF(AND('Claim Details'!$E$19="National 1",C48="D"),Rates!$F$13,IF(AND('Claim Details'!$E$19="National 2",C48="A"),Rates!$C$16,IF(AND('Claim Details'!$E$19="National 2",C48="B"),Rates!$D$16,IF(AND('Claim Details'!$E$19="National 2",C48="C"),Rates!$E$16,IF(AND('Claim Details'!$E$19="National 2",C48="D"),Rates!$F$16,"£0.00"))))))))))))))))))))</f>
        <v>£0.00</v>
      </c>
      <c r="J48" s="87"/>
      <c r="K48" s="219" t="str">
        <f t="shared" si="2"/>
        <v>£0.00</v>
      </c>
      <c r="L48" s="87"/>
      <c r="M48" s="88"/>
      <c r="N48" s="210"/>
      <c r="O48" s="64"/>
      <c r="P48" s="74"/>
      <c r="Q48" s="74"/>
      <c r="R48" s="74"/>
      <c r="S48" s="213"/>
      <c r="T48" s="102" t="str">
        <f t="shared" si="0"/>
        <v/>
      </c>
      <c r="U48" s="74" t="str">
        <f t="shared" si="3"/>
        <v/>
      </c>
      <c r="V48" s="40" t="str">
        <f t="shared" si="4"/>
        <v>£0.00</v>
      </c>
      <c r="W48" s="40"/>
      <c r="X48" s="74"/>
      <c r="Y48" s="65"/>
      <c r="Z48" s="66"/>
      <c r="AA48" s="113"/>
      <c r="AB48" s="84"/>
      <c r="AC48" s="220"/>
      <c r="AD48" s="221" t="str">
        <f t="shared" si="1"/>
        <v/>
      </c>
      <c r="AE48" s="219"/>
      <c r="AF48" s="222"/>
      <c r="AG48" s="223"/>
      <c r="AH48" s="224" t="str">
        <f t="shared" si="5"/>
        <v/>
      </c>
      <c r="AI48" s="225" t="str">
        <f t="shared" si="6"/>
        <v>£0.00</v>
      </c>
      <c r="AJ48" s="19"/>
      <c r="AK48" s="211"/>
      <c r="AL48" s="211"/>
      <c r="AM48" s="211"/>
      <c r="AN48" s="211"/>
      <c r="AO48" s="211" t="str">
        <f t="shared" si="7"/>
        <v/>
      </c>
      <c r="AP48" s="214">
        <f t="shared" si="8"/>
        <v>0</v>
      </c>
      <c r="AQ48" s="214" t="str">
        <f>IF(AND('Claim Details'!$J$19="London 1",U48="A"),Rates!$C$4,IF(AND('Claim Details'!$J$19="London 1",U48="B"),Rates!$D$4,IF(AND('Claim Details'!$J$19="London 1",U48="C"),Rates!$E$4,IF(AND('Claim Details'!$J$19="London 1",U48="D"),Rates!$F$4,IF(AND('Claim Details'!$J$19="London 2",U48="A"),Rates!$C$7,IF(AND('Claim Details'!$J$19="London 2",U48="B"),Rates!$D$7,IF(AND('Claim Details'!$J$19="London 2",U48="C"),Rates!$E$7,IF(AND('Claim Details'!$J$19="London 2",U48="D"),Rates!$F$7,IF(AND('Claim Details'!$J$19="London 3",U48="A"),Rates!$C$10,IF(AND('Claim Details'!$J$19="London 3",U48="B"),Rates!$D$10,IF(AND('Claim Details'!$J$19="London 3",U48="C"),Rates!$E$10,IF(AND('Claim Details'!$J$19="London 3",U48="D"),Rates!$F$10,IF(AND('Claim Details'!$J$19="National 1",U48="A"),Rates!$C$13,IF(AND('Claim Details'!$J$19="National 1",U48="B"),Rates!$D$13,IF(AND('Claim Details'!$J$19="National 1",U48="C"),Rates!$E$13,IF(AND('Claim Details'!$J$19="National 1",U48="D"),Rates!$F$13,IF(AND('Claim Details'!$J$19="National 2",U48="A"),Rates!$C$16,IF(AND('Claim Details'!$J$19="National 2",U48="B"),Rates!$D$16,IF(AND('Claim Details'!$J$19="National 2",U48="C"),Rates!$E$16,IF(AND('Claim Details'!$J$19="National 2",U48="D"),Rates!$F$16,"£0.00"))))))))))))))))))))</f>
        <v>£0.00</v>
      </c>
      <c r="AR48" s="214">
        <f t="shared" si="9"/>
        <v>0</v>
      </c>
      <c r="AS48" s="214" t="str">
        <f>IF(AND('Claim Details'!$R$19="London 1",AD48="A"),Rates!$C$4,IF(AND('Claim Details'!$R$19="London 1",AD48="B"),Rates!$D$4,IF(AND('Claim Details'!$R$19="London 1",AD48="C"),Rates!$E$4,IF(AND('Claim Details'!$R$19="London 1",AD48="D"),Rates!$F$4,IF(AND('Claim Details'!$R$19="London 2",AD48="A"),Rates!$C$7,IF(AND('Claim Details'!$R$19="London 2",AD48="B"),Rates!$D$7,IF(AND('Claim Details'!$R$19="London 2",AD48="C"),Rates!$E$7,IF(AND('Claim Details'!$R$19="London 2",AD48="D"),Rates!$F$7,IF(AND('Claim Details'!$R$19="London 3",AD48="A"),Rates!$C$10,IF(AND('Claim Details'!$R$19="London 3",AD48="B"),Rates!$D$10,IF(AND('Claim Details'!$R$19="London 3",AD48="C"),Rates!$E$10,IF(AND('Claim Details'!$R$19="London 3",AD48="D"),Rates!$F$10,IF(AND('Claim Details'!$R$19="National 1",AD48="A"),Rates!$C$13,IF(AND('Claim Details'!$R$19="National 1",AD48="B"),Rates!$D$13,IF(AND('Claim Details'!$R$19="National 1",AD48="C"),Rates!$E$13,IF(AND('Claim Details'!$R$19="National 1",AD48="D"),Rates!$F$13,IF(AND('Claim Details'!$R$19="National 2",AD48="A"),Rates!$C$16,IF(AND('Claim Details'!$R$19="National 2",AD48="B"),Rates!$D$16,IF(AND('Claim Details'!$R$19="National 2",AD48="C"),Rates!$E$16,IF(AND('Claim Details'!$R$19="National 2",AD48="D"),Rates!$F$16,"£0.00"))))))))))))))))))))</f>
        <v>£0.00</v>
      </c>
      <c r="AT48" s="214">
        <f t="shared" si="10"/>
        <v>0</v>
      </c>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row>
    <row r="49" spans="1:76" ht="15">
      <c r="A49" s="210"/>
      <c r="B49" s="77"/>
      <c r="C49" s="82"/>
      <c r="D49" s="83"/>
      <c r="E49" s="84"/>
      <c r="F49" s="76"/>
      <c r="G49" s="85"/>
      <c r="H49" s="86"/>
      <c r="I49" s="219" t="str">
        <f>IF(AND('Claim Details'!$E$19="London 1",C49="A"),Rates!$C$4,IF(AND('Claim Details'!$E$19="London 1",C49="B"),Rates!$D$4,IF(AND('Claim Details'!$E$19="London 1",C49="C"),Rates!$E$4,IF(AND('Claim Details'!$E$19="London 1",C49="D"),Rates!$F$4,IF(AND('Claim Details'!$E$19="London 2",C49="A"),Rates!$C$7,IF(AND('Claim Details'!$E$19="London 2",C49="B"),Rates!$D$7,IF(AND('Claim Details'!$E$19="London 2",C49="C"),Rates!$E$7,IF(AND('Claim Details'!$E$19="London 2",C49="D"),Rates!$F$7,IF(AND('Claim Details'!$E$19="London 3",C49="A"),Rates!$C$10,IF(AND('Claim Details'!$E$19="London 3",C49="B"),Rates!$D$10,IF(AND('Claim Details'!$E$19="London 3",C49="C"),Rates!$E$10,IF(AND('Claim Details'!$E$19="London 3",C49="D"),Rates!$F$10,IF(AND('Claim Details'!$E$19="National 1",C49="A"),Rates!$C$13,IF(AND('Claim Details'!$E$19="National 1",C49="B"),Rates!$D$13,IF(AND('Claim Details'!$E$19="National 1",C49="C"),Rates!$E$13,IF(AND('Claim Details'!$E$19="National 1",C49="D"),Rates!$F$13,IF(AND('Claim Details'!$E$19="National 2",C49="A"),Rates!$C$16,IF(AND('Claim Details'!$E$19="National 2",C49="B"),Rates!$D$16,IF(AND('Claim Details'!$E$19="National 2",C49="C"),Rates!$E$16,IF(AND('Claim Details'!$E$19="National 2",C49="D"),Rates!$F$16,"£0.00"))))))))))))))))))))</f>
        <v>£0.00</v>
      </c>
      <c r="J49" s="87"/>
      <c r="K49" s="219" t="str">
        <f t="shared" si="2"/>
        <v>£0.00</v>
      </c>
      <c r="L49" s="87"/>
      <c r="M49" s="88"/>
      <c r="N49" s="210"/>
      <c r="O49" s="64"/>
      <c r="P49" s="74"/>
      <c r="Q49" s="74"/>
      <c r="R49" s="74"/>
      <c r="S49" s="213"/>
      <c r="T49" s="102" t="str">
        <f t="shared" si="0"/>
        <v/>
      </c>
      <c r="U49" s="74" t="str">
        <f t="shared" si="3"/>
        <v/>
      </c>
      <c r="V49" s="40" t="str">
        <f t="shared" si="4"/>
        <v>£0.00</v>
      </c>
      <c r="W49" s="40"/>
      <c r="X49" s="74"/>
      <c r="Y49" s="65"/>
      <c r="Z49" s="66"/>
      <c r="AA49" s="113"/>
      <c r="AB49" s="84"/>
      <c r="AC49" s="220"/>
      <c r="AD49" s="221" t="str">
        <f t="shared" si="1"/>
        <v/>
      </c>
      <c r="AE49" s="219"/>
      <c r="AF49" s="222"/>
      <c r="AG49" s="223"/>
      <c r="AH49" s="224" t="str">
        <f t="shared" si="5"/>
        <v/>
      </c>
      <c r="AI49" s="225" t="str">
        <f t="shared" si="6"/>
        <v>£0.00</v>
      </c>
      <c r="AJ49" s="19"/>
      <c r="AK49" s="211"/>
      <c r="AL49" s="211"/>
      <c r="AM49" s="211"/>
      <c r="AN49" s="211"/>
      <c r="AO49" s="211" t="str">
        <f t="shared" si="7"/>
        <v/>
      </c>
      <c r="AP49" s="214">
        <f t="shared" si="8"/>
        <v>0</v>
      </c>
      <c r="AQ49" s="214" t="str">
        <f>IF(AND('Claim Details'!$J$19="London 1",U49="A"),Rates!$C$4,IF(AND('Claim Details'!$J$19="London 1",U49="B"),Rates!$D$4,IF(AND('Claim Details'!$J$19="London 1",U49="C"),Rates!$E$4,IF(AND('Claim Details'!$J$19="London 1",U49="D"),Rates!$F$4,IF(AND('Claim Details'!$J$19="London 2",U49="A"),Rates!$C$7,IF(AND('Claim Details'!$J$19="London 2",U49="B"),Rates!$D$7,IF(AND('Claim Details'!$J$19="London 2",U49="C"),Rates!$E$7,IF(AND('Claim Details'!$J$19="London 2",U49="D"),Rates!$F$7,IF(AND('Claim Details'!$J$19="London 3",U49="A"),Rates!$C$10,IF(AND('Claim Details'!$J$19="London 3",U49="B"),Rates!$D$10,IF(AND('Claim Details'!$J$19="London 3",U49="C"),Rates!$E$10,IF(AND('Claim Details'!$J$19="London 3",U49="D"),Rates!$F$10,IF(AND('Claim Details'!$J$19="National 1",U49="A"),Rates!$C$13,IF(AND('Claim Details'!$J$19="National 1",U49="B"),Rates!$D$13,IF(AND('Claim Details'!$J$19="National 1",U49="C"),Rates!$E$13,IF(AND('Claim Details'!$J$19="National 1",U49="D"),Rates!$F$13,IF(AND('Claim Details'!$J$19="National 2",U49="A"),Rates!$C$16,IF(AND('Claim Details'!$J$19="National 2",U49="B"),Rates!$D$16,IF(AND('Claim Details'!$J$19="National 2",U49="C"),Rates!$E$16,IF(AND('Claim Details'!$J$19="National 2",U49="D"),Rates!$F$16,"£0.00"))))))))))))))))))))</f>
        <v>£0.00</v>
      </c>
      <c r="AR49" s="214">
        <f t="shared" si="9"/>
        <v>0</v>
      </c>
      <c r="AS49" s="214" t="str">
        <f>IF(AND('Claim Details'!$R$19="London 1",AD49="A"),Rates!$C$4,IF(AND('Claim Details'!$R$19="London 1",AD49="B"),Rates!$D$4,IF(AND('Claim Details'!$R$19="London 1",AD49="C"),Rates!$E$4,IF(AND('Claim Details'!$R$19="London 1",AD49="D"),Rates!$F$4,IF(AND('Claim Details'!$R$19="London 2",AD49="A"),Rates!$C$7,IF(AND('Claim Details'!$R$19="London 2",AD49="B"),Rates!$D$7,IF(AND('Claim Details'!$R$19="London 2",AD49="C"),Rates!$E$7,IF(AND('Claim Details'!$R$19="London 2",AD49="D"),Rates!$F$7,IF(AND('Claim Details'!$R$19="London 3",AD49="A"),Rates!$C$10,IF(AND('Claim Details'!$R$19="London 3",AD49="B"),Rates!$D$10,IF(AND('Claim Details'!$R$19="London 3",AD49="C"),Rates!$E$10,IF(AND('Claim Details'!$R$19="London 3",AD49="D"),Rates!$F$10,IF(AND('Claim Details'!$R$19="National 1",AD49="A"),Rates!$C$13,IF(AND('Claim Details'!$R$19="National 1",AD49="B"),Rates!$D$13,IF(AND('Claim Details'!$R$19="National 1",AD49="C"),Rates!$E$13,IF(AND('Claim Details'!$R$19="National 1",AD49="D"),Rates!$F$13,IF(AND('Claim Details'!$R$19="National 2",AD49="A"),Rates!$C$16,IF(AND('Claim Details'!$R$19="National 2",AD49="B"),Rates!$D$16,IF(AND('Claim Details'!$R$19="National 2",AD49="C"),Rates!$E$16,IF(AND('Claim Details'!$R$19="National 2",AD49="D"),Rates!$F$16,"£0.00"))))))))))))))))))))</f>
        <v>£0.00</v>
      </c>
      <c r="AT49" s="214">
        <f t="shared" si="10"/>
        <v>0</v>
      </c>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row>
    <row r="50" spans="1:76" ht="15">
      <c r="A50" s="210"/>
      <c r="B50" s="77"/>
      <c r="C50" s="82"/>
      <c r="D50" s="83"/>
      <c r="E50" s="84"/>
      <c r="F50" s="76"/>
      <c r="G50" s="85"/>
      <c r="H50" s="86"/>
      <c r="I50" s="219" t="str">
        <f>IF(AND('Claim Details'!$E$19="London 1",C50="A"),Rates!$C$4,IF(AND('Claim Details'!$E$19="London 1",C50="B"),Rates!$D$4,IF(AND('Claim Details'!$E$19="London 1",C50="C"),Rates!$E$4,IF(AND('Claim Details'!$E$19="London 1",C50="D"),Rates!$F$4,IF(AND('Claim Details'!$E$19="London 2",C50="A"),Rates!$C$7,IF(AND('Claim Details'!$E$19="London 2",C50="B"),Rates!$D$7,IF(AND('Claim Details'!$E$19="London 2",C50="C"),Rates!$E$7,IF(AND('Claim Details'!$E$19="London 2",C50="D"),Rates!$F$7,IF(AND('Claim Details'!$E$19="London 3",C50="A"),Rates!$C$10,IF(AND('Claim Details'!$E$19="London 3",C50="B"),Rates!$D$10,IF(AND('Claim Details'!$E$19="London 3",C50="C"),Rates!$E$10,IF(AND('Claim Details'!$E$19="London 3",C50="D"),Rates!$F$10,IF(AND('Claim Details'!$E$19="National 1",C50="A"),Rates!$C$13,IF(AND('Claim Details'!$E$19="National 1",C50="B"),Rates!$D$13,IF(AND('Claim Details'!$E$19="National 1",C50="C"),Rates!$E$13,IF(AND('Claim Details'!$E$19="National 1",C50="D"),Rates!$F$13,IF(AND('Claim Details'!$E$19="National 2",C50="A"),Rates!$C$16,IF(AND('Claim Details'!$E$19="National 2",C50="B"),Rates!$D$16,IF(AND('Claim Details'!$E$19="National 2",C50="C"),Rates!$E$16,IF(AND('Claim Details'!$E$19="National 2",C50="D"),Rates!$F$16,"£0.00"))))))))))))))))))))</f>
        <v>£0.00</v>
      </c>
      <c r="J50" s="87"/>
      <c r="K50" s="219" t="str">
        <f t="shared" si="2"/>
        <v>£0.00</v>
      </c>
      <c r="L50" s="87"/>
      <c r="M50" s="88"/>
      <c r="N50" s="210"/>
      <c r="O50" s="64"/>
      <c r="P50" s="74"/>
      <c r="Q50" s="74"/>
      <c r="R50" s="74"/>
      <c r="S50" s="213"/>
      <c r="T50" s="102" t="str">
        <f t="shared" si="0"/>
        <v/>
      </c>
      <c r="U50" s="74" t="str">
        <f t="shared" si="3"/>
        <v/>
      </c>
      <c r="V50" s="40" t="str">
        <f t="shared" si="4"/>
        <v>£0.00</v>
      </c>
      <c r="W50" s="40"/>
      <c r="X50" s="74"/>
      <c r="Y50" s="65"/>
      <c r="Z50" s="66"/>
      <c r="AA50" s="113"/>
      <c r="AB50" s="84"/>
      <c r="AC50" s="220"/>
      <c r="AD50" s="221" t="str">
        <f t="shared" si="1"/>
        <v/>
      </c>
      <c r="AE50" s="219"/>
      <c r="AF50" s="222"/>
      <c r="AG50" s="223"/>
      <c r="AH50" s="224" t="str">
        <f t="shared" si="5"/>
        <v/>
      </c>
      <c r="AI50" s="225" t="str">
        <f t="shared" si="6"/>
        <v>£0.00</v>
      </c>
      <c r="AJ50" s="19"/>
      <c r="AK50" s="211"/>
      <c r="AL50" s="211"/>
      <c r="AM50" s="211"/>
      <c r="AN50" s="211"/>
      <c r="AO50" s="211" t="str">
        <f t="shared" si="7"/>
        <v/>
      </c>
      <c r="AP50" s="214">
        <f t="shared" si="8"/>
        <v>0</v>
      </c>
      <c r="AQ50" s="214" t="str">
        <f>IF(AND('Claim Details'!$J$19="London 1",U50="A"),Rates!$C$4,IF(AND('Claim Details'!$J$19="London 1",U50="B"),Rates!$D$4,IF(AND('Claim Details'!$J$19="London 1",U50="C"),Rates!$E$4,IF(AND('Claim Details'!$J$19="London 1",U50="D"),Rates!$F$4,IF(AND('Claim Details'!$J$19="London 2",U50="A"),Rates!$C$7,IF(AND('Claim Details'!$J$19="London 2",U50="B"),Rates!$D$7,IF(AND('Claim Details'!$J$19="London 2",U50="C"),Rates!$E$7,IF(AND('Claim Details'!$J$19="London 2",U50="D"),Rates!$F$7,IF(AND('Claim Details'!$J$19="London 3",U50="A"),Rates!$C$10,IF(AND('Claim Details'!$J$19="London 3",U50="B"),Rates!$D$10,IF(AND('Claim Details'!$J$19="London 3",U50="C"),Rates!$E$10,IF(AND('Claim Details'!$J$19="London 3",U50="D"),Rates!$F$10,IF(AND('Claim Details'!$J$19="National 1",U50="A"),Rates!$C$13,IF(AND('Claim Details'!$J$19="National 1",U50="B"),Rates!$D$13,IF(AND('Claim Details'!$J$19="National 1",U50="C"),Rates!$E$13,IF(AND('Claim Details'!$J$19="National 1",U50="D"),Rates!$F$13,IF(AND('Claim Details'!$J$19="National 2",U50="A"),Rates!$C$16,IF(AND('Claim Details'!$J$19="National 2",U50="B"),Rates!$D$16,IF(AND('Claim Details'!$J$19="National 2",U50="C"),Rates!$E$16,IF(AND('Claim Details'!$J$19="National 2",U50="D"),Rates!$F$16,"£0.00"))))))))))))))))))))</f>
        <v>£0.00</v>
      </c>
      <c r="AR50" s="214">
        <f t="shared" si="9"/>
        <v>0</v>
      </c>
      <c r="AS50" s="214" t="str">
        <f>IF(AND('Claim Details'!$R$19="London 1",AD50="A"),Rates!$C$4,IF(AND('Claim Details'!$R$19="London 1",AD50="B"),Rates!$D$4,IF(AND('Claim Details'!$R$19="London 1",AD50="C"),Rates!$E$4,IF(AND('Claim Details'!$R$19="London 1",AD50="D"),Rates!$F$4,IF(AND('Claim Details'!$R$19="London 2",AD50="A"),Rates!$C$7,IF(AND('Claim Details'!$R$19="London 2",AD50="B"),Rates!$D$7,IF(AND('Claim Details'!$R$19="London 2",AD50="C"),Rates!$E$7,IF(AND('Claim Details'!$R$19="London 2",AD50="D"),Rates!$F$7,IF(AND('Claim Details'!$R$19="London 3",AD50="A"),Rates!$C$10,IF(AND('Claim Details'!$R$19="London 3",AD50="B"),Rates!$D$10,IF(AND('Claim Details'!$R$19="London 3",AD50="C"),Rates!$E$10,IF(AND('Claim Details'!$R$19="London 3",AD50="D"),Rates!$F$10,IF(AND('Claim Details'!$R$19="National 1",AD50="A"),Rates!$C$13,IF(AND('Claim Details'!$R$19="National 1",AD50="B"),Rates!$D$13,IF(AND('Claim Details'!$R$19="National 1",AD50="C"),Rates!$E$13,IF(AND('Claim Details'!$R$19="National 1",AD50="D"),Rates!$F$13,IF(AND('Claim Details'!$R$19="National 2",AD50="A"),Rates!$C$16,IF(AND('Claim Details'!$R$19="National 2",AD50="B"),Rates!$D$16,IF(AND('Claim Details'!$R$19="National 2",AD50="C"),Rates!$E$16,IF(AND('Claim Details'!$R$19="National 2",AD50="D"),Rates!$F$16,"£0.00"))))))))))))))))))))</f>
        <v>£0.00</v>
      </c>
      <c r="AT50" s="214">
        <f t="shared" si="10"/>
        <v>0</v>
      </c>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row>
    <row r="51" spans="1:76" ht="15">
      <c r="A51" s="210"/>
      <c r="B51" s="77"/>
      <c r="C51" s="82"/>
      <c r="D51" s="83"/>
      <c r="E51" s="84"/>
      <c r="F51" s="76"/>
      <c r="G51" s="85"/>
      <c r="H51" s="86"/>
      <c r="I51" s="219" t="str">
        <f>IF(AND('Claim Details'!$E$19="London 1",C51="A"),Rates!$C$4,IF(AND('Claim Details'!$E$19="London 1",C51="B"),Rates!$D$4,IF(AND('Claim Details'!$E$19="London 1",C51="C"),Rates!$E$4,IF(AND('Claim Details'!$E$19="London 1",C51="D"),Rates!$F$4,IF(AND('Claim Details'!$E$19="London 2",C51="A"),Rates!$C$7,IF(AND('Claim Details'!$E$19="London 2",C51="B"),Rates!$D$7,IF(AND('Claim Details'!$E$19="London 2",C51="C"),Rates!$E$7,IF(AND('Claim Details'!$E$19="London 2",C51="D"),Rates!$F$7,IF(AND('Claim Details'!$E$19="London 3",C51="A"),Rates!$C$10,IF(AND('Claim Details'!$E$19="London 3",C51="B"),Rates!$D$10,IF(AND('Claim Details'!$E$19="London 3",C51="C"),Rates!$E$10,IF(AND('Claim Details'!$E$19="London 3",C51="D"),Rates!$F$10,IF(AND('Claim Details'!$E$19="National 1",C51="A"),Rates!$C$13,IF(AND('Claim Details'!$E$19="National 1",C51="B"),Rates!$D$13,IF(AND('Claim Details'!$E$19="National 1",C51="C"),Rates!$E$13,IF(AND('Claim Details'!$E$19="National 1",C51="D"),Rates!$F$13,IF(AND('Claim Details'!$E$19="National 2",C51="A"),Rates!$C$16,IF(AND('Claim Details'!$E$19="National 2",C51="B"),Rates!$D$16,IF(AND('Claim Details'!$E$19="National 2",C51="C"),Rates!$E$16,IF(AND('Claim Details'!$E$19="National 2",C51="D"),Rates!$F$16,"£0.00"))))))))))))))))))))</f>
        <v>£0.00</v>
      </c>
      <c r="J51" s="87"/>
      <c r="K51" s="219" t="str">
        <f t="shared" si="2"/>
        <v>£0.00</v>
      </c>
      <c r="L51" s="87"/>
      <c r="M51" s="88"/>
      <c r="N51" s="210"/>
      <c r="O51" s="64"/>
      <c r="P51" s="74"/>
      <c r="Q51" s="74"/>
      <c r="R51" s="74"/>
      <c r="S51" s="213"/>
      <c r="T51" s="102" t="str">
        <f t="shared" si="0"/>
        <v/>
      </c>
      <c r="U51" s="74" t="str">
        <f t="shared" si="3"/>
        <v/>
      </c>
      <c r="V51" s="40" t="str">
        <f t="shared" si="4"/>
        <v>£0.00</v>
      </c>
      <c r="W51" s="40"/>
      <c r="X51" s="74"/>
      <c r="Y51" s="65"/>
      <c r="Z51" s="66"/>
      <c r="AA51" s="113"/>
      <c r="AB51" s="84"/>
      <c r="AC51" s="220"/>
      <c r="AD51" s="221" t="str">
        <f t="shared" si="1"/>
        <v/>
      </c>
      <c r="AE51" s="219"/>
      <c r="AF51" s="222"/>
      <c r="AG51" s="223"/>
      <c r="AH51" s="224" t="str">
        <f t="shared" si="5"/>
        <v/>
      </c>
      <c r="AI51" s="225" t="str">
        <f t="shared" si="6"/>
        <v>£0.00</v>
      </c>
      <c r="AJ51" s="19"/>
      <c r="AK51" s="211"/>
      <c r="AL51" s="211"/>
      <c r="AM51" s="211"/>
      <c r="AN51" s="211"/>
      <c r="AO51" s="211" t="str">
        <f t="shared" si="7"/>
        <v/>
      </c>
      <c r="AP51" s="214">
        <f t="shared" si="8"/>
        <v>0</v>
      </c>
      <c r="AQ51" s="214" t="str">
        <f>IF(AND('Claim Details'!$J$19="London 1",U51="A"),Rates!$C$4,IF(AND('Claim Details'!$J$19="London 1",U51="B"),Rates!$D$4,IF(AND('Claim Details'!$J$19="London 1",U51="C"),Rates!$E$4,IF(AND('Claim Details'!$J$19="London 1",U51="D"),Rates!$F$4,IF(AND('Claim Details'!$J$19="London 2",U51="A"),Rates!$C$7,IF(AND('Claim Details'!$J$19="London 2",U51="B"),Rates!$D$7,IF(AND('Claim Details'!$J$19="London 2",U51="C"),Rates!$E$7,IF(AND('Claim Details'!$J$19="London 2",U51="D"),Rates!$F$7,IF(AND('Claim Details'!$J$19="London 3",U51="A"),Rates!$C$10,IF(AND('Claim Details'!$J$19="London 3",U51="B"),Rates!$D$10,IF(AND('Claim Details'!$J$19="London 3",U51="C"),Rates!$E$10,IF(AND('Claim Details'!$J$19="London 3",U51="D"),Rates!$F$10,IF(AND('Claim Details'!$J$19="National 1",U51="A"),Rates!$C$13,IF(AND('Claim Details'!$J$19="National 1",U51="B"),Rates!$D$13,IF(AND('Claim Details'!$J$19="National 1",U51="C"),Rates!$E$13,IF(AND('Claim Details'!$J$19="National 1",U51="D"),Rates!$F$13,IF(AND('Claim Details'!$J$19="National 2",U51="A"),Rates!$C$16,IF(AND('Claim Details'!$J$19="National 2",U51="B"),Rates!$D$16,IF(AND('Claim Details'!$J$19="National 2",U51="C"),Rates!$E$16,IF(AND('Claim Details'!$J$19="National 2",U51="D"),Rates!$F$16,"£0.00"))))))))))))))))))))</f>
        <v>£0.00</v>
      </c>
      <c r="AR51" s="214">
        <f t="shared" si="9"/>
        <v>0</v>
      </c>
      <c r="AS51" s="214" t="str">
        <f>IF(AND('Claim Details'!$R$19="London 1",AD51="A"),Rates!$C$4,IF(AND('Claim Details'!$R$19="London 1",AD51="B"),Rates!$D$4,IF(AND('Claim Details'!$R$19="London 1",AD51="C"),Rates!$E$4,IF(AND('Claim Details'!$R$19="London 1",AD51="D"),Rates!$F$4,IF(AND('Claim Details'!$R$19="London 2",AD51="A"),Rates!$C$7,IF(AND('Claim Details'!$R$19="London 2",AD51="B"),Rates!$D$7,IF(AND('Claim Details'!$R$19="London 2",AD51="C"),Rates!$E$7,IF(AND('Claim Details'!$R$19="London 2",AD51="D"),Rates!$F$7,IF(AND('Claim Details'!$R$19="London 3",AD51="A"),Rates!$C$10,IF(AND('Claim Details'!$R$19="London 3",AD51="B"),Rates!$D$10,IF(AND('Claim Details'!$R$19="London 3",AD51="C"),Rates!$E$10,IF(AND('Claim Details'!$R$19="London 3",AD51="D"),Rates!$F$10,IF(AND('Claim Details'!$R$19="National 1",AD51="A"),Rates!$C$13,IF(AND('Claim Details'!$R$19="National 1",AD51="B"),Rates!$D$13,IF(AND('Claim Details'!$R$19="National 1",AD51="C"),Rates!$E$13,IF(AND('Claim Details'!$R$19="National 1",AD51="D"),Rates!$F$13,IF(AND('Claim Details'!$R$19="National 2",AD51="A"),Rates!$C$16,IF(AND('Claim Details'!$R$19="National 2",AD51="B"),Rates!$D$16,IF(AND('Claim Details'!$R$19="National 2",AD51="C"),Rates!$E$16,IF(AND('Claim Details'!$R$19="National 2",AD51="D"),Rates!$F$16,"£0.00"))))))))))))))))))))</f>
        <v>£0.00</v>
      </c>
      <c r="AT51" s="214">
        <f t="shared" si="10"/>
        <v>0</v>
      </c>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row>
    <row r="52" spans="1:76" ht="15">
      <c r="A52" s="210"/>
      <c r="B52" s="77"/>
      <c r="C52" s="82"/>
      <c r="D52" s="83"/>
      <c r="E52" s="84"/>
      <c r="F52" s="76"/>
      <c r="G52" s="85"/>
      <c r="H52" s="86"/>
      <c r="I52" s="219" t="str">
        <f>IF(AND('Claim Details'!$E$19="London 1",C52="A"),Rates!$C$4,IF(AND('Claim Details'!$E$19="London 1",C52="B"),Rates!$D$4,IF(AND('Claim Details'!$E$19="London 1",C52="C"),Rates!$E$4,IF(AND('Claim Details'!$E$19="London 1",C52="D"),Rates!$F$4,IF(AND('Claim Details'!$E$19="London 2",C52="A"),Rates!$C$7,IF(AND('Claim Details'!$E$19="London 2",C52="B"),Rates!$D$7,IF(AND('Claim Details'!$E$19="London 2",C52="C"),Rates!$E$7,IF(AND('Claim Details'!$E$19="London 2",C52="D"),Rates!$F$7,IF(AND('Claim Details'!$E$19="London 3",C52="A"),Rates!$C$10,IF(AND('Claim Details'!$E$19="London 3",C52="B"),Rates!$D$10,IF(AND('Claim Details'!$E$19="London 3",C52="C"),Rates!$E$10,IF(AND('Claim Details'!$E$19="London 3",C52="D"),Rates!$F$10,IF(AND('Claim Details'!$E$19="National 1",C52="A"),Rates!$C$13,IF(AND('Claim Details'!$E$19="National 1",C52="B"),Rates!$D$13,IF(AND('Claim Details'!$E$19="National 1",C52="C"),Rates!$E$13,IF(AND('Claim Details'!$E$19="National 1",C52="D"),Rates!$F$13,IF(AND('Claim Details'!$E$19="National 2",C52="A"),Rates!$C$16,IF(AND('Claim Details'!$E$19="National 2",C52="B"),Rates!$D$16,IF(AND('Claim Details'!$E$19="National 2",C52="C"),Rates!$E$16,IF(AND('Claim Details'!$E$19="National 2",C52="D"),Rates!$F$16,"£0.00"))))))))))))))))))))</f>
        <v>£0.00</v>
      </c>
      <c r="J52" s="87"/>
      <c r="K52" s="219" t="str">
        <f t="shared" si="2"/>
        <v>£0.00</v>
      </c>
      <c r="L52" s="87"/>
      <c r="M52" s="88"/>
      <c r="N52" s="210"/>
      <c r="O52" s="64"/>
      <c r="P52" s="74"/>
      <c r="Q52" s="74"/>
      <c r="R52" s="74"/>
      <c r="S52" s="213"/>
      <c r="T52" s="102" t="str">
        <f t="shared" si="0"/>
        <v/>
      </c>
      <c r="U52" s="74" t="str">
        <f t="shared" si="3"/>
        <v/>
      </c>
      <c r="V52" s="40" t="str">
        <f t="shared" si="4"/>
        <v>£0.00</v>
      </c>
      <c r="W52" s="40"/>
      <c r="X52" s="74"/>
      <c r="Y52" s="65"/>
      <c r="Z52" s="66"/>
      <c r="AA52" s="113"/>
      <c r="AB52" s="84"/>
      <c r="AC52" s="220"/>
      <c r="AD52" s="221" t="str">
        <f t="shared" si="1"/>
        <v/>
      </c>
      <c r="AE52" s="219"/>
      <c r="AF52" s="222"/>
      <c r="AG52" s="223"/>
      <c r="AH52" s="224" t="str">
        <f t="shared" si="5"/>
        <v/>
      </c>
      <c r="AI52" s="225" t="str">
        <f t="shared" si="6"/>
        <v>£0.00</v>
      </c>
      <c r="AJ52" s="19"/>
      <c r="AK52" s="211"/>
      <c r="AL52" s="211"/>
      <c r="AM52" s="211"/>
      <c r="AN52" s="211"/>
      <c r="AO52" s="211" t="str">
        <f t="shared" si="7"/>
        <v/>
      </c>
      <c r="AP52" s="214">
        <f t="shared" si="8"/>
        <v>0</v>
      </c>
      <c r="AQ52" s="214" t="str">
        <f>IF(AND('Claim Details'!$J$19="London 1",U52="A"),Rates!$C$4,IF(AND('Claim Details'!$J$19="London 1",U52="B"),Rates!$D$4,IF(AND('Claim Details'!$J$19="London 1",U52="C"),Rates!$E$4,IF(AND('Claim Details'!$J$19="London 1",U52="D"),Rates!$F$4,IF(AND('Claim Details'!$J$19="London 2",U52="A"),Rates!$C$7,IF(AND('Claim Details'!$J$19="London 2",U52="B"),Rates!$D$7,IF(AND('Claim Details'!$J$19="London 2",U52="C"),Rates!$E$7,IF(AND('Claim Details'!$J$19="London 2",U52="D"),Rates!$F$7,IF(AND('Claim Details'!$J$19="London 3",U52="A"),Rates!$C$10,IF(AND('Claim Details'!$J$19="London 3",U52="B"),Rates!$D$10,IF(AND('Claim Details'!$J$19="London 3",U52="C"),Rates!$E$10,IF(AND('Claim Details'!$J$19="London 3",U52="D"),Rates!$F$10,IF(AND('Claim Details'!$J$19="National 1",U52="A"),Rates!$C$13,IF(AND('Claim Details'!$J$19="National 1",U52="B"),Rates!$D$13,IF(AND('Claim Details'!$J$19="National 1",U52="C"),Rates!$E$13,IF(AND('Claim Details'!$J$19="National 1",U52="D"),Rates!$F$13,IF(AND('Claim Details'!$J$19="National 2",U52="A"),Rates!$C$16,IF(AND('Claim Details'!$J$19="National 2",U52="B"),Rates!$D$16,IF(AND('Claim Details'!$J$19="National 2",U52="C"),Rates!$E$16,IF(AND('Claim Details'!$J$19="National 2",U52="D"),Rates!$F$16,"£0.00"))))))))))))))))))))</f>
        <v>£0.00</v>
      </c>
      <c r="AR52" s="214">
        <f t="shared" si="9"/>
        <v>0</v>
      </c>
      <c r="AS52" s="214" t="str">
        <f>IF(AND('Claim Details'!$R$19="London 1",AD52="A"),Rates!$C$4,IF(AND('Claim Details'!$R$19="London 1",AD52="B"),Rates!$D$4,IF(AND('Claim Details'!$R$19="London 1",AD52="C"),Rates!$E$4,IF(AND('Claim Details'!$R$19="London 1",AD52="D"),Rates!$F$4,IF(AND('Claim Details'!$R$19="London 2",AD52="A"),Rates!$C$7,IF(AND('Claim Details'!$R$19="London 2",AD52="B"),Rates!$D$7,IF(AND('Claim Details'!$R$19="London 2",AD52="C"),Rates!$E$7,IF(AND('Claim Details'!$R$19="London 2",AD52="D"),Rates!$F$7,IF(AND('Claim Details'!$R$19="London 3",AD52="A"),Rates!$C$10,IF(AND('Claim Details'!$R$19="London 3",AD52="B"),Rates!$D$10,IF(AND('Claim Details'!$R$19="London 3",AD52="C"),Rates!$E$10,IF(AND('Claim Details'!$R$19="London 3",AD52="D"),Rates!$F$10,IF(AND('Claim Details'!$R$19="National 1",AD52="A"),Rates!$C$13,IF(AND('Claim Details'!$R$19="National 1",AD52="B"),Rates!$D$13,IF(AND('Claim Details'!$R$19="National 1",AD52="C"),Rates!$E$13,IF(AND('Claim Details'!$R$19="National 1",AD52="D"),Rates!$F$13,IF(AND('Claim Details'!$R$19="National 2",AD52="A"),Rates!$C$16,IF(AND('Claim Details'!$R$19="National 2",AD52="B"),Rates!$D$16,IF(AND('Claim Details'!$R$19="National 2",AD52="C"),Rates!$E$16,IF(AND('Claim Details'!$R$19="National 2",AD52="D"),Rates!$F$16,"£0.00"))))))))))))))))))))</f>
        <v>£0.00</v>
      </c>
      <c r="AT52" s="214">
        <f t="shared" si="10"/>
        <v>0</v>
      </c>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row>
    <row r="53" spans="1:76" ht="15">
      <c r="A53" s="210"/>
      <c r="B53" s="77"/>
      <c r="C53" s="82"/>
      <c r="D53" s="83"/>
      <c r="E53" s="84"/>
      <c r="F53" s="76"/>
      <c r="G53" s="85"/>
      <c r="H53" s="86"/>
      <c r="I53" s="219" t="str">
        <f>IF(AND('Claim Details'!$E$19="London 1",C53="A"),Rates!$C$4,IF(AND('Claim Details'!$E$19="London 1",C53="B"),Rates!$D$4,IF(AND('Claim Details'!$E$19="London 1",C53="C"),Rates!$E$4,IF(AND('Claim Details'!$E$19="London 1",C53="D"),Rates!$F$4,IF(AND('Claim Details'!$E$19="London 2",C53="A"),Rates!$C$7,IF(AND('Claim Details'!$E$19="London 2",C53="B"),Rates!$D$7,IF(AND('Claim Details'!$E$19="London 2",C53="C"),Rates!$E$7,IF(AND('Claim Details'!$E$19="London 2",C53="D"),Rates!$F$7,IF(AND('Claim Details'!$E$19="London 3",C53="A"),Rates!$C$10,IF(AND('Claim Details'!$E$19="London 3",C53="B"),Rates!$D$10,IF(AND('Claim Details'!$E$19="London 3",C53="C"),Rates!$E$10,IF(AND('Claim Details'!$E$19="London 3",C53="D"),Rates!$F$10,IF(AND('Claim Details'!$E$19="National 1",C53="A"),Rates!$C$13,IF(AND('Claim Details'!$E$19="National 1",C53="B"),Rates!$D$13,IF(AND('Claim Details'!$E$19="National 1",C53="C"),Rates!$E$13,IF(AND('Claim Details'!$E$19="National 1",C53="D"),Rates!$F$13,IF(AND('Claim Details'!$E$19="National 2",C53="A"),Rates!$C$16,IF(AND('Claim Details'!$E$19="National 2",C53="B"),Rates!$D$16,IF(AND('Claim Details'!$E$19="National 2",C53="C"),Rates!$E$16,IF(AND('Claim Details'!$E$19="National 2",C53="D"),Rates!$F$16,"£0.00"))))))))))))))))))))</f>
        <v>£0.00</v>
      </c>
      <c r="J53" s="87"/>
      <c r="K53" s="219" t="str">
        <f t="shared" si="2"/>
        <v>£0.00</v>
      </c>
      <c r="L53" s="87"/>
      <c r="M53" s="88"/>
      <c r="N53" s="210"/>
      <c r="O53" s="64"/>
      <c r="P53" s="74"/>
      <c r="Q53" s="74"/>
      <c r="R53" s="74"/>
      <c r="S53" s="213"/>
      <c r="T53" s="102" t="str">
        <f t="shared" si="0"/>
        <v/>
      </c>
      <c r="U53" s="74" t="str">
        <f t="shared" si="3"/>
        <v/>
      </c>
      <c r="V53" s="40" t="str">
        <f t="shared" si="4"/>
        <v>£0.00</v>
      </c>
      <c r="W53" s="40"/>
      <c r="X53" s="74"/>
      <c r="Y53" s="65"/>
      <c r="Z53" s="66"/>
      <c r="AA53" s="113"/>
      <c r="AB53" s="84"/>
      <c r="AC53" s="220"/>
      <c r="AD53" s="221" t="str">
        <f t="shared" si="1"/>
        <v/>
      </c>
      <c r="AE53" s="219"/>
      <c r="AF53" s="222"/>
      <c r="AG53" s="223"/>
      <c r="AH53" s="224" t="str">
        <f t="shared" si="5"/>
        <v/>
      </c>
      <c r="AI53" s="225" t="str">
        <f t="shared" si="6"/>
        <v>£0.00</v>
      </c>
      <c r="AJ53" s="19"/>
      <c r="AK53" s="211"/>
      <c r="AL53" s="211"/>
      <c r="AM53" s="211"/>
      <c r="AN53" s="211"/>
      <c r="AO53" s="211" t="str">
        <f t="shared" si="7"/>
        <v/>
      </c>
      <c r="AP53" s="214">
        <f t="shared" si="8"/>
        <v>0</v>
      </c>
      <c r="AQ53" s="214" t="str">
        <f>IF(AND('Claim Details'!$J$19="London 1",U53="A"),Rates!$C$4,IF(AND('Claim Details'!$J$19="London 1",U53="B"),Rates!$D$4,IF(AND('Claim Details'!$J$19="London 1",U53="C"),Rates!$E$4,IF(AND('Claim Details'!$J$19="London 1",U53="D"),Rates!$F$4,IF(AND('Claim Details'!$J$19="London 2",U53="A"),Rates!$C$7,IF(AND('Claim Details'!$J$19="London 2",U53="B"),Rates!$D$7,IF(AND('Claim Details'!$J$19="London 2",U53="C"),Rates!$E$7,IF(AND('Claim Details'!$J$19="London 2",U53="D"),Rates!$F$7,IF(AND('Claim Details'!$J$19="London 3",U53="A"),Rates!$C$10,IF(AND('Claim Details'!$J$19="London 3",U53="B"),Rates!$D$10,IF(AND('Claim Details'!$J$19="London 3",U53="C"),Rates!$E$10,IF(AND('Claim Details'!$J$19="London 3",U53="D"),Rates!$F$10,IF(AND('Claim Details'!$J$19="National 1",U53="A"),Rates!$C$13,IF(AND('Claim Details'!$J$19="National 1",U53="B"),Rates!$D$13,IF(AND('Claim Details'!$J$19="National 1",U53="C"),Rates!$E$13,IF(AND('Claim Details'!$J$19="National 1",U53="D"),Rates!$F$13,IF(AND('Claim Details'!$J$19="National 2",U53="A"),Rates!$C$16,IF(AND('Claim Details'!$J$19="National 2",U53="B"),Rates!$D$16,IF(AND('Claim Details'!$J$19="National 2",U53="C"),Rates!$E$16,IF(AND('Claim Details'!$J$19="National 2",U53="D"),Rates!$F$16,"£0.00"))))))))))))))))))))</f>
        <v>£0.00</v>
      </c>
      <c r="AR53" s="214">
        <f t="shared" si="9"/>
        <v>0</v>
      </c>
      <c r="AS53" s="214" t="str">
        <f>IF(AND('Claim Details'!$R$19="London 1",AD53="A"),Rates!$C$4,IF(AND('Claim Details'!$R$19="London 1",AD53="B"),Rates!$D$4,IF(AND('Claim Details'!$R$19="London 1",AD53="C"),Rates!$E$4,IF(AND('Claim Details'!$R$19="London 1",AD53="D"),Rates!$F$4,IF(AND('Claim Details'!$R$19="London 2",AD53="A"),Rates!$C$7,IF(AND('Claim Details'!$R$19="London 2",AD53="B"),Rates!$D$7,IF(AND('Claim Details'!$R$19="London 2",AD53="C"),Rates!$E$7,IF(AND('Claim Details'!$R$19="London 2",AD53="D"),Rates!$F$7,IF(AND('Claim Details'!$R$19="London 3",AD53="A"),Rates!$C$10,IF(AND('Claim Details'!$R$19="London 3",AD53="B"),Rates!$D$10,IF(AND('Claim Details'!$R$19="London 3",AD53="C"),Rates!$E$10,IF(AND('Claim Details'!$R$19="London 3",AD53="D"),Rates!$F$10,IF(AND('Claim Details'!$R$19="National 1",AD53="A"),Rates!$C$13,IF(AND('Claim Details'!$R$19="National 1",AD53="B"),Rates!$D$13,IF(AND('Claim Details'!$R$19="National 1",AD53="C"),Rates!$E$13,IF(AND('Claim Details'!$R$19="National 1",AD53="D"),Rates!$F$13,IF(AND('Claim Details'!$R$19="National 2",AD53="A"),Rates!$C$16,IF(AND('Claim Details'!$R$19="National 2",AD53="B"),Rates!$D$16,IF(AND('Claim Details'!$R$19="National 2",AD53="C"),Rates!$E$16,IF(AND('Claim Details'!$R$19="National 2",AD53="D"),Rates!$F$16,"£0.00"))))))))))))))))))))</f>
        <v>£0.00</v>
      </c>
      <c r="AT53" s="214">
        <f t="shared" si="10"/>
        <v>0</v>
      </c>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row>
    <row r="54" spans="1:76" ht="15">
      <c r="A54" s="210"/>
      <c r="B54" s="77"/>
      <c r="C54" s="82"/>
      <c r="D54" s="83"/>
      <c r="E54" s="84"/>
      <c r="F54" s="76"/>
      <c r="G54" s="85"/>
      <c r="H54" s="86"/>
      <c r="I54" s="219" t="str">
        <f>IF(AND('Claim Details'!$E$19="London 1",C54="A"),Rates!$C$4,IF(AND('Claim Details'!$E$19="London 1",C54="B"),Rates!$D$4,IF(AND('Claim Details'!$E$19="London 1",C54="C"),Rates!$E$4,IF(AND('Claim Details'!$E$19="London 1",C54="D"),Rates!$F$4,IF(AND('Claim Details'!$E$19="London 2",C54="A"),Rates!$C$7,IF(AND('Claim Details'!$E$19="London 2",C54="B"),Rates!$D$7,IF(AND('Claim Details'!$E$19="London 2",C54="C"),Rates!$E$7,IF(AND('Claim Details'!$E$19="London 2",C54="D"),Rates!$F$7,IF(AND('Claim Details'!$E$19="London 3",C54="A"),Rates!$C$10,IF(AND('Claim Details'!$E$19="London 3",C54="B"),Rates!$D$10,IF(AND('Claim Details'!$E$19="London 3",C54="C"),Rates!$E$10,IF(AND('Claim Details'!$E$19="London 3",C54="D"),Rates!$F$10,IF(AND('Claim Details'!$E$19="National 1",C54="A"),Rates!$C$13,IF(AND('Claim Details'!$E$19="National 1",C54="B"),Rates!$D$13,IF(AND('Claim Details'!$E$19="National 1",C54="C"),Rates!$E$13,IF(AND('Claim Details'!$E$19="National 1",C54="D"),Rates!$F$13,IF(AND('Claim Details'!$E$19="National 2",C54="A"),Rates!$C$16,IF(AND('Claim Details'!$E$19="National 2",C54="B"),Rates!$D$16,IF(AND('Claim Details'!$E$19="National 2",C54="C"),Rates!$E$16,IF(AND('Claim Details'!$E$19="National 2",C54="D"),Rates!$F$16,"£0.00"))))))))))))))))))))</f>
        <v>£0.00</v>
      </c>
      <c r="J54" s="87"/>
      <c r="K54" s="219" t="str">
        <f t="shared" si="2"/>
        <v>£0.00</v>
      </c>
      <c r="L54" s="87"/>
      <c r="M54" s="88"/>
      <c r="N54" s="210"/>
      <c r="O54" s="64"/>
      <c r="P54" s="74"/>
      <c r="Q54" s="74"/>
      <c r="R54" s="74"/>
      <c r="S54" s="213"/>
      <c r="T54" s="102" t="str">
        <f t="shared" si="0"/>
        <v/>
      </c>
      <c r="U54" s="74" t="str">
        <f t="shared" si="3"/>
        <v/>
      </c>
      <c r="V54" s="40" t="str">
        <f t="shared" si="4"/>
        <v>£0.00</v>
      </c>
      <c r="W54" s="40"/>
      <c r="X54" s="74"/>
      <c r="Y54" s="65"/>
      <c r="Z54" s="66"/>
      <c r="AA54" s="113"/>
      <c r="AB54" s="84"/>
      <c r="AC54" s="220"/>
      <c r="AD54" s="221" t="str">
        <f t="shared" si="1"/>
        <v/>
      </c>
      <c r="AE54" s="219"/>
      <c r="AF54" s="222"/>
      <c r="AG54" s="223"/>
      <c r="AH54" s="224" t="str">
        <f t="shared" si="5"/>
        <v/>
      </c>
      <c r="AI54" s="225" t="str">
        <f t="shared" si="6"/>
        <v>£0.00</v>
      </c>
      <c r="AJ54" s="19"/>
      <c r="AK54" s="211"/>
      <c r="AL54" s="211"/>
      <c r="AM54" s="211"/>
      <c r="AN54" s="211"/>
      <c r="AO54" s="211" t="str">
        <f t="shared" si="7"/>
        <v/>
      </c>
      <c r="AP54" s="214">
        <f t="shared" si="8"/>
        <v>0</v>
      </c>
      <c r="AQ54" s="214" t="str">
        <f>IF(AND('Claim Details'!$J$19="London 1",U54="A"),Rates!$C$4,IF(AND('Claim Details'!$J$19="London 1",U54="B"),Rates!$D$4,IF(AND('Claim Details'!$J$19="London 1",U54="C"),Rates!$E$4,IF(AND('Claim Details'!$J$19="London 1",U54="D"),Rates!$F$4,IF(AND('Claim Details'!$J$19="London 2",U54="A"),Rates!$C$7,IF(AND('Claim Details'!$J$19="London 2",U54="B"),Rates!$D$7,IF(AND('Claim Details'!$J$19="London 2",U54="C"),Rates!$E$7,IF(AND('Claim Details'!$J$19="London 2",U54="D"),Rates!$F$7,IF(AND('Claim Details'!$J$19="London 3",U54="A"),Rates!$C$10,IF(AND('Claim Details'!$J$19="London 3",U54="B"),Rates!$D$10,IF(AND('Claim Details'!$J$19="London 3",U54="C"),Rates!$E$10,IF(AND('Claim Details'!$J$19="London 3",U54="D"),Rates!$F$10,IF(AND('Claim Details'!$J$19="National 1",U54="A"),Rates!$C$13,IF(AND('Claim Details'!$J$19="National 1",U54="B"),Rates!$D$13,IF(AND('Claim Details'!$J$19="National 1",U54="C"),Rates!$E$13,IF(AND('Claim Details'!$J$19="National 1",U54="D"),Rates!$F$13,IF(AND('Claim Details'!$J$19="National 2",U54="A"),Rates!$C$16,IF(AND('Claim Details'!$J$19="National 2",U54="B"),Rates!$D$16,IF(AND('Claim Details'!$J$19="National 2",U54="C"),Rates!$E$16,IF(AND('Claim Details'!$J$19="National 2",U54="D"),Rates!$F$16,"£0.00"))))))))))))))))))))</f>
        <v>£0.00</v>
      </c>
      <c r="AR54" s="214">
        <f t="shared" si="9"/>
        <v>0</v>
      </c>
      <c r="AS54" s="214" t="str">
        <f>IF(AND('Claim Details'!$R$19="London 1",AD54="A"),Rates!$C$4,IF(AND('Claim Details'!$R$19="London 1",AD54="B"),Rates!$D$4,IF(AND('Claim Details'!$R$19="London 1",AD54="C"),Rates!$E$4,IF(AND('Claim Details'!$R$19="London 1",AD54="D"),Rates!$F$4,IF(AND('Claim Details'!$R$19="London 2",AD54="A"),Rates!$C$7,IF(AND('Claim Details'!$R$19="London 2",AD54="B"),Rates!$D$7,IF(AND('Claim Details'!$R$19="London 2",AD54="C"),Rates!$E$7,IF(AND('Claim Details'!$R$19="London 2",AD54="D"),Rates!$F$7,IF(AND('Claim Details'!$R$19="London 3",AD54="A"),Rates!$C$10,IF(AND('Claim Details'!$R$19="London 3",AD54="B"),Rates!$D$10,IF(AND('Claim Details'!$R$19="London 3",AD54="C"),Rates!$E$10,IF(AND('Claim Details'!$R$19="London 3",AD54="D"),Rates!$F$10,IF(AND('Claim Details'!$R$19="National 1",AD54="A"),Rates!$C$13,IF(AND('Claim Details'!$R$19="National 1",AD54="B"),Rates!$D$13,IF(AND('Claim Details'!$R$19="National 1",AD54="C"),Rates!$E$13,IF(AND('Claim Details'!$R$19="National 1",AD54="D"),Rates!$F$13,IF(AND('Claim Details'!$R$19="National 2",AD54="A"),Rates!$C$16,IF(AND('Claim Details'!$R$19="National 2",AD54="B"),Rates!$D$16,IF(AND('Claim Details'!$R$19="National 2",AD54="C"),Rates!$E$16,IF(AND('Claim Details'!$R$19="National 2",AD54="D"),Rates!$F$16,"£0.00"))))))))))))))))))))</f>
        <v>£0.00</v>
      </c>
      <c r="AT54" s="214">
        <f t="shared" si="10"/>
        <v>0</v>
      </c>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row>
    <row r="55" spans="1:76" ht="15">
      <c r="A55" s="210"/>
      <c r="B55" s="77"/>
      <c r="C55" s="82"/>
      <c r="D55" s="83"/>
      <c r="E55" s="84"/>
      <c r="F55" s="76"/>
      <c r="G55" s="85"/>
      <c r="H55" s="86"/>
      <c r="I55" s="219" t="str">
        <f>IF(AND('Claim Details'!$E$19="London 1",C55="A"),Rates!$C$4,IF(AND('Claim Details'!$E$19="London 1",C55="B"),Rates!$D$4,IF(AND('Claim Details'!$E$19="London 1",C55="C"),Rates!$E$4,IF(AND('Claim Details'!$E$19="London 1",C55="D"),Rates!$F$4,IF(AND('Claim Details'!$E$19="London 2",C55="A"),Rates!$C$7,IF(AND('Claim Details'!$E$19="London 2",C55="B"),Rates!$D$7,IF(AND('Claim Details'!$E$19="London 2",C55="C"),Rates!$E$7,IF(AND('Claim Details'!$E$19="London 2",C55="D"),Rates!$F$7,IF(AND('Claim Details'!$E$19="London 3",C55="A"),Rates!$C$10,IF(AND('Claim Details'!$E$19="London 3",C55="B"),Rates!$D$10,IF(AND('Claim Details'!$E$19="London 3",C55="C"),Rates!$E$10,IF(AND('Claim Details'!$E$19="London 3",C55="D"),Rates!$F$10,IF(AND('Claim Details'!$E$19="National 1",C55="A"),Rates!$C$13,IF(AND('Claim Details'!$E$19="National 1",C55="B"),Rates!$D$13,IF(AND('Claim Details'!$E$19="National 1",C55="C"),Rates!$E$13,IF(AND('Claim Details'!$E$19="National 1",C55="D"),Rates!$F$13,IF(AND('Claim Details'!$E$19="National 2",C55="A"),Rates!$C$16,IF(AND('Claim Details'!$E$19="National 2",C55="B"),Rates!$D$16,IF(AND('Claim Details'!$E$19="National 2",C55="C"),Rates!$E$16,IF(AND('Claim Details'!$E$19="National 2",C55="D"),Rates!$F$16,"£0.00"))))))))))))))))))))</f>
        <v>£0.00</v>
      </c>
      <c r="J55" s="87"/>
      <c r="K55" s="219" t="str">
        <f t="shared" si="2"/>
        <v>£0.00</v>
      </c>
      <c r="L55" s="87"/>
      <c r="M55" s="88"/>
      <c r="N55" s="210"/>
      <c r="O55" s="64"/>
      <c r="P55" s="74"/>
      <c r="Q55" s="74"/>
      <c r="R55" s="74"/>
      <c r="S55" s="213"/>
      <c r="T55" s="102" t="str">
        <f t="shared" si="0"/>
        <v/>
      </c>
      <c r="U55" s="74" t="str">
        <f t="shared" si="3"/>
        <v/>
      </c>
      <c r="V55" s="40" t="str">
        <f t="shared" si="4"/>
        <v>£0.00</v>
      </c>
      <c r="W55" s="40"/>
      <c r="X55" s="74"/>
      <c r="Y55" s="65"/>
      <c r="Z55" s="66"/>
      <c r="AA55" s="113"/>
      <c r="AB55" s="84"/>
      <c r="AC55" s="220"/>
      <c r="AD55" s="221" t="str">
        <f t="shared" si="1"/>
        <v/>
      </c>
      <c r="AE55" s="219"/>
      <c r="AF55" s="222"/>
      <c r="AG55" s="223"/>
      <c r="AH55" s="224" t="str">
        <f t="shared" si="5"/>
        <v/>
      </c>
      <c r="AI55" s="225" t="str">
        <f t="shared" si="6"/>
        <v>£0.00</v>
      </c>
      <c r="AJ55" s="19"/>
      <c r="AK55" s="211"/>
      <c r="AL55" s="211"/>
      <c r="AM55" s="211"/>
      <c r="AN55" s="211"/>
      <c r="AO55" s="211" t="str">
        <f t="shared" si="7"/>
        <v/>
      </c>
      <c r="AP55" s="214">
        <f t="shared" si="8"/>
        <v>0</v>
      </c>
      <c r="AQ55" s="214" t="str">
        <f>IF(AND('Claim Details'!$J$19="London 1",U55="A"),Rates!$C$4,IF(AND('Claim Details'!$J$19="London 1",U55="B"),Rates!$D$4,IF(AND('Claim Details'!$J$19="London 1",U55="C"),Rates!$E$4,IF(AND('Claim Details'!$J$19="London 1",U55="D"),Rates!$F$4,IF(AND('Claim Details'!$J$19="London 2",U55="A"),Rates!$C$7,IF(AND('Claim Details'!$J$19="London 2",U55="B"),Rates!$D$7,IF(AND('Claim Details'!$J$19="London 2",U55="C"),Rates!$E$7,IF(AND('Claim Details'!$J$19="London 2",U55="D"),Rates!$F$7,IF(AND('Claim Details'!$J$19="London 3",U55="A"),Rates!$C$10,IF(AND('Claim Details'!$J$19="London 3",U55="B"),Rates!$D$10,IF(AND('Claim Details'!$J$19="London 3",U55="C"),Rates!$E$10,IF(AND('Claim Details'!$J$19="London 3",U55="D"),Rates!$F$10,IF(AND('Claim Details'!$J$19="National 1",U55="A"),Rates!$C$13,IF(AND('Claim Details'!$J$19="National 1",U55="B"),Rates!$D$13,IF(AND('Claim Details'!$J$19="National 1",U55="C"),Rates!$E$13,IF(AND('Claim Details'!$J$19="National 1",U55="D"),Rates!$F$13,IF(AND('Claim Details'!$J$19="National 2",U55="A"),Rates!$C$16,IF(AND('Claim Details'!$J$19="National 2",U55="B"),Rates!$D$16,IF(AND('Claim Details'!$J$19="National 2",U55="C"),Rates!$E$16,IF(AND('Claim Details'!$J$19="National 2",U55="D"),Rates!$F$16,"£0.00"))))))))))))))))))))</f>
        <v>£0.00</v>
      </c>
      <c r="AR55" s="214">
        <f t="shared" si="9"/>
        <v>0</v>
      </c>
      <c r="AS55" s="214" t="str">
        <f>IF(AND('Claim Details'!$R$19="London 1",AD55="A"),Rates!$C$4,IF(AND('Claim Details'!$R$19="London 1",AD55="B"),Rates!$D$4,IF(AND('Claim Details'!$R$19="London 1",AD55="C"),Rates!$E$4,IF(AND('Claim Details'!$R$19="London 1",AD55="D"),Rates!$F$4,IF(AND('Claim Details'!$R$19="London 2",AD55="A"),Rates!$C$7,IF(AND('Claim Details'!$R$19="London 2",AD55="B"),Rates!$D$7,IF(AND('Claim Details'!$R$19="London 2",AD55="C"),Rates!$E$7,IF(AND('Claim Details'!$R$19="London 2",AD55="D"),Rates!$F$7,IF(AND('Claim Details'!$R$19="London 3",AD55="A"),Rates!$C$10,IF(AND('Claim Details'!$R$19="London 3",AD55="B"),Rates!$D$10,IF(AND('Claim Details'!$R$19="London 3",AD55="C"),Rates!$E$10,IF(AND('Claim Details'!$R$19="London 3",AD55="D"),Rates!$F$10,IF(AND('Claim Details'!$R$19="National 1",AD55="A"),Rates!$C$13,IF(AND('Claim Details'!$R$19="National 1",AD55="B"),Rates!$D$13,IF(AND('Claim Details'!$R$19="National 1",AD55="C"),Rates!$E$13,IF(AND('Claim Details'!$R$19="National 1",AD55="D"),Rates!$F$13,IF(AND('Claim Details'!$R$19="National 2",AD55="A"),Rates!$C$16,IF(AND('Claim Details'!$R$19="National 2",AD55="B"),Rates!$D$16,IF(AND('Claim Details'!$R$19="National 2",AD55="C"),Rates!$E$16,IF(AND('Claim Details'!$R$19="National 2",AD55="D"),Rates!$F$16,"£0.00"))))))))))))))))))))</f>
        <v>£0.00</v>
      </c>
      <c r="AT55" s="214">
        <f t="shared" si="10"/>
        <v>0</v>
      </c>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row>
    <row r="56" spans="1:76" ht="15">
      <c r="A56" s="210"/>
      <c r="B56" s="77"/>
      <c r="C56" s="82"/>
      <c r="D56" s="83"/>
      <c r="E56" s="84"/>
      <c r="F56" s="76"/>
      <c r="G56" s="85"/>
      <c r="H56" s="86"/>
      <c r="I56" s="219" t="str">
        <f>IF(AND('Claim Details'!$E$19="London 1",C56="A"),Rates!$C$4,IF(AND('Claim Details'!$E$19="London 1",C56="B"),Rates!$D$4,IF(AND('Claim Details'!$E$19="London 1",C56="C"),Rates!$E$4,IF(AND('Claim Details'!$E$19="London 1",C56="D"),Rates!$F$4,IF(AND('Claim Details'!$E$19="London 2",C56="A"),Rates!$C$7,IF(AND('Claim Details'!$E$19="London 2",C56="B"),Rates!$D$7,IF(AND('Claim Details'!$E$19="London 2",C56="C"),Rates!$E$7,IF(AND('Claim Details'!$E$19="London 2",C56="D"),Rates!$F$7,IF(AND('Claim Details'!$E$19="London 3",C56="A"),Rates!$C$10,IF(AND('Claim Details'!$E$19="London 3",C56="B"),Rates!$D$10,IF(AND('Claim Details'!$E$19="London 3",C56="C"),Rates!$E$10,IF(AND('Claim Details'!$E$19="London 3",C56="D"),Rates!$F$10,IF(AND('Claim Details'!$E$19="National 1",C56="A"),Rates!$C$13,IF(AND('Claim Details'!$E$19="National 1",C56="B"),Rates!$D$13,IF(AND('Claim Details'!$E$19="National 1",C56="C"),Rates!$E$13,IF(AND('Claim Details'!$E$19="National 1",C56="D"),Rates!$F$13,IF(AND('Claim Details'!$E$19="National 2",C56="A"),Rates!$C$16,IF(AND('Claim Details'!$E$19="National 2",C56="B"),Rates!$D$16,IF(AND('Claim Details'!$E$19="National 2",C56="C"),Rates!$E$16,IF(AND('Claim Details'!$E$19="National 2",C56="D"),Rates!$F$16,"£0.00"))))))))))))))))))))</f>
        <v>£0.00</v>
      </c>
      <c r="J56" s="87"/>
      <c r="K56" s="219" t="str">
        <f t="shared" si="2"/>
        <v>£0.00</v>
      </c>
      <c r="L56" s="87"/>
      <c r="M56" s="88"/>
      <c r="N56" s="210"/>
      <c r="O56" s="64"/>
      <c r="P56" s="74"/>
      <c r="Q56" s="74"/>
      <c r="R56" s="74"/>
      <c r="S56" s="213"/>
      <c r="T56" s="102" t="str">
        <f t="shared" si="0"/>
        <v/>
      </c>
      <c r="U56" s="74" t="str">
        <f t="shared" si="3"/>
        <v/>
      </c>
      <c r="V56" s="40" t="str">
        <f t="shared" si="4"/>
        <v>£0.00</v>
      </c>
      <c r="W56" s="40"/>
      <c r="X56" s="74"/>
      <c r="Y56" s="65"/>
      <c r="Z56" s="66"/>
      <c r="AA56" s="113"/>
      <c r="AB56" s="84"/>
      <c r="AC56" s="220"/>
      <c r="AD56" s="221" t="str">
        <f t="shared" si="1"/>
        <v/>
      </c>
      <c r="AE56" s="219"/>
      <c r="AF56" s="222"/>
      <c r="AG56" s="223"/>
      <c r="AH56" s="224" t="str">
        <f t="shared" si="5"/>
        <v/>
      </c>
      <c r="AI56" s="225" t="str">
        <f t="shared" si="6"/>
        <v>£0.00</v>
      </c>
      <c r="AJ56" s="19"/>
      <c r="AK56" s="211"/>
      <c r="AL56" s="211"/>
      <c r="AM56" s="211"/>
      <c r="AN56" s="211"/>
      <c r="AO56" s="211" t="str">
        <f t="shared" si="7"/>
        <v/>
      </c>
      <c r="AP56" s="214">
        <f t="shared" si="8"/>
        <v>0</v>
      </c>
      <c r="AQ56" s="214" t="str">
        <f>IF(AND('Claim Details'!$J$19="London 1",U56="A"),Rates!$C$4,IF(AND('Claim Details'!$J$19="London 1",U56="B"),Rates!$D$4,IF(AND('Claim Details'!$J$19="London 1",U56="C"),Rates!$E$4,IF(AND('Claim Details'!$J$19="London 1",U56="D"),Rates!$F$4,IF(AND('Claim Details'!$J$19="London 2",U56="A"),Rates!$C$7,IF(AND('Claim Details'!$J$19="London 2",U56="B"),Rates!$D$7,IF(AND('Claim Details'!$J$19="London 2",U56="C"),Rates!$E$7,IF(AND('Claim Details'!$J$19="London 2",U56="D"),Rates!$F$7,IF(AND('Claim Details'!$J$19="London 3",U56="A"),Rates!$C$10,IF(AND('Claim Details'!$J$19="London 3",U56="B"),Rates!$D$10,IF(AND('Claim Details'!$J$19="London 3",U56="C"),Rates!$E$10,IF(AND('Claim Details'!$J$19="London 3",U56="D"),Rates!$F$10,IF(AND('Claim Details'!$J$19="National 1",U56="A"),Rates!$C$13,IF(AND('Claim Details'!$J$19="National 1",U56="B"),Rates!$D$13,IF(AND('Claim Details'!$J$19="National 1",U56="C"),Rates!$E$13,IF(AND('Claim Details'!$J$19="National 1",U56="D"),Rates!$F$13,IF(AND('Claim Details'!$J$19="National 2",U56="A"),Rates!$C$16,IF(AND('Claim Details'!$J$19="National 2",U56="B"),Rates!$D$16,IF(AND('Claim Details'!$J$19="National 2",U56="C"),Rates!$E$16,IF(AND('Claim Details'!$J$19="National 2",U56="D"),Rates!$F$16,"£0.00"))))))))))))))))))))</f>
        <v>£0.00</v>
      </c>
      <c r="AR56" s="214">
        <f t="shared" si="9"/>
        <v>0</v>
      </c>
      <c r="AS56" s="214" t="str">
        <f>IF(AND('Claim Details'!$R$19="London 1",AD56="A"),Rates!$C$4,IF(AND('Claim Details'!$R$19="London 1",AD56="B"),Rates!$D$4,IF(AND('Claim Details'!$R$19="London 1",AD56="C"),Rates!$E$4,IF(AND('Claim Details'!$R$19="London 1",AD56="D"),Rates!$F$4,IF(AND('Claim Details'!$R$19="London 2",AD56="A"),Rates!$C$7,IF(AND('Claim Details'!$R$19="London 2",AD56="B"),Rates!$D$7,IF(AND('Claim Details'!$R$19="London 2",AD56="C"),Rates!$E$7,IF(AND('Claim Details'!$R$19="London 2",AD56="D"),Rates!$F$7,IF(AND('Claim Details'!$R$19="London 3",AD56="A"),Rates!$C$10,IF(AND('Claim Details'!$R$19="London 3",AD56="B"),Rates!$D$10,IF(AND('Claim Details'!$R$19="London 3",AD56="C"),Rates!$E$10,IF(AND('Claim Details'!$R$19="London 3",AD56="D"),Rates!$F$10,IF(AND('Claim Details'!$R$19="National 1",AD56="A"),Rates!$C$13,IF(AND('Claim Details'!$R$19="National 1",AD56="B"),Rates!$D$13,IF(AND('Claim Details'!$R$19="National 1",AD56="C"),Rates!$E$13,IF(AND('Claim Details'!$R$19="National 1",AD56="D"),Rates!$F$13,IF(AND('Claim Details'!$R$19="National 2",AD56="A"),Rates!$C$16,IF(AND('Claim Details'!$R$19="National 2",AD56="B"),Rates!$D$16,IF(AND('Claim Details'!$R$19="National 2",AD56="C"),Rates!$E$16,IF(AND('Claim Details'!$R$19="National 2",AD56="D"),Rates!$F$16,"£0.00"))))))))))))))))))))</f>
        <v>£0.00</v>
      </c>
      <c r="AT56" s="214">
        <f t="shared" si="10"/>
        <v>0</v>
      </c>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row>
    <row r="57" spans="1:76" ht="15">
      <c r="A57" s="210"/>
      <c r="B57" s="77"/>
      <c r="C57" s="82"/>
      <c r="D57" s="83"/>
      <c r="E57" s="84"/>
      <c r="F57" s="76"/>
      <c r="G57" s="85"/>
      <c r="H57" s="86"/>
      <c r="I57" s="219" t="str">
        <f>IF(AND('Claim Details'!$E$19="London 1",C57="A"),Rates!$C$4,IF(AND('Claim Details'!$E$19="London 1",C57="B"),Rates!$D$4,IF(AND('Claim Details'!$E$19="London 1",C57="C"),Rates!$E$4,IF(AND('Claim Details'!$E$19="London 1",C57="D"),Rates!$F$4,IF(AND('Claim Details'!$E$19="London 2",C57="A"),Rates!$C$7,IF(AND('Claim Details'!$E$19="London 2",C57="B"),Rates!$D$7,IF(AND('Claim Details'!$E$19="London 2",C57="C"),Rates!$E$7,IF(AND('Claim Details'!$E$19="London 2",C57="D"),Rates!$F$7,IF(AND('Claim Details'!$E$19="London 3",C57="A"),Rates!$C$10,IF(AND('Claim Details'!$E$19="London 3",C57="B"),Rates!$D$10,IF(AND('Claim Details'!$E$19="London 3",C57="C"),Rates!$E$10,IF(AND('Claim Details'!$E$19="London 3",C57="D"),Rates!$F$10,IF(AND('Claim Details'!$E$19="National 1",C57="A"),Rates!$C$13,IF(AND('Claim Details'!$E$19="National 1",C57="B"),Rates!$D$13,IF(AND('Claim Details'!$E$19="National 1",C57="C"),Rates!$E$13,IF(AND('Claim Details'!$E$19="National 1",C57="D"),Rates!$F$13,IF(AND('Claim Details'!$E$19="National 2",C57="A"),Rates!$C$16,IF(AND('Claim Details'!$E$19="National 2",C57="B"),Rates!$D$16,IF(AND('Claim Details'!$E$19="National 2",C57="C"),Rates!$E$16,IF(AND('Claim Details'!$E$19="National 2",C57="D"),Rates!$F$16,"£0.00"))))))))))))))))))))</f>
        <v>£0.00</v>
      </c>
      <c r="J57" s="87"/>
      <c r="K57" s="219" t="str">
        <f t="shared" si="2"/>
        <v>£0.00</v>
      </c>
      <c r="L57" s="87"/>
      <c r="M57" s="88"/>
      <c r="N57" s="210"/>
      <c r="O57" s="64"/>
      <c r="P57" s="74"/>
      <c r="Q57" s="74"/>
      <c r="R57" s="74"/>
      <c r="S57" s="213"/>
      <c r="T57" s="102" t="str">
        <f t="shared" si="0"/>
        <v/>
      </c>
      <c r="U57" s="74" t="str">
        <f t="shared" si="3"/>
        <v/>
      </c>
      <c r="V57" s="40" t="str">
        <f t="shared" si="4"/>
        <v>£0.00</v>
      </c>
      <c r="W57" s="40"/>
      <c r="X57" s="74"/>
      <c r="Y57" s="65"/>
      <c r="Z57" s="66"/>
      <c r="AA57" s="113"/>
      <c r="AB57" s="84"/>
      <c r="AC57" s="220"/>
      <c r="AD57" s="221" t="str">
        <f t="shared" si="1"/>
        <v/>
      </c>
      <c r="AE57" s="219"/>
      <c r="AF57" s="222"/>
      <c r="AG57" s="223"/>
      <c r="AH57" s="224" t="str">
        <f t="shared" si="5"/>
        <v/>
      </c>
      <c r="AI57" s="225" t="str">
        <f t="shared" si="6"/>
        <v>£0.00</v>
      </c>
      <c r="AJ57" s="19"/>
      <c r="AK57" s="211"/>
      <c r="AL57" s="211"/>
      <c r="AM57" s="211"/>
      <c r="AN57" s="211"/>
      <c r="AO57" s="211" t="str">
        <f t="shared" si="7"/>
        <v/>
      </c>
      <c r="AP57" s="214">
        <f t="shared" si="8"/>
        <v>0</v>
      </c>
      <c r="AQ57" s="214" t="str">
        <f>IF(AND('Claim Details'!$J$19="London 1",U57="A"),Rates!$C$4,IF(AND('Claim Details'!$J$19="London 1",U57="B"),Rates!$D$4,IF(AND('Claim Details'!$J$19="London 1",U57="C"),Rates!$E$4,IF(AND('Claim Details'!$J$19="London 1",U57="D"),Rates!$F$4,IF(AND('Claim Details'!$J$19="London 2",U57="A"),Rates!$C$7,IF(AND('Claim Details'!$J$19="London 2",U57="B"),Rates!$D$7,IF(AND('Claim Details'!$J$19="London 2",U57="C"),Rates!$E$7,IF(AND('Claim Details'!$J$19="London 2",U57="D"),Rates!$F$7,IF(AND('Claim Details'!$J$19="London 3",U57="A"),Rates!$C$10,IF(AND('Claim Details'!$J$19="London 3",U57="B"),Rates!$D$10,IF(AND('Claim Details'!$J$19="London 3",U57="C"),Rates!$E$10,IF(AND('Claim Details'!$J$19="London 3",U57="D"),Rates!$F$10,IF(AND('Claim Details'!$J$19="National 1",U57="A"),Rates!$C$13,IF(AND('Claim Details'!$J$19="National 1",U57="B"),Rates!$D$13,IF(AND('Claim Details'!$J$19="National 1",U57="C"),Rates!$E$13,IF(AND('Claim Details'!$J$19="National 1",U57="D"),Rates!$F$13,IF(AND('Claim Details'!$J$19="National 2",U57="A"),Rates!$C$16,IF(AND('Claim Details'!$J$19="National 2",U57="B"),Rates!$D$16,IF(AND('Claim Details'!$J$19="National 2",U57="C"),Rates!$E$16,IF(AND('Claim Details'!$J$19="National 2",U57="D"),Rates!$F$16,"£0.00"))))))))))))))))))))</f>
        <v>£0.00</v>
      </c>
      <c r="AR57" s="214">
        <f t="shared" si="9"/>
        <v>0</v>
      </c>
      <c r="AS57" s="214" t="str">
        <f>IF(AND('Claim Details'!$R$19="London 1",AD57="A"),Rates!$C$4,IF(AND('Claim Details'!$R$19="London 1",AD57="B"),Rates!$D$4,IF(AND('Claim Details'!$R$19="London 1",AD57="C"),Rates!$E$4,IF(AND('Claim Details'!$R$19="London 1",AD57="D"),Rates!$F$4,IF(AND('Claim Details'!$R$19="London 2",AD57="A"),Rates!$C$7,IF(AND('Claim Details'!$R$19="London 2",AD57="B"),Rates!$D$7,IF(AND('Claim Details'!$R$19="London 2",AD57="C"),Rates!$E$7,IF(AND('Claim Details'!$R$19="London 2",AD57="D"),Rates!$F$7,IF(AND('Claim Details'!$R$19="London 3",AD57="A"),Rates!$C$10,IF(AND('Claim Details'!$R$19="London 3",AD57="B"),Rates!$D$10,IF(AND('Claim Details'!$R$19="London 3",AD57="C"),Rates!$E$10,IF(AND('Claim Details'!$R$19="London 3",AD57="D"),Rates!$F$10,IF(AND('Claim Details'!$R$19="National 1",AD57="A"),Rates!$C$13,IF(AND('Claim Details'!$R$19="National 1",AD57="B"),Rates!$D$13,IF(AND('Claim Details'!$R$19="National 1",AD57="C"),Rates!$E$13,IF(AND('Claim Details'!$R$19="National 1",AD57="D"),Rates!$F$13,IF(AND('Claim Details'!$R$19="National 2",AD57="A"),Rates!$C$16,IF(AND('Claim Details'!$R$19="National 2",AD57="B"),Rates!$D$16,IF(AND('Claim Details'!$R$19="National 2",AD57="C"),Rates!$E$16,IF(AND('Claim Details'!$R$19="National 2",AD57="D"),Rates!$F$16,"£0.00"))))))))))))))))))))</f>
        <v>£0.00</v>
      </c>
      <c r="AT57" s="214">
        <f t="shared" si="10"/>
        <v>0</v>
      </c>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row>
    <row r="58" spans="1:76" ht="15">
      <c r="A58" s="210"/>
      <c r="B58" s="77"/>
      <c r="C58" s="82"/>
      <c r="D58" s="83"/>
      <c r="E58" s="84"/>
      <c r="F58" s="76"/>
      <c r="G58" s="85"/>
      <c r="H58" s="86"/>
      <c r="I58" s="219" t="str">
        <f>IF(AND('Claim Details'!$E$19="London 1",C58="A"),Rates!$C$4,IF(AND('Claim Details'!$E$19="London 1",C58="B"),Rates!$D$4,IF(AND('Claim Details'!$E$19="London 1",C58="C"),Rates!$E$4,IF(AND('Claim Details'!$E$19="London 1",C58="D"),Rates!$F$4,IF(AND('Claim Details'!$E$19="London 2",C58="A"),Rates!$C$7,IF(AND('Claim Details'!$E$19="London 2",C58="B"),Rates!$D$7,IF(AND('Claim Details'!$E$19="London 2",C58="C"),Rates!$E$7,IF(AND('Claim Details'!$E$19="London 2",C58="D"),Rates!$F$7,IF(AND('Claim Details'!$E$19="London 3",C58="A"),Rates!$C$10,IF(AND('Claim Details'!$E$19="London 3",C58="B"),Rates!$D$10,IF(AND('Claim Details'!$E$19="London 3",C58="C"),Rates!$E$10,IF(AND('Claim Details'!$E$19="London 3",C58="D"),Rates!$F$10,IF(AND('Claim Details'!$E$19="National 1",C58="A"),Rates!$C$13,IF(AND('Claim Details'!$E$19="National 1",C58="B"),Rates!$D$13,IF(AND('Claim Details'!$E$19="National 1",C58="C"),Rates!$E$13,IF(AND('Claim Details'!$E$19="National 1",C58="D"),Rates!$F$13,IF(AND('Claim Details'!$E$19="National 2",C58="A"),Rates!$C$16,IF(AND('Claim Details'!$E$19="National 2",C58="B"),Rates!$D$16,IF(AND('Claim Details'!$E$19="National 2",C58="C"),Rates!$E$16,IF(AND('Claim Details'!$E$19="National 2",C58="D"),Rates!$F$16,"£0.00"))))))))))))))))))))</f>
        <v>£0.00</v>
      </c>
      <c r="J58" s="87"/>
      <c r="K58" s="219" t="str">
        <f t="shared" si="2"/>
        <v>£0.00</v>
      </c>
      <c r="L58" s="87"/>
      <c r="M58" s="88"/>
      <c r="N58" s="210"/>
      <c r="O58" s="64"/>
      <c r="P58" s="74"/>
      <c r="Q58" s="74"/>
      <c r="R58" s="74"/>
      <c r="S58" s="213"/>
      <c r="T58" s="102" t="str">
        <f t="shared" si="0"/>
        <v/>
      </c>
      <c r="U58" s="74" t="str">
        <f t="shared" si="3"/>
        <v/>
      </c>
      <c r="V58" s="40" t="str">
        <f t="shared" si="4"/>
        <v>£0.00</v>
      </c>
      <c r="W58" s="40"/>
      <c r="X58" s="74"/>
      <c r="Y58" s="65"/>
      <c r="Z58" s="66"/>
      <c r="AA58" s="113"/>
      <c r="AB58" s="84"/>
      <c r="AC58" s="220"/>
      <c r="AD58" s="221" t="str">
        <f t="shared" si="1"/>
        <v/>
      </c>
      <c r="AE58" s="219"/>
      <c r="AF58" s="222"/>
      <c r="AG58" s="223"/>
      <c r="AH58" s="224" t="str">
        <f t="shared" si="5"/>
        <v/>
      </c>
      <c r="AI58" s="225" t="str">
        <f t="shared" si="6"/>
        <v>£0.00</v>
      </c>
      <c r="AJ58" s="19"/>
      <c r="AK58" s="211"/>
      <c r="AL58" s="211"/>
      <c r="AM58" s="211"/>
      <c r="AN58" s="211"/>
      <c r="AO58" s="211" t="str">
        <f t="shared" si="7"/>
        <v/>
      </c>
      <c r="AP58" s="214">
        <f t="shared" si="8"/>
        <v>0</v>
      </c>
      <c r="AQ58" s="214" t="str">
        <f>IF(AND('Claim Details'!$J$19="London 1",U58="A"),Rates!$C$4,IF(AND('Claim Details'!$J$19="London 1",U58="B"),Rates!$D$4,IF(AND('Claim Details'!$J$19="London 1",U58="C"),Rates!$E$4,IF(AND('Claim Details'!$J$19="London 1",U58="D"),Rates!$F$4,IF(AND('Claim Details'!$J$19="London 2",U58="A"),Rates!$C$7,IF(AND('Claim Details'!$J$19="London 2",U58="B"),Rates!$D$7,IF(AND('Claim Details'!$J$19="London 2",U58="C"),Rates!$E$7,IF(AND('Claim Details'!$J$19="London 2",U58="D"),Rates!$F$7,IF(AND('Claim Details'!$J$19="London 3",U58="A"),Rates!$C$10,IF(AND('Claim Details'!$J$19="London 3",U58="B"),Rates!$D$10,IF(AND('Claim Details'!$J$19="London 3",U58="C"),Rates!$E$10,IF(AND('Claim Details'!$J$19="London 3",U58="D"),Rates!$F$10,IF(AND('Claim Details'!$J$19="National 1",U58="A"),Rates!$C$13,IF(AND('Claim Details'!$J$19="National 1",U58="B"),Rates!$D$13,IF(AND('Claim Details'!$J$19="National 1",U58="C"),Rates!$E$13,IF(AND('Claim Details'!$J$19="National 1",U58="D"),Rates!$F$13,IF(AND('Claim Details'!$J$19="National 2",U58="A"),Rates!$C$16,IF(AND('Claim Details'!$J$19="National 2",U58="B"),Rates!$D$16,IF(AND('Claim Details'!$J$19="National 2",U58="C"),Rates!$E$16,IF(AND('Claim Details'!$J$19="National 2",U58="D"),Rates!$F$16,"£0.00"))))))))))))))))))))</f>
        <v>£0.00</v>
      </c>
      <c r="AR58" s="214">
        <f t="shared" si="9"/>
        <v>0</v>
      </c>
      <c r="AS58" s="214" t="str">
        <f>IF(AND('Claim Details'!$R$19="London 1",AD58="A"),Rates!$C$4,IF(AND('Claim Details'!$R$19="London 1",AD58="B"),Rates!$D$4,IF(AND('Claim Details'!$R$19="London 1",AD58="C"),Rates!$E$4,IF(AND('Claim Details'!$R$19="London 1",AD58="D"),Rates!$F$4,IF(AND('Claim Details'!$R$19="London 2",AD58="A"),Rates!$C$7,IF(AND('Claim Details'!$R$19="London 2",AD58="B"),Rates!$D$7,IF(AND('Claim Details'!$R$19="London 2",AD58="C"),Rates!$E$7,IF(AND('Claim Details'!$R$19="London 2",AD58="D"),Rates!$F$7,IF(AND('Claim Details'!$R$19="London 3",AD58="A"),Rates!$C$10,IF(AND('Claim Details'!$R$19="London 3",AD58="B"),Rates!$D$10,IF(AND('Claim Details'!$R$19="London 3",AD58="C"),Rates!$E$10,IF(AND('Claim Details'!$R$19="London 3",AD58="D"),Rates!$F$10,IF(AND('Claim Details'!$R$19="National 1",AD58="A"),Rates!$C$13,IF(AND('Claim Details'!$R$19="National 1",AD58="B"),Rates!$D$13,IF(AND('Claim Details'!$R$19="National 1",AD58="C"),Rates!$E$13,IF(AND('Claim Details'!$R$19="National 1",AD58="D"),Rates!$F$13,IF(AND('Claim Details'!$R$19="National 2",AD58="A"),Rates!$C$16,IF(AND('Claim Details'!$R$19="National 2",AD58="B"),Rates!$D$16,IF(AND('Claim Details'!$R$19="National 2",AD58="C"),Rates!$E$16,IF(AND('Claim Details'!$R$19="National 2",AD58="D"),Rates!$F$16,"£0.00"))))))))))))))))))))</f>
        <v>£0.00</v>
      </c>
      <c r="AT58" s="214">
        <f t="shared" si="10"/>
        <v>0</v>
      </c>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row>
    <row r="59" spans="1:76" ht="15">
      <c r="A59" s="210"/>
      <c r="B59" s="77"/>
      <c r="C59" s="82"/>
      <c r="D59" s="83"/>
      <c r="E59" s="84"/>
      <c r="F59" s="76"/>
      <c r="G59" s="85"/>
      <c r="H59" s="86"/>
      <c r="I59" s="219" t="str">
        <f>IF(AND('Claim Details'!$E$19="London 1",C59="A"),Rates!$C$4,IF(AND('Claim Details'!$E$19="London 1",C59="B"),Rates!$D$4,IF(AND('Claim Details'!$E$19="London 1",C59="C"),Rates!$E$4,IF(AND('Claim Details'!$E$19="London 1",C59="D"),Rates!$F$4,IF(AND('Claim Details'!$E$19="London 2",C59="A"),Rates!$C$7,IF(AND('Claim Details'!$E$19="London 2",C59="B"),Rates!$D$7,IF(AND('Claim Details'!$E$19="London 2",C59="C"),Rates!$E$7,IF(AND('Claim Details'!$E$19="London 2",C59="D"),Rates!$F$7,IF(AND('Claim Details'!$E$19="London 3",C59="A"),Rates!$C$10,IF(AND('Claim Details'!$E$19="London 3",C59="B"),Rates!$D$10,IF(AND('Claim Details'!$E$19="London 3",C59="C"),Rates!$E$10,IF(AND('Claim Details'!$E$19="London 3",C59="D"),Rates!$F$10,IF(AND('Claim Details'!$E$19="National 1",C59="A"),Rates!$C$13,IF(AND('Claim Details'!$E$19="National 1",C59="B"),Rates!$D$13,IF(AND('Claim Details'!$E$19="National 1",C59="C"),Rates!$E$13,IF(AND('Claim Details'!$E$19="National 1",C59="D"),Rates!$F$13,IF(AND('Claim Details'!$E$19="National 2",C59="A"),Rates!$C$16,IF(AND('Claim Details'!$E$19="National 2",C59="B"),Rates!$D$16,IF(AND('Claim Details'!$E$19="National 2",C59="C"),Rates!$E$16,IF(AND('Claim Details'!$E$19="National 2",C59="D"),Rates!$F$16,"£0.00"))))))))))))))))))))</f>
        <v>£0.00</v>
      </c>
      <c r="J59" s="87"/>
      <c r="K59" s="219" t="str">
        <f t="shared" si="2"/>
        <v>£0.00</v>
      </c>
      <c r="L59" s="87"/>
      <c r="M59" s="88"/>
      <c r="N59" s="210"/>
      <c r="O59" s="64"/>
      <c r="P59" s="74"/>
      <c r="Q59" s="74"/>
      <c r="R59" s="74"/>
      <c r="S59" s="213"/>
      <c r="T59" s="102" t="str">
        <f t="shared" si="0"/>
        <v/>
      </c>
      <c r="U59" s="74" t="str">
        <f t="shared" si="3"/>
        <v/>
      </c>
      <c r="V59" s="40" t="str">
        <f t="shared" si="4"/>
        <v>£0.00</v>
      </c>
      <c r="W59" s="40"/>
      <c r="X59" s="74"/>
      <c r="Y59" s="65"/>
      <c r="Z59" s="66"/>
      <c r="AA59" s="113"/>
      <c r="AB59" s="84"/>
      <c r="AC59" s="220"/>
      <c r="AD59" s="221" t="str">
        <f t="shared" si="1"/>
        <v/>
      </c>
      <c r="AE59" s="219"/>
      <c r="AF59" s="222"/>
      <c r="AG59" s="223"/>
      <c r="AH59" s="224" t="str">
        <f t="shared" si="5"/>
        <v/>
      </c>
      <c r="AI59" s="225" t="str">
        <f t="shared" si="6"/>
        <v>£0.00</v>
      </c>
      <c r="AJ59" s="19"/>
      <c r="AK59" s="211"/>
      <c r="AL59" s="211"/>
      <c r="AM59" s="211"/>
      <c r="AN59" s="211"/>
      <c r="AO59" s="211" t="str">
        <f t="shared" si="7"/>
        <v/>
      </c>
      <c r="AP59" s="214">
        <f t="shared" si="8"/>
        <v>0</v>
      </c>
      <c r="AQ59" s="214" t="str">
        <f>IF(AND('Claim Details'!$J$19="London 1",U59="A"),Rates!$C$4,IF(AND('Claim Details'!$J$19="London 1",U59="B"),Rates!$D$4,IF(AND('Claim Details'!$J$19="London 1",U59="C"),Rates!$E$4,IF(AND('Claim Details'!$J$19="London 1",U59="D"),Rates!$F$4,IF(AND('Claim Details'!$J$19="London 2",U59="A"),Rates!$C$7,IF(AND('Claim Details'!$J$19="London 2",U59="B"),Rates!$D$7,IF(AND('Claim Details'!$J$19="London 2",U59="C"),Rates!$E$7,IF(AND('Claim Details'!$J$19="London 2",U59="D"),Rates!$F$7,IF(AND('Claim Details'!$J$19="London 3",U59="A"),Rates!$C$10,IF(AND('Claim Details'!$J$19="London 3",U59="B"),Rates!$D$10,IF(AND('Claim Details'!$J$19="London 3",U59="C"),Rates!$E$10,IF(AND('Claim Details'!$J$19="London 3",U59="D"),Rates!$F$10,IF(AND('Claim Details'!$J$19="National 1",U59="A"),Rates!$C$13,IF(AND('Claim Details'!$J$19="National 1",U59="B"),Rates!$D$13,IF(AND('Claim Details'!$J$19="National 1",U59="C"),Rates!$E$13,IF(AND('Claim Details'!$J$19="National 1",U59="D"),Rates!$F$13,IF(AND('Claim Details'!$J$19="National 2",U59="A"),Rates!$C$16,IF(AND('Claim Details'!$J$19="National 2",U59="B"),Rates!$D$16,IF(AND('Claim Details'!$J$19="National 2",U59="C"),Rates!$E$16,IF(AND('Claim Details'!$J$19="National 2",U59="D"),Rates!$F$16,"£0.00"))))))))))))))))))))</f>
        <v>£0.00</v>
      </c>
      <c r="AR59" s="214">
        <f t="shared" si="9"/>
        <v>0</v>
      </c>
      <c r="AS59" s="214" t="str">
        <f>IF(AND('Claim Details'!$R$19="London 1",AD59="A"),Rates!$C$4,IF(AND('Claim Details'!$R$19="London 1",AD59="B"),Rates!$D$4,IF(AND('Claim Details'!$R$19="London 1",AD59="C"),Rates!$E$4,IF(AND('Claim Details'!$R$19="London 1",AD59="D"),Rates!$F$4,IF(AND('Claim Details'!$R$19="London 2",AD59="A"),Rates!$C$7,IF(AND('Claim Details'!$R$19="London 2",AD59="B"),Rates!$D$7,IF(AND('Claim Details'!$R$19="London 2",AD59="C"),Rates!$E$7,IF(AND('Claim Details'!$R$19="London 2",AD59="D"),Rates!$F$7,IF(AND('Claim Details'!$R$19="London 3",AD59="A"),Rates!$C$10,IF(AND('Claim Details'!$R$19="London 3",AD59="B"),Rates!$D$10,IF(AND('Claim Details'!$R$19="London 3",AD59="C"),Rates!$E$10,IF(AND('Claim Details'!$R$19="London 3",AD59="D"),Rates!$F$10,IF(AND('Claim Details'!$R$19="National 1",AD59="A"),Rates!$C$13,IF(AND('Claim Details'!$R$19="National 1",AD59="B"),Rates!$D$13,IF(AND('Claim Details'!$R$19="National 1",AD59="C"),Rates!$E$13,IF(AND('Claim Details'!$R$19="National 1",AD59="D"),Rates!$F$13,IF(AND('Claim Details'!$R$19="National 2",AD59="A"),Rates!$C$16,IF(AND('Claim Details'!$R$19="National 2",AD59="B"),Rates!$D$16,IF(AND('Claim Details'!$R$19="National 2",AD59="C"),Rates!$E$16,IF(AND('Claim Details'!$R$19="National 2",AD59="D"),Rates!$F$16,"£0.00"))))))))))))))))))))</f>
        <v>£0.00</v>
      </c>
      <c r="AT59" s="214">
        <f t="shared" si="10"/>
        <v>0</v>
      </c>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row>
    <row r="60" spans="1:76" ht="15">
      <c r="A60" s="210"/>
      <c r="B60" s="77"/>
      <c r="C60" s="82"/>
      <c r="D60" s="83"/>
      <c r="E60" s="84"/>
      <c r="F60" s="76"/>
      <c r="G60" s="85"/>
      <c r="H60" s="86"/>
      <c r="I60" s="219" t="str">
        <f>IF(AND('Claim Details'!$E$19="London 1",C60="A"),Rates!$C$4,IF(AND('Claim Details'!$E$19="London 1",C60="B"),Rates!$D$4,IF(AND('Claim Details'!$E$19="London 1",C60="C"),Rates!$E$4,IF(AND('Claim Details'!$E$19="London 1",C60="D"),Rates!$F$4,IF(AND('Claim Details'!$E$19="London 2",C60="A"),Rates!$C$7,IF(AND('Claim Details'!$E$19="London 2",C60="B"),Rates!$D$7,IF(AND('Claim Details'!$E$19="London 2",C60="C"),Rates!$E$7,IF(AND('Claim Details'!$E$19="London 2",C60="D"),Rates!$F$7,IF(AND('Claim Details'!$E$19="London 3",C60="A"),Rates!$C$10,IF(AND('Claim Details'!$E$19="London 3",C60="B"),Rates!$D$10,IF(AND('Claim Details'!$E$19="London 3",C60="C"),Rates!$E$10,IF(AND('Claim Details'!$E$19="London 3",C60="D"),Rates!$F$10,IF(AND('Claim Details'!$E$19="National 1",C60="A"),Rates!$C$13,IF(AND('Claim Details'!$E$19="National 1",C60="B"),Rates!$D$13,IF(AND('Claim Details'!$E$19="National 1",C60="C"),Rates!$E$13,IF(AND('Claim Details'!$E$19="National 1",C60="D"),Rates!$F$13,IF(AND('Claim Details'!$E$19="National 2",C60="A"),Rates!$C$16,IF(AND('Claim Details'!$E$19="National 2",C60="B"),Rates!$D$16,IF(AND('Claim Details'!$E$19="National 2",C60="C"),Rates!$E$16,IF(AND('Claim Details'!$E$19="National 2",C60="D"),Rates!$F$16,"£0.00"))))))))))))))))))))</f>
        <v>£0.00</v>
      </c>
      <c r="J60" s="87"/>
      <c r="K60" s="219" t="str">
        <f t="shared" si="2"/>
        <v>£0.00</v>
      </c>
      <c r="L60" s="87"/>
      <c r="M60" s="88"/>
      <c r="N60" s="210"/>
      <c r="O60" s="64"/>
      <c r="P60" s="74"/>
      <c r="Q60" s="74"/>
      <c r="R60" s="74"/>
      <c r="S60" s="213"/>
      <c r="T60" s="102" t="str">
        <f t="shared" si="0"/>
        <v/>
      </c>
      <c r="U60" s="74" t="str">
        <f t="shared" si="3"/>
        <v/>
      </c>
      <c r="V60" s="40" t="str">
        <f t="shared" si="4"/>
        <v>£0.00</v>
      </c>
      <c r="W60" s="40"/>
      <c r="X60" s="74"/>
      <c r="Y60" s="65"/>
      <c r="Z60" s="66"/>
      <c r="AA60" s="113"/>
      <c r="AB60" s="84"/>
      <c r="AC60" s="220"/>
      <c r="AD60" s="221" t="str">
        <f t="shared" si="1"/>
        <v/>
      </c>
      <c r="AE60" s="219"/>
      <c r="AF60" s="222"/>
      <c r="AG60" s="223"/>
      <c r="AH60" s="224" t="str">
        <f t="shared" si="5"/>
        <v/>
      </c>
      <c r="AI60" s="225" t="str">
        <f t="shared" si="6"/>
        <v>£0.00</v>
      </c>
      <c r="AJ60" s="19"/>
      <c r="AK60" s="211"/>
      <c r="AL60" s="211"/>
      <c r="AM60" s="211"/>
      <c r="AN60" s="211"/>
      <c r="AO60" s="211" t="str">
        <f t="shared" si="7"/>
        <v/>
      </c>
      <c r="AP60" s="214">
        <f t="shared" si="8"/>
        <v>0</v>
      </c>
      <c r="AQ60" s="214" t="str">
        <f>IF(AND('Claim Details'!$J$19="London 1",U60="A"),Rates!$C$4,IF(AND('Claim Details'!$J$19="London 1",U60="B"),Rates!$D$4,IF(AND('Claim Details'!$J$19="London 1",U60="C"),Rates!$E$4,IF(AND('Claim Details'!$J$19="London 1",U60="D"),Rates!$F$4,IF(AND('Claim Details'!$J$19="London 2",U60="A"),Rates!$C$7,IF(AND('Claim Details'!$J$19="London 2",U60="B"),Rates!$D$7,IF(AND('Claim Details'!$J$19="London 2",U60="C"),Rates!$E$7,IF(AND('Claim Details'!$J$19="London 2",U60="D"),Rates!$F$7,IF(AND('Claim Details'!$J$19="London 3",U60="A"),Rates!$C$10,IF(AND('Claim Details'!$J$19="London 3",U60="B"),Rates!$D$10,IF(AND('Claim Details'!$J$19="London 3",U60="C"),Rates!$E$10,IF(AND('Claim Details'!$J$19="London 3",U60="D"),Rates!$F$10,IF(AND('Claim Details'!$J$19="National 1",U60="A"),Rates!$C$13,IF(AND('Claim Details'!$J$19="National 1",U60="B"),Rates!$D$13,IF(AND('Claim Details'!$J$19="National 1",U60="C"),Rates!$E$13,IF(AND('Claim Details'!$J$19="National 1",U60="D"),Rates!$F$13,IF(AND('Claim Details'!$J$19="National 2",U60="A"),Rates!$C$16,IF(AND('Claim Details'!$J$19="National 2",U60="B"),Rates!$D$16,IF(AND('Claim Details'!$J$19="National 2",U60="C"),Rates!$E$16,IF(AND('Claim Details'!$J$19="National 2",U60="D"),Rates!$F$16,"£0.00"))))))))))))))))))))</f>
        <v>£0.00</v>
      </c>
      <c r="AR60" s="214">
        <f t="shared" si="9"/>
        <v>0</v>
      </c>
      <c r="AS60" s="214" t="str">
        <f>IF(AND('Claim Details'!$R$19="London 1",AD60="A"),Rates!$C$4,IF(AND('Claim Details'!$R$19="London 1",AD60="B"),Rates!$D$4,IF(AND('Claim Details'!$R$19="London 1",AD60="C"),Rates!$E$4,IF(AND('Claim Details'!$R$19="London 1",AD60="D"),Rates!$F$4,IF(AND('Claim Details'!$R$19="London 2",AD60="A"),Rates!$C$7,IF(AND('Claim Details'!$R$19="London 2",AD60="B"),Rates!$D$7,IF(AND('Claim Details'!$R$19="London 2",AD60="C"),Rates!$E$7,IF(AND('Claim Details'!$R$19="London 2",AD60="D"),Rates!$F$7,IF(AND('Claim Details'!$R$19="London 3",AD60="A"),Rates!$C$10,IF(AND('Claim Details'!$R$19="London 3",AD60="B"),Rates!$D$10,IF(AND('Claim Details'!$R$19="London 3",AD60="C"),Rates!$E$10,IF(AND('Claim Details'!$R$19="London 3",AD60="D"),Rates!$F$10,IF(AND('Claim Details'!$R$19="National 1",AD60="A"),Rates!$C$13,IF(AND('Claim Details'!$R$19="National 1",AD60="B"),Rates!$D$13,IF(AND('Claim Details'!$R$19="National 1",AD60="C"),Rates!$E$13,IF(AND('Claim Details'!$R$19="National 1",AD60="D"),Rates!$F$13,IF(AND('Claim Details'!$R$19="National 2",AD60="A"),Rates!$C$16,IF(AND('Claim Details'!$R$19="National 2",AD60="B"),Rates!$D$16,IF(AND('Claim Details'!$R$19="National 2",AD60="C"),Rates!$E$16,IF(AND('Claim Details'!$R$19="National 2",AD60="D"),Rates!$F$16,"£0.00"))))))))))))))))))))</f>
        <v>£0.00</v>
      </c>
      <c r="AT60" s="214">
        <f t="shared" si="10"/>
        <v>0</v>
      </c>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row>
    <row r="61" spans="1:76" ht="15">
      <c r="A61" s="210"/>
      <c r="B61" s="77"/>
      <c r="C61" s="82"/>
      <c r="D61" s="83"/>
      <c r="E61" s="84"/>
      <c r="F61" s="76"/>
      <c r="G61" s="85"/>
      <c r="H61" s="86"/>
      <c r="I61" s="219" t="str">
        <f>IF(AND('Claim Details'!$E$19="London 1",C61="A"),Rates!$C$4,IF(AND('Claim Details'!$E$19="London 1",C61="B"),Rates!$D$4,IF(AND('Claim Details'!$E$19="London 1",C61="C"),Rates!$E$4,IF(AND('Claim Details'!$E$19="London 1",C61="D"),Rates!$F$4,IF(AND('Claim Details'!$E$19="London 2",C61="A"),Rates!$C$7,IF(AND('Claim Details'!$E$19="London 2",C61="B"),Rates!$D$7,IF(AND('Claim Details'!$E$19="London 2",C61="C"),Rates!$E$7,IF(AND('Claim Details'!$E$19="London 2",C61="D"),Rates!$F$7,IF(AND('Claim Details'!$E$19="London 3",C61="A"),Rates!$C$10,IF(AND('Claim Details'!$E$19="London 3",C61="B"),Rates!$D$10,IF(AND('Claim Details'!$E$19="London 3",C61="C"),Rates!$E$10,IF(AND('Claim Details'!$E$19="London 3",C61="D"),Rates!$F$10,IF(AND('Claim Details'!$E$19="National 1",C61="A"),Rates!$C$13,IF(AND('Claim Details'!$E$19="National 1",C61="B"),Rates!$D$13,IF(AND('Claim Details'!$E$19="National 1",C61="C"),Rates!$E$13,IF(AND('Claim Details'!$E$19="National 1",C61="D"),Rates!$F$13,IF(AND('Claim Details'!$E$19="National 2",C61="A"),Rates!$C$16,IF(AND('Claim Details'!$E$19="National 2",C61="B"),Rates!$D$16,IF(AND('Claim Details'!$E$19="National 2",C61="C"),Rates!$E$16,IF(AND('Claim Details'!$E$19="National 2",C61="D"),Rates!$F$16,"£0.00"))))))))))))))))))))</f>
        <v>£0.00</v>
      </c>
      <c r="J61" s="87"/>
      <c r="K61" s="219" t="str">
        <f t="shared" si="2"/>
        <v>£0.00</v>
      </c>
      <c r="L61" s="87"/>
      <c r="M61" s="88"/>
      <c r="N61" s="210"/>
      <c r="O61" s="64"/>
      <c r="P61" s="74"/>
      <c r="Q61" s="74"/>
      <c r="R61" s="74"/>
      <c r="S61" s="213"/>
      <c r="T61" s="102" t="str">
        <f t="shared" si="0"/>
        <v/>
      </c>
      <c r="U61" s="74" t="str">
        <f t="shared" si="3"/>
        <v/>
      </c>
      <c r="V61" s="40" t="str">
        <f t="shared" si="4"/>
        <v>£0.00</v>
      </c>
      <c r="W61" s="40"/>
      <c r="X61" s="74"/>
      <c r="Y61" s="65"/>
      <c r="Z61" s="66"/>
      <c r="AA61" s="113"/>
      <c r="AB61" s="84"/>
      <c r="AC61" s="220"/>
      <c r="AD61" s="221" t="str">
        <f t="shared" si="1"/>
        <v/>
      </c>
      <c r="AE61" s="219"/>
      <c r="AF61" s="222"/>
      <c r="AG61" s="223"/>
      <c r="AH61" s="224" t="str">
        <f t="shared" si="5"/>
        <v/>
      </c>
      <c r="AI61" s="225" t="str">
        <f t="shared" si="6"/>
        <v>£0.00</v>
      </c>
      <c r="AJ61" s="19"/>
      <c r="AK61" s="211"/>
      <c r="AL61" s="211"/>
      <c r="AM61" s="211"/>
      <c r="AN61" s="211"/>
      <c r="AO61" s="211" t="str">
        <f t="shared" si="7"/>
        <v/>
      </c>
      <c r="AP61" s="214">
        <f t="shared" si="8"/>
        <v>0</v>
      </c>
      <c r="AQ61" s="214" t="str">
        <f>IF(AND('Claim Details'!$J$19="London 1",U61="A"),Rates!$C$4,IF(AND('Claim Details'!$J$19="London 1",U61="B"),Rates!$D$4,IF(AND('Claim Details'!$J$19="London 1",U61="C"),Rates!$E$4,IF(AND('Claim Details'!$J$19="London 1",U61="D"),Rates!$F$4,IF(AND('Claim Details'!$J$19="London 2",U61="A"),Rates!$C$7,IF(AND('Claim Details'!$J$19="London 2",U61="B"),Rates!$D$7,IF(AND('Claim Details'!$J$19="London 2",U61="C"),Rates!$E$7,IF(AND('Claim Details'!$J$19="London 2",U61="D"),Rates!$F$7,IF(AND('Claim Details'!$J$19="London 3",U61="A"),Rates!$C$10,IF(AND('Claim Details'!$J$19="London 3",U61="B"),Rates!$D$10,IF(AND('Claim Details'!$J$19="London 3",U61="C"),Rates!$E$10,IF(AND('Claim Details'!$J$19="London 3",U61="D"),Rates!$F$10,IF(AND('Claim Details'!$J$19="National 1",U61="A"),Rates!$C$13,IF(AND('Claim Details'!$J$19="National 1",U61="B"),Rates!$D$13,IF(AND('Claim Details'!$J$19="National 1",U61="C"),Rates!$E$13,IF(AND('Claim Details'!$J$19="National 1",U61="D"),Rates!$F$13,IF(AND('Claim Details'!$J$19="National 2",U61="A"),Rates!$C$16,IF(AND('Claim Details'!$J$19="National 2",U61="B"),Rates!$D$16,IF(AND('Claim Details'!$J$19="National 2",U61="C"),Rates!$E$16,IF(AND('Claim Details'!$J$19="National 2",U61="D"),Rates!$F$16,"£0.00"))))))))))))))))))))</f>
        <v>£0.00</v>
      </c>
      <c r="AR61" s="214">
        <f t="shared" si="9"/>
        <v>0</v>
      </c>
      <c r="AS61" s="214" t="str">
        <f>IF(AND('Claim Details'!$R$19="London 1",AD61="A"),Rates!$C$4,IF(AND('Claim Details'!$R$19="London 1",AD61="B"),Rates!$D$4,IF(AND('Claim Details'!$R$19="London 1",AD61="C"),Rates!$E$4,IF(AND('Claim Details'!$R$19="London 1",AD61="D"),Rates!$F$4,IF(AND('Claim Details'!$R$19="London 2",AD61="A"),Rates!$C$7,IF(AND('Claim Details'!$R$19="London 2",AD61="B"),Rates!$D$7,IF(AND('Claim Details'!$R$19="London 2",AD61="C"),Rates!$E$7,IF(AND('Claim Details'!$R$19="London 2",AD61="D"),Rates!$F$7,IF(AND('Claim Details'!$R$19="London 3",AD61="A"),Rates!$C$10,IF(AND('Claim Details'!$R$19="London 3",AD61="B"),Rates!$D$10,IF(AND('Claim Details'!$R$19="London 3",AD61="C"),Rates!$E$10,IF(AND('Claim Details'!$R$19="London 3",AD61="D"),Rates!$F$10,IF(AND('Claim Details'!$R$19="National 1",AD61="A"),Rates!$C$13,IF(AND('Claim Details'!$R$19="National 1",AD61="B"),Rates!$D$13,IF(AND('Claim Details'!$R$19="National 1",AD61="C"),Rates!$E$13,IF(AND('Claim Details'!$R$19="National 1",AD61="D"),Rates!$F$13,IF(AND('Claim Details'!$R$19="National 2",AD61="A"),Rates!$C$16,IF(AND('Claim Details'!$R$19="National 2",AD61="B"),Rates!$D$16,IF(AND('Claim Details'!$R$19="National 2",AD61="C"),Rates!$E$16,IF(AND('Claim Details'!$R$19="National 2",AD61="D"),Rates!$F$16,"£0.00"))))))))))))))))))))</f>
        <v>£0.00</v>
      </c>
      <c r="AT61" s="214">
        <f t="shared" si="10"/>
        <v>0</v>
      </c>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row>
    <row r="62" spans="1:76" ht="15">
      <c r="A62" s="210"/>
      <c r="B62" s="77"/>
      <c r="C62" s="82"/>
      <c r="D62" s="83"/>
      <c r="E62" s="84"/>
      <c r="F62" s="76"/>
      <c r="G62" s="85"/>
      <c r="H62" s="86"/>
      <c r="I62" s="219" t="str">
        <f>IF(AND('Claim Details'!$E$19="London 1",C62="A"),Rates!$C$4,IF(AND('Claim Details'!$E$19="London 1",C62="B"),Rates!$D$4,IF(AND('Claim Details'!$E$19="London 1",C62="C"),Rates!$E$4,IF(AND('Claim Details'!$E$19="London 1",C62="D"),Rates!$F$4,IF(AND('Claim Details'!$E$19="London 2",C62="A"),Rates!$C$7,IF(AND('Claim Details'!$E$19="London 2",C62="B"),Rates!$D$7,IF(AND('Claim Details'!$E$19="London 2",C62="C"),Rates!$E$7,IF(AND('Claim Details'!$E$19="London 2",C62="D"),Rates!$F$7,IF(AND('Claim Details'!$E$19="London 3",C62="A"),Rates!$C$10,IF(AND('Claim Details'!$E$19="London 3",C62="B"),Rates!$D$10,IF(AND('Claim Details'!$E$19="London 3",C62="C"),Rates!$E$10,IF(AND('Claim Details'!$E$19="London 3",C62="D"),Rates!$F$10,IF(AND('Claim Details'!$E$19="National 1",C62="A"),Rates!$C$13,IF(AND('Claim Details'!$E$19="National 1",C62="B"),Rates!$D$13,IF(AND('Claim Details'!$E$19="National 1",C62="C"),Rates!$E$13,IF(AND('Claim Details'!$E$19="National 1",C62="D"),Rates!$F$13,IF(AND('Claim Details'!$E$19="National 2",C62="A"),Rates!$C$16,IF(AND('Claim Details'!$E$19="National 2",C62="B"),Rates!$D$16,IF(AND('Claim Details'!$E$19="National 2",C62="C"),Rates!$E$16,IF(AND('Claim Details'!$E$19="National 2",C62="D"),Rates!$F$16,"£0.00"))))))))))))))))))))</f>
        <v>£0.00</v>
      </c>
      <c r="J62" s="87"/>
      <c r="K62" s="219" t="str">
        <f t="shared" si="2"/>
        <v>£0.00</v>
      </c>
      <c r="L62" s="87"/>
      <c r="M62" s="88"/>
      <c r="N62" s="210"/>
      <c r="O62" s="64"/>
      <c r="P62" s="74"/>
      <c r="Q62" s="74"/>
      <c r="R62" s="74"/>
      <c r="S62" s="213"/>
      <c r="T62" s="102" t="str">
        <f t="shared" si="0"/>
        <v/>
      </c>
      <c r="U62" s="74" t="str">
        <f t="shared" si="3"/>
        <v/>
      </c>
      <c r="V62" s="40" t="str">
        <f t="shared" si="4"/>
        <v>£0.00</v>
      </c>
      <c r="W62" s="40"/>
      <c r="X62" s="74"/>
      <c r="Y62" s="65"/>
      <c r="Z62" s="66"/>
      <c r="AA62" s="113"/>
      <c r="AB62" s="84"/>
      <c r="AC62" s="220"/>
      <c r="AD62" s="221" t="str">
        <f t="shared" si="1"/>
        <v/>
      </c>
      <c r="AE62" s="219"/>
      <c r="AF62" s="222"/>
      <c r="AG62" s="223"/>
      <c r="AH62" s="224" t="str">
        <f t="shared" si="5"/>
        <v/>
      </c>
      <c r="AI62" s="225" t="str">
        <f t="shared" si="6"/>
        <v>£0.00</v>
      </c>
      <c r="AJ62" s="19"/>
      <c r="AK62" s="211"/>
      <c r="AL62" s="211"/>
      <c r="AM62" s="211"/>
      <c r="AN62" s="211"/>
      <c r="AO62" s="211" t="str">
        <f t="shared" si="7"/>
        <v/>
      </c>
      <c r="AP62" s="214">
        <f t="shared" si="8"/>
        <v>0</v>
      </c>
      <c r="AQ62" s="214" t="str">
        <f>IF(AND('Claim Details'!$J$19="London 1",U62="A"),Rates!$C$4,IF(AND('Claim Details'!$J$19="London 1",U62="B"),Rates!$D$4,IF(AND('Claim Details'!$J$19="London 1",U62="C"),Rates!$E$4,IF(AND('Claim Details'!$J$19="London 1",U62="D"),Rates!$F$4,IF(AND('Claim Details'!$J$19="London 2",U62="A"),Rates!$C$7,IF(AND('Claim Details'!$J$19="London 2",U62="B"),Rates!$D$7,IF(AND('Claim Details'!$J$19="London 2",U62="C"),Rates!$E$7,IF(AND('Claim Details'!$J$19="London 2",U62="D"),Rates!$F$7,IF(AND('Claim Details'!$J$19="London 3",U62="A"),Rates!$C$10,IF(AND('Claim Details'!$J$19="London 3",U62="B"),Rates!$D$10,IF(AND('Claim Details'!$J$19="London 3",U62="C"),Rates!$E$10,IF(AND('Claim Details'!$J$19="London 3",U62="D"),Rates!$F$10,IF(AND('Claim Details'!$J$19="National 1",U62="A"),Rates!$C$13,IF(AND('Claim Details'!$J$19="National 1",U62="B"),Rates!$D$13,IF(AND('Claim Details'!$J$19="National 1",U62="C"),Rates!$E$13,IF(AND('Claim Details'!$J$19="National 1",U62="D"),Rates!$F$13,IF(AND('Claim Details'!$J$19="National 2",U62="A"),Rates!$C$16,IF(AND('Claim Details'!$J$19="National 2",U62="B"),Rates!$D$16,IF(AND('Claim Details'!$J$19="National 2",U62="C"),Rates!$E$16,IF(AND('Claim Details'!$J$19="National 2",U62="D"),Rates!$F$16,"£0.00"))))))))))))))))))))</f>
        <v>£0.00</v>
      </c>
      <c r="AR62" s="214">
        <f t="shared" si="9"/>
        <v>0</v>
      </c>
      <c r="AS62" s="214" t="str">
        <f>IF(AND('Claim Details'!$R$19="London 1",AD62="A"),Rates!$C$4,IF(AND('Claim Details'!$R$19="London 1",AD62="B"),Rates!$D$4,IF(AND('Claim Details'!$R$19="London 1",AD62="C"),Rates!$E$4,IF(AND('Claim Details'!$R$19="London 1",AD62="D"),Rates!$F$4,IF(AND('Claim Details'!$R$19="London 2",AD62="A"),Rates!$C$7,IF(AND('Claim Details'!$R$19="London 2",AD62="B"),Rates!$D$7,IF(AND('Claim Details'!$R$19="London 2",AD62="C"),Rates!$E$7,IF(AND('Claim Details'!$R$19="London 2",AD62="D"),Rates!$F$7,IF(AND('Claim Details'!$R$19="London 3",AD62="A"),Rates!$C$10,IF(AND('Claim Details'!$R$19="London 3",AD62="B"),Rates!$D$10,IF(AND('Claim Details'!$R$19="London 3",AD62="C"),Rates!$E$10,IF(AND('Claim Details'!$R$19="London 3",AD62="D"),Rates!$F$10,IF(AND('Claim Details'!$R$19="National 1",AD62="A"),Rates!$C$13,IF(AND('Claim Details'!$R$19="National 1",AD62="B"),Rates!$D$13,IF(AND('Claim Details'!$R$19="National 1",AD62="C"),Rates!$E$13,IF(AND('Claim Details'!$R$19="National 1",AD62="D"),Rates!$F$13,IF(AND('Claim Details'!$R$19="National 2",AD62="A"),Rates!$C$16,IF(AND('Claim Details'!$R$19="National 2",AD62="B"),Rates!$D$16,IF(AND('Claim Details'!$R$19="National 2",AD62="C"),Rates!$E$16,IF(AND('Claim Details'!$R$19="National 2",AD62="D"),Rates!$F$16,"£0.00"))))))))))))))))))))</f>
        <v>£0.00</v>
      </c>
      <c r="AT62" s="214">
        <f t="shared" si="10"/>
        <v>0</v>
      </c>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row>
    <row r="63" spans="1:76" ht="15">
      <c r="A63" s="210"/>
      <c r="B63" s="77"/>
      <c r="C63" s="82"/>
      <c r="D63" s="83"/>
      <c r="E63" s="84"/>
      <c r="F63" s="76"/>
      <c r="G63" s="85"/>
      <c r="H63" s="86"/>
      <c r="I63" s="219" t="str">
        <f>IF(AND('Claim Details'!$E$19="London 1",C63="A"),Rates!$C$4,IF(AND('Claim Details'!$E$19="London 1",C63="B"),Rates!$D$4,IF(AND('Claim Details'!$E$19="London 1",C63="C"),Rates!$E$4,IF(AND('Claim Details'!$E$19="London 1",C63="D"),Rates!$F$4,IF(AND('Claim Details'!$E$19="London 2",C63="A"),Rates!$C$7,IF(AND('Claim Details'!$E$19="London 2",C63="B"),Rates!$D$7,IF(AND('Claim Details'!$E$19="London 2",C63="C"),Rates!$E$7,IF(AND('Claim Details'!$E$19="London 2",C63="D"),Rates!$F$7,IF(AND('Claim Details'!$E$19="London 3",C63="A"),Rates!$C$10,IF(AND('Claim Details'!$E$19="London 3",C63="B"),Rates!$D$10,IF(AND('Claim Details'!$E$19="London 3",C63="C"),Rates!$E$10,IF(AND('Claim Details'!$E$19="London 3",C63="D"),Rates!$F$10,IF(AND('Claim Details'!$E$19="National 1",C63="A"),Rates!$C$13,IF(AND('Claim Details'!$E$19="National 1",C63="B"),Rates!$D$13,IF(AND('Claim Details'!$E$19="National 1",C63="C"),Rates!$E$13,IF(AND('Claim Details'!$E$19="National 1",C63="D"),Rates!$F$13,IF(AND('Claim Details'!$E$19="National 2",C63="A"),Rates!$C$16,IF(AND('Claim Details'!$E$19="National 2",C63="B"),Rates!$D$16,IF(AND('Claim Details'!$E$19="National 2",C63="C"),Rates!$E$16,IF(AND('Claim Details'!$E$19="National 2",C63="D"),Rates!$F$16,"£0.00"))))))))))))))))))))</f>
        <v>£0.00</v>
      </c>
      <c r="J63" s="87"/>
      <c r="K63" s="219" t="str">
        <f t="shared" si="2"/>
        <v>£0.00</v>
      </c>
      <c r="L63" s="87"/>
      <c r="M63" s="88"/>
      <c r="N63" s="210"/>
      <c r="O63" s="64"/>
      <c r="P63" s="74"/>
      <c r="Q63" s="74"/>
      <c r="R63" s="74"/>
      <c r="S63" s="213"/>
      <c r="T63" s="102" t="str">
        <f t="shared" si="0"/>
        <v/>
      </c>
      <c r="U63" s="74" t="str">
        <f t="shared" si="3"/>
        <v/>
      </c>
      <c r="V63" s="40" t="str">
        <f t="shared" si="4"/>
        <v>£0.00</v>
      </c>
      <c r="W63" s="40"/>
      <c r="X63" s="74"/>
      <c r="Y63" s="65"/>
      <c r="Z63" s="66"/>
      <c r="AA63" s="113"/>
      <c r="AB63" s="84"/>
      <c r="AC63" s="220"/>
      <c r="AD63" s="221" t="str">
        <f t="shared" si="1"/>
        <v/>
      </c>
      <c r="AE63" s="219"/>
      <c r="AF63" s="222"/>
      <c r="AG63" s="223"/>
      <c r="AH63" s="224" t="str">
        <f t="shared" si="5"/>
        <v/>
      </c>
      <c r="AI63" s="225" t="str">
        <f t="shared" si="6"/>
        <v>£0.00</v>
      </c>
      <c r="AJ63" s="19"/>
      <c r="AK63" s="211"/>
      <c r="AL63" s="211"/>
      <c r="AM63" s="211"/>
      <c r="AN63" s="211"/>
      <c r="AO63" s="211" t="str">
        <f t="shared" si="7"/>
        <v/>
      </c>
      <c r="AP63" s="214">
        <f t="shared" si="8"/>
        <v>0</v>
      </c>
      <c r="AQ63" s="214" t="str">
        <f>IF(AND('Claim Details'!$J$19="London 1",U63="A"),Rates!$C$4,IF(AND('Claim Details'!$J$19="London 1",U63="B"),Rates!$D$4,IF(AND('Claim Details'!$J$19="London 1",U63="C"),Rates!$E$4,IF(AND('Claim Details'!$J$19="London 1",U63="D"),Rates!$F$4,IF(AND('Claim Details'!$J$19="London 2",U63="A"),Rates!$C$7,IF(AND('Claim Details'!$J$19="London 2",U63="B"),Rates!$D$7,IF(AND('Claim Details'!$J$19="London 2",U63="C"),Rates!$E$7,IF(AND('Claim Details'!$J$19="London 2",U63="D"),Rates!$F$7,IF(AND('Claim Details'!$J$19="London 3",U63="A"),Rates!$C$10,IF(AND('Claim Details'!$J$19="London 3",U63="B"),Rates!$D$10,IF(AND('Claim Details'!$J$19="London 3",U63="C"),Rates!$E$10,IF(AND('Claim Details'!$J$19="London 3",U63="D"),Rates!$F$10,IF(AND('Claim Details'!$J$19="National 1",U63="A"),Rates!$C$13,IF(AND('Claim Details'!$J$19="National 1",U63="B"),Rates!$D$13,IF(AND('Claim Details'!$J$19="National 1",U63="C"),Rates!$E$13,IF(AND('Claim Details'!$J$19="National 1",U63="D"),Rates!$F$13,IF(AND('Claim Details'!$J$19="National 2",U63="A"),Rates!$C$16,IF(AND('Claim Details'!$J$19="National 2",U63="B"),Rates!$D$16,IF(AND('Claim Details'!$J$19="National 2",U63="C"),Rates!$E$16,IF(AND('Claim Details'!$J$19="National 2",U63="D"),Rates!$F$16,"£0.00"))))))))))))))))))))</f>
        <v>£0.00</v>
      </c>
      <c r="AR63" s="214">
        <f t="shared" si="9"/>
        <v>0</v>
      </c>
      <c r="AS63" s="214" t="str">
        <f>IF(AND('Claim Details'!$R$19="London 1",AD63="A"),Rates!$C$4,IF(AND('Claim Details'!$R$19="London 1",AD63="B"),Rates!$D$4,IF(AND('Claim Details'!$R$19="London 1",AD63="C"),Rates!$E$4,IF(AND('Claim Details'!$R$19="London 1",AD63="D"),Rates!$F$4,IF(AND('Claim Details'!$R$19="London 2",AD63="A"),Rates!$C$7,IF(AND('Claim Details'!$R$19="London 2",AD63="B"),Rates!$D$7,IF(AND('Claim Details'!$R$19="London 2",AD63="C"),Rates!$E$7,IF(AND('Claim Details'!$R$19="London 2",AD63="D"),Rates!$F$7,IF(AND('Claim Details'!$R$19="London 3",AD63="A"),Rates!$C$10,IF(AND('Claim Details'!$R$19="London 3",AD63="B"),Rates!$D$10,IF(AND('Claim Details'!$R$19="London 3",AD63="C"),Rates!$E$10,IF(AND('Claim Details'!$R$19="London 3",AD63="D"),Rates!$F$10,IF(AND('Claim Details'!$R$19="National 1",AD63="A"),Rates!$C$13,IF(AND('Claim Details'!$R$19="National 1",AD63="B"),Rates!$D$13,IF(AND('Claim Details'!$R$19="National 1",AD63="C"),Rates!$E$13,IF(AND('Claim Details'!$R$19="National 1",AD63="D"),Rates!$F$13,IF(AND('Claim Details'!$R$19="National 2",AD63="A"),Rates!$C$16,IF(AND('Claim Details'!$R$19="National 2",AD63="B"),Rates!$D$16,IF(AND('Claim Details'!$R$19="National 2",AD63="C"),Rates!$E$16,IF(AND('Claim Details'!$R$19="National 2",AD63="D"),Rates!$F$16,"£0.00"))))))))))))))))))))</f>
        <v>£0.00</v>
      </c>
      <c r="AT63" s="214">
        <f t="shared" si="10"/>
        <v>0</v>
      </c>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row>
    <row r="64" spans="1:76" ht="15">
      <c r="A64" s="210"/>
      <c r="B64" s="77"/>
      <c r="C64" s="82"/>
      <c r="D64" s="83"/>
      <c r="E64" s="84"/>
      <c r="F64" s="76"/>
      <c r="G64" s="85"/>
      <c r="H64" s="86"/>
      <c r="I64" s="219" t="str">
        <f>IF(AND('Claim Details'!$E$19="London 1",C64="A"),Rates!$C$4,IF(AND('Claim Details'!$E$19="London 1",C64="B"),Rates!$D$4,IF(AND('Claim Details'!$E$19="London 1",C64="C"),Rates!$E$4,IF(AND('Claim Details'!$E$19="London 1",C64="D"),Rates!$F$4,IF(AND('Claim Details'!$E$19="London 2",C64="A"),Rates!$C$7,IF(AND('Claim Details'!$E$19="London 2",C64="B"),Rates!$D$7,IF(AND('Claim Details'!$E$19="London 2",C64="C"),Rates!$E$7,IF(AND('Claim Details'!$E$19="London 2",C64="D"),Rates!$F$7,IF(AND('Claim Details'!$E$19="London 3",C64="A"),Rates!$C$10,IF(AND('Claim Details'!$E$19="London 3",C64="B"),Rates!$D$10,IF(AND('Claim Details'!$E$19="London 3",C64="C"),Rates!$E$10,IF(AND('Claim Details'!$E$19="London 3",C64="D"),Rates!$F$10,IF(AND('Claim Details'!$E$19="National 1",C64="A"),Rates!$C$13,IF(AND('Claim Details'!$E$19="National 1",C64="B"),Rates!$D$13,IF(AND('Claim Details'!$E$19="National 1",C64="C"),Rates!$E$13,IF(AND('Claim Details'!$E$19="National 1",C64="D"),Rates!$F$13,IF(AND('Claim Details'!$E$19="National 2",C64="A"),Rates!$C$16,IF(AND('Claim Details'!$E$19="National 2",C64="B"),Rates!$D$16,IF(AND('Claim Details'!$E$19="National 2",C64="C"),Rates!$E$16,IF(AND('Claim Details'!$E$19="National 2",C64="D"),Rates!$F$16,"£0.00"))))))))))))))))))))</f>
        <v>£0.00</v>
      </c>
      <c r="J64" s="87"/>
      <c r="K64" s="219" t="str">
        <f t="shared" si="2"/>
        <v>£0.00</v>
      </c>
      <c r="L64" s="87"/>
      <c r="M64" s="88"/>
      <c r="N64" s="210"/>
      <c r="O64" s="64"/>
      <c r="P64" s="74"/>
      <c r="Q64" s="74"/>
      <c r="R64" s="74"/>
      <c r="S64" s="213"/>
      <c r="T64" s="102" t="str">
        <f t="shared" si="0"/>
        <v/>
      </c>
      <c r="U64" s="74" t="str">
        <f t="shared" si="3"/>
        <v/>
      </c>
      <c r="V64" s="40" t="str">
        <f t="shared" si="4"/>
        <v>£0.00</v>
      </c>
      <c r="W64" s="40"/>
      <c r="X64" s="74"/>
      <c r="Y64" s="65"/>
      <c r="Z64" s="66"/>
      <c r="AA64" s="113"/>
      <c r="AB64" s="84"/>
      <c r="AC64" s="220"/>
      <c r="AD64" s="221" t="str">
        <f t="shared" si="1"/>
        <v/>
      </c>
      <c r="AE64" s="219"/>
      <c r="AF64" s="222"/>
      <c r="AG64" s="223"/>
      <c r="AH64" s="224" t="str">
        <f t="shared" si="5"/>
        <v/>
      </c>
      <c r="AI64" s="225" t="str">
        <f t="shared" si="6"/>
        <v>£0.00</v>
      </c>
      <c r="AJ64" s="19"/>
      <c r="AK64" s="211"/>
      <c r="AL64" s="211"/>
      <c r="AM64" s="211"/>
      <c r="AN64" s="211"/>
      <c r="AO64" s="211" t="str">
        <f t="shared" si="7"/>
        <v/>
      </c>
      <c r="AP64" s="214">
        <f t="shared" si="8"/>
        <v>0</v>
      </c>
      <c r="AQ64" s="214" t="str">
        <f>IF(AND('Claim Details'!$J$19="London 1",U64="A"),Rates!$C$4,IF(AND('Claim Details'!$J$19="London 1",U64="B"),Rates!$D$4,IF(AND('Claim Details'!$J$19="London 1",U64="C"),Rates!$E$4,IF(AND('Claim Details'!$J$19="London 1",U64="D"),Rates!$F$4,IF(AND('Claim Details'!$J$19="London 2",U64="A"),Rates!$C$7,IF(AND('Claim Details'!$J$19="London 2",U64="B"),Rates!$D$7,IF(AND('Claim Details'!$J$19="London 2",U64="C"),Rates!$E$7,IF(AND('Claim Details'!$J$19="London 2",U64="D"),Rates!$F$7,IF(AND('Claim Details'!$J$19="London 3",U64="A"),Rates!$C$10,IF(AND('Claim Details'!$J$19="London 3",U64="B"),Rates!$D$10,IF(AND('Claim Details'!$J$19="London 3",U64="C"),Rates!$E$10,IF(AND('Claim Details'!$J$19="London 3",U64="D"),Rates!$F$10,IF(AND('Claim Details'!$J$19="National 1",U64="A"),Rates!$C$13,IF(AND('Claim Details'!$J$19="National 1",U64="B"),Rates!$D$13,IF(AND('Claim Details'!$J$19="National 1",U64="C"),Rates!$E$13,IF(AND('Claim Details'!$J$19="National 1",U64="D"),Rates!$F$13,IF(AND('Claim Details'!$J$19="National 2",U64="A"),Rates!$C$16,IF(AND('Claim Details'!$J$19="National 2",U64="B"),Rates!$D$16,IF(AND('Claim Details'!$J$19="National 2",U64="C"),Rates!$E$16,IF(AND('Claim Details'!$J$19="National 2",U64="D"),Rates!$F$16,"£0.00"))))))))))))))))))))</f>
        <v>£0.00</v>
      </c>
      <c r="AR64" s="214">
        <f t="shared" si="9"/>
        <v>0</v>
      </c>
      <c r="AS64" s="214" t="str">
        <f>IF(AND('Claim Details'!$R$19="London 1",AD64="A"),Rates!$C$4,IF(AND('Claim Details'!$R$19="London 1",AD64="B"),Rates!$D$4,IF(AND('Claim Details'!$R$19="London 1",AD64="C"),Rates!$E$4,IF(AND('Claim Details'!$R$19="London 1",AD64="D"),Rates!$F$4,IF(AND('Claim Details'!$R$19="London 2",AD64="A"),Rates!$C$7,IF(AND('Claim Details'!$R$19="London 2",AD64="B"),Rates!$D$7,IF(AND('Claim Details'!$R$19="London 2",AD64="C"),Rates!$E$7,IF(AND('Claim Details'!$R$19="London 2",AD64="D"),Rates!$F$7,IF(AND('Claim Details'!$R$19="London 3",AD64="A"),Rates!$C$10,IF(AND('Claim Details'!$R$19="London 3",AD64="B"),Rates!$D$10,IF(AND('Claim Details'!$R$19="London 3",AD64="C"),Rates!$E$10,IF(AND('Claim Details'!$R$19="London 3",AD64="D"),Rates!$F$10,IF(AND('Claim Details'!$R$19="National 1",AD64="A"),Rates!$C$13,IF(AND('Claim Details'!$R$19="National 1",AD64="B"),Rates!$D$13,IF(AND('Claim Details'!$R$19="National 1",AD64="C"),Rates!$E$13,IF(AND('Claim Details'!$R$19="National 1",AD64="D"),Rates!$F$13,IF(AND('Claim Details'!$R$19="National 2",AD64="A"),Rates!$C$16,IF(AND('Claim Details'!$R$19="National 2",AD64="B"),Rates!$D$16,IF(AND('Claim Details'!$R$19="National 2",AD64="C"),Rates!$E$16,IF(AND('Claim Details'!$R$19="National 2",AD64="D"),Rates!$F$16,"£0.00"))))))))))))))))))))</f>
        <v>£0.00</v>
      </c>
      <c r="AT64" s="214">
        <f t="shared" si="10"/>
        <v>0</v>
      </c>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row>
    <row r="65" spans="1:76" ht="7.5" customHeight="1">
      <c r="A65" s="210"/>
      <c r="B65" s="210"/>
      <c r="C65" s="210"/>
      <c r="D65" s="210"/>
      <c r="E65" s="210"/>
      <c r="F65" s="210"/>
      <c r="G65" s="210"/>
      <c r="H65" s="210"/>
      <c r="I65" s="210"/>
      <c r="J65" s="210"/>
      <c r="K65" s="210"/>
      <c r="L65" s="210"/>
      <c r="M65" s="210"/>
      <c r="N65" s="210"/>
      <c r="O65" s="17"/>
      <c r="P65" s="17"/>
      <c r="Q65" s="17"/>
      <c r="R65" s="17"/>
      <c r="S65" s="215"/>
      <c r="T65" s="17"/>
      <c r="U65" s="17"/>
      <c r="V65" s="17"/>
      <c r="W65" s="17"/>
      <c r="X65" s="17"/>
      <c r="Y65" s="17"/>
      <c r="Z65" s="19"/>
      <c r="AA65" s="19"/>
      <c r="AB65" s="19"/>
      <c r="AC65" s="19"/>
      <c r="AD65" s="19"/>
      <c r="AE65" s="19"/>
      <c r="AF65" s="19"/>
      <c r="AG65" s="19"/>
      <c r="AH65" s="19"/>
      <c r="AI65" s="19"/>
      <c r="AJ65" s="19"/>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row>
    <row r="66" spans="1:76" ht="15.75" customHeight="1">
      <c r="A66" s="210"/>
      <c r="B66" s="524" t="s">
        <v>210</v>
      </c>
      <c r="C66" s="524"/>
      <c r="D66" s="524"/>
      <c r="E66" s="524"/>
      <c r="F66" s="524"/>
      <c r="G66" s="524"/>
      <c r="H66" s="524"/>
      <c r="I66" s="524"/>
      <c r="J66" s="524"/>
      <c r="K66" s="524"/>
      <c r="L66" s="524"/>
      <c r="M66" s="524"/>
      <c r="N66" s="210"/>
      <c r="O66" s="17"/>
      <c r="P66" s="17"/>
      <c r="Q66" s="17"/>
      <c r="R66" s="17"/>
      <c r="S66" s="17"/>
      <c r="T66" s="17"/>
      <c r="U66" s="17"/>
      <c r="V66" s="17"/>
      <c r="W66" s="17"/>
      <c r="X66" s="17"/>
      <c r="Y66" s="17"/>
      <c r="Z66" s="19"/>
      <c r="AA66" s="19"/>
      <c r="AB66" s="19"/>
      <c r="AC66" s="19"/>
      <c r="AD66" s="19"/>
      <c r="AE66" s="19"/>
      <c r="AF66" s="19"/>
      <c r="AG66" s="19"/>
      <c r="AH66" s="19"/>
      <c r="AI66" s="19"/>
      <c r="AJ66" s="19"/>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row>
    <row r="67" spans="1:76" ht="15.75" customHeight="1">
      <c r="A67" s="210"/>
      <c r="B67" s="524"/>
      <c r="C67" s="524"/>
      <c r="D67" s="524"/>
      <c r="E67" s="524"/>
      <c r="F67" s="524"/>
      <c r="G67" s="524"/>
      <c r="H67" s="524"/>
      <c r="I67" s="524"/>
      <c r="J67" s="524"/>
      <c r="K67" s="524"/>
      <c r="L67" s="524"/>
      <c r="M67" s="524"/>
      <c r="N67" s="210"/>
      <c r="O67" s="17"/>
      <c r="P67" s="17"/>
      <c r="Q67" s="17"/>
      <c r="R67" s="17"/>
      <c r="S67" s="17"/>
      <c r="T67" s="17"/>
      <c r="U67" s="17"/>
      <c r="V67" s="17"/>
      <c r="W67" s="17"/>
      <c r="X67" s="17"/>
      <c r="Y67" s="17"/>
      <c r="Z67" s="19"/>
      <c r="AA67" s="19"/>
      <c r="AB67" s="19"/>
      <c r="AC67" s="19"/>
      <c r="AD67" s="19"/>
      <c r="AE67" s="19"/>
      <c r="AF67" s="19"/>
      <c r="AG67" s="19"/>
      <c r="AH67" s="19"/>
      <c r="AI67" s="19"/>
      <c r="AJ67" s="19"/>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row>
    <row r="68" spans="1:76">
      <c r="A68" s="210"/>
      <c r="B68" s="210"/>
      <c r="C68" s="210"/>
      <c r="D68" s="210"/>
      <c r="E68" s="210"/>
      <c r="F68" s="210"/>
      <c r="G68" s="210"/>
      <c r="H68" s="210"/>
      <c r="I68" s="210"/>
      <c r="J68" s="210"/>
      <c r="K68" s="210"/>
      <c r="L68" s="210"/>
      <c r="M68" s="210"/>
      <c r="N68" s="210"/>
      <c r="O68" s="17"/>
      <c r="P68" s="17"/>
      <c r="Q68" s="17"/>
      <c r="R68" s="17"/>
      <c r="S68" s="215"/>
      <c r="T68" s="17"/>
      <c r="U68" s="17"/>
      <c r="V68" s="17"/>
      <c r="W68" s="17"/>
      <c r="X68" s="17"/>
      <c r="Y68" s="17"/>
      <c r="Z68" s="19"/>
      <c r="AA68" s="19"/>
      <c r="AB68" s="19"/>
      <c r="AC68" s="19"/>
      <c r="AD68" s="19"/>
      <c r="AE68" s="19"/>
      <c r="AF68" s="19"/>
      <c r="AG68" s="19"/>
      <c r="AH68" s="19"/>
      <c r="AI68" s="19"/>
      <c r="AJ68" s="19"/>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row>
    <row r="69" spans="1:76">
      <c r="A69" s="211"/>
      <c r="B69" s="216"/>
      <c r="C69" s="12"/>
      <c r="D69" s="12"/>
      <c r="E69" s="13"/>
      <c r="F69" s="13"/>
      <c r="G69" s="12"/>
      <c r="H69" s="12"/>
      <c r="I69" s="12"/>
      <c r="J69" s="12"/>
      <c r="K69" s="12"/>
      <c r="L69" s="12"/>
      <c r="M69" s="12"/>
      <c r="N69" s="217"/>
      <c r="O69" s="217"/>
      <c r="P69" s="12"/>
      <c r="Q69" s="12"/>
      <c r="R69" s="12"/>
      <c r="S69" s="12"/>
      <c r="T69" s="12"/>
      <c r="U69" s="12"/>
      <c r="V69" s="12"/>
      <c r="W69" s="12"/>
      <c r="X69" s="13"/>
      <c r="Y69" s="13"/>
      <c r="Z69" s="13"/>
      <c r="AA69" s="13"/>
      <c r="AB69" s="211"/>
      <c r="AC69" s="211"/>
      <c r="AD69" s="211"/>
      <c r="AE69" s="211"/>
      <c r="AF69" s="12"/>
      <c r="AG69" s="211"/>
      <c r="AH69" s="211"/>
      <c r="AI69" s="211"/>
      <c r="AJ69" s="13"/>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row>
    <row r="70" spans="1:76" hidden="1">
      <c r="A70" s="211"/>
      <c r="B70" s="216"/>
      <c r="C70" s="12"/>
      <c r="D70" s="12"/>
      <c r="E70" s="13"/>
      <c r="F70" s="13"/>
      <c r="G70" s="12"/>
      <c r="H70" s="12"/>
      <c r="I70" s="12"/>
      <c r="J70" s="12"/>
      <c r="K70" s="12"/>
      <c r="L70" s="12"/>
      <c r="M70" s="12"/>
      <c r="N70" s="217"/>
      <c r="O70" s="217"/>
      <c r="P70" s="12"/>
      <c r="Q70" s="12"/>
      <c r="R70" s="12"/>
      <c r="S70" s="12"/>
      <c r="T70" s="12"/>
      <c r="U70" s="12"/>
      <c r="V70" s="12"/>
      <c r="W70" s="12"/>
      <c r="X70" s="13"/>
      <c r="Y70" s="13"/>
      <c r="Z70" s="13"/>
      <c r="AA70" s="13"/>
      <c r="AB70" s="211"/>
      <c r="AC70" s="211"/>
      <c r="AD70" s="211"/>
      <c r="AE70" s="211"/>
      <c r="AF70" s="12"/>
      <c r="AG70" s="211"/>
      <c r="AH70" s="211"/>
      <c r="AI70" s="211"/>
      <c r="AJ70" s="13"/>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row>
    <row r="71" spans="1:76" hidden="1">
      <c r="A71" s="211"/>
      <c r="B71" s="216"/>
      <c r="C71" s="12"/>
      <c r="D71" s="12"/>
      <c r="E71" s="13"/>
      <c r="F71" s="13"/>
      <c r="G71" s="12"/>
      <c r="H71" s="12"/>
      <c r="I71" s="12"/>
      <c r="J71" s="12"/>
      <c r="K71" s="12"/>
      <c r="L71" s="12"/>
      <c r="M71" s="12"/>
      <c r="N71" s="217"/>
      <c r="O71" s="217"/>
      <c r="P71" s="12"/>
      <c r="Q71" s="12"/>
      <c r="R71" s="12"/>
      <c r="S71" s="12"/>
      <c r="T71" s="12"/>
      <c r="U71" s="12"/>
      <c r="V71" s="12"/>
      <c r="W71" s="12"/>
      <c r="X71" s="13"/>
      <c r="Y71" s="13"/>
      <c r="Z71" s="13"/>
      <c r="AA71" s="13"/>
      <c r="AB71" s="211"/>
      <c r="AC71" s="211"/>
      <c r="AD71" s="211"/>
      <c r="AE71" s="211"/>
      <c r="AF71" s="12"/>
      <c r="AG71" s="211"/>
      <c r="AH71" s="211"/>
      <c r="AI71" s="211"/>
      <c r="AJ71" s="13"/>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row>
    <row r="72" spans="1:76" hidden="1">
      <c r="A72" s="211"/>
      <c r="B72" s="216"/>
      <c r="C72" s="12"/>
      <c r="D72" s="12"/>
      <c r="E72" s="13"/>
      <c r="F72" s="13"/>
      <c r="G72" s="12"/>
      <c r="H72" s="12"/>
      <c r="I72" s="12"/>
      <c r="J72" s="12"/>
      <c r="K72" s="12"/>
      <c r="L72" s="12"/>
      <c r="M72" s="12"/>
      <c r="N72" s="217"/>
      <c r="O72" s="217"/>
      <c r="P72" s="12"/>
      <c r="Q72" s="12"/>
      <c r="R72" s="12"/>
      <c r="S72" s="12"/>
      <c r="T72" s="12"/>
      <c r="U72" s="12"/>
      <c r="V72" s="12"/>
      <c r="W72" s="12"/>
      <c r="X72" s="13"/>
      <c r="Y72" s="13"/>
      <c r="Z72" s="13"/>
      <c r="AA72" s="13"/>
      <c r="AB72" s="211"/>
      <c r="AC72" s="211"/>
      <c r="AD72" s="211"/>
      <c r="AE72" s="211"/>
      <c r="AF72" s="12"/>
      <c r="AG72" s="211"/>
      <c r="AH72" s="211"/>
      <c r="AI72" s="211"/>
      <c r="AJ72" s="13"/>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row>
    <row r="73" spans="1:76" hidden="1">
      <c r="A73" s="211"/>
      <c r="B73" s="216"/>
      <c r="C73" s="12"/>
      <c r="D73" s="12"/>
      <c r="E73" s="13"/>
      <c r="F73" s="13"/>
      <c r="G73" s="12"/>
      <c r="H73" s="12"/>
      <c r="I73" s="12"/>
      <c r="J73" s="12"/>
      <c r="K73" s="12"/>
      <c r="L73" s="12"/>
      <c r="M73" s="12"/>
      <c r="N73" s="217"/>
      <c r="O73" s="217"/>
      <c r="P73" s="12"/>
      <c r="Q73" s="12"/>
      <c r="R73" s="12"/>
      <c r="S73" s="12"/>
      <c r="T73" s="12"/>
      <c r="U73" s="12"/>
      <c r="V73" s="12"/>
      <c r="W73" s="12"/>
      <c r="X73" s="13"/>
      <c r="Y73" s="13"/>
      <c r="Z73" s="13"/>
      <c r="AA73" s="13"/>
      <c r="AB73" s="211"/>
      <c r="AC73" s="211"/>
      <c r="AD73" s="211"/>
      <c r="AE73" s="211"/>
      <c r="AF73" s="12"/>
      <c r="AG73" s="211"/>
      <c r="AH73" s="211"/>
      <c r="AI73" s="211"/>
      <c r="AJ73" s="13"/>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row>
    <row r="74" spans="1:76" hidden="1">
      <c r="A74" s="211"/>
      <c r="B74" s="216"/>
      <c r="C74" s="12"/>
      <c r="D74" s="12"/>
      <c r="E74" s="13"/>
      <c r="F74" s="13"/>
      <c r="G74" s="12"/>
      <c r="H74" s="12"/>
      <c r="I74" s="12"/>
      <c r="J74" s="12"/>
      <c r="K74" s="12"/>
      <c r="L74" s="12"/>
      <c r="M74" s="12"/>
      <c r="N74" s="217"/>
      <c r="O74" s="217"/>
      <c r="P74" s="12"/>
      <c r="Q74" s="12"/>
      <c r="R74" s="12"/>
      <c r="S74" s="12"/>
      <c r="T74" s="12"/>
      <c r="U74" s="12"/>
      <c r="V74" s="12"/>
      <c r="W74" s="12"/>
      <c r="X74" s="13"/>
      <c r="Y74" s="13"/>
      <c r="Z74" s="13"/>
      <c r="AA74" s="13"/>
      <c r="AB74" s="211"/>
      <c r="AC74" s="211"/>
      <c r="AD74" s="211"/>
      <c r="AE74" s="211"/>
      <c r="AF74" s="12"/>
      <c r="AG74" s="211"/>
      <c r="AH74" s="211"/>
      <c r="AI74" s="211"/>
      <c r="AJ74" s="13"/>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row>
    <row r="75" spans="1:76" hidden="1">
      <c r="A75" s="211"/>
      <c r="B75" s="216"/>
      <c r="C75" s="12"/>
      <c r="D75" s="12"/>
      <c r="E75" s="13"/>
      <c r="F75" s="13"/>
      <c r="G75" s="12"/>
      <c r="H75" s="12"/>
      <c r="I75" s="12"/>
      <c r="J75" s="12"/>
      <c r="K75" s="12"/>
      <c r="L75" s="12"/>
      <c r="M75" s="12"/>
      <c r="N75" s="217"/>
      <c r="O75" s="217"/>
      <c r="P75" s="12"/>
      <c r="Q75" s="12"/>
      <c r="R75" s="12"/>
      <c r="S75" s="12"/>
      <c r="T75" s="12"/>
      <c r="U75" s="12"/>
      <c r="V75" s="12"/>
      <c r="W75" s="12"/>
      <c r="X75" s="13"/>
      <c r="Y75" s="13"/>
      <c r="Z75" s="13"/>
      <c r="AA75" s="13"/>
      <c r="AB75" s="211"/>
      <c r="AC75" s="211"/>
      <c r="AD75" s="211"/>
      <c r="AE75" s="211"/>
      <c r="AF75" s="12"/>
      <c r="AG75" s="211"/>
      <c r="AH75" s="211"/>
      <c r="AI75" s="211"/>
      <c r="AJ75" s="13"/>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row>
    <row r="76" spans="1:76" hidden="1">
      <c r="A76" s="211"/>
      <c r="B76" s="216"/>
      <c r="C76" s="12"/>
      <c r="D76" s="12"/>
      <c r="E76" s="13"/>
      <c r="F76" s="13"/>
      <c r="G76" s="12"/>
      <c r="H76" s="12"/>
      <c r="I76" s="12"/>
      <c r="J76" s="12"/>
      <c r="K76" s="12"/>
      <c r="L76" s="12"/>
      <c r="M76" s="12"/>
      <c r="N76" s="217"/>
      <c r="O76" s="217"/>
      <c r="P76" s="12"/>
      <c r="Q76" s="12"/>
      <c r="R76" s="12"/>
      <c r="S76" s="12"/>
      <c r="T76" s="12"/>
      <c r="U76" s="12"/>
      <c r="V76" s="12"/>
      <c r="W76" s="12"/>
      <c r="X76" s="13"/>
      <c r="Y76" s="13"/>
      <c r="Z76" s="13"/>
      <c r="AA76" s="13"/>
      <c r="AB76" s="211"/>
      <c r="AC76" s="211"/>
      <c r="AD76" s="211"/>
      <c r="AE76" s="211"/>
      <c r="AF76" s="12"/>
      <c r="AG76" s="211"/>
      <c r="AH76" s="211"/>
      <c r="AI76" s="211"/>
      <c r="AJ76" s="13"/>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row>
    <row r="77" spans="1:76" hidden="1">
      <c r="A77" s="211"/>
      <c r="B77" s="216"/>
      <c r="C77" s="12"/>
      <c r="D77" s="12"/>
      <c r="E77" s="13"/>
      <c r="F77" s="13"/>
      <c r="G77" s="12"/>
      <c r="H77" s="12"/>
      <c r="I77" s="12"/>
      <c r="J77" s="12"/>
      <c r="K77" s="12"/>
      <c r="L77" s="12"/>
      <c r="M77" s="12"/>
      <c r="N77" s="217"/>
      <c r="O77" s="217"/>
      <c r="P77" s="12"/>
      <c r="Q77" s="12"/>
      <c r="R77" s="12"/>
      <c r="S77" s="12"/>
      <c r="T77" s="12"/>
      <c r="U77" s="12"/>
      <c r="V77" s="12"/>
      <c r="W77" s="12"/>
      <c r="X77" s="13"/>
      <c r="Y77" s="13"/>
      <c r="Z77" s="13"/>
      <c r="AA77" s="13"/>
      <c r="AB77" s="211"/>
      <c r="AC77" s="211"/>
      <c r="AD77" s="211"/>
      <c r="AE77" s="211"/>
      <c r="AF77" s="12"/>
      <c r="AG77" s="211"/>
      <c r="AH77" s="211"/>
      <c r="AI77" s="211"/>
      <c r="AJ77" s="13"/>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row>
    <row r="78" spans="1:76" hidden="1">
      <c r="A78" s="211"/>
      <c r="B78" s="216"/>
      <c r="C78" s="12"/>
      <c r="D78" s="12"/>
      <c r="E78" s="13"/>
      <c r="F78" s="13"/>
      <c r="G78" s="12"/>
      <c r="H78" s="12"/>
      <c r="I78" s="12"/>
      <c r="J78" s="12"/>
      <c r="K78" s="12"/>
      <c r="L78" s="12"/>
      <c r="M78" s="12"/>
      <c r="N78" s="217"/>
      <c r="O78" s="217"/>
      <c r="P78" s="12"/>
      <c r="Q78" s="12"/>
      <c r="R78" s="12"/>
      <c r="S78" s="12"/>
      <c r="T78" s="12"/>
      <c r="U78" s="12"/>
      <c r="V78" s="12"/>
      <c r="W78" s="12"/>
      <c r="X78" s="13"/>
      <c r="Y78" s="13"/>
      <c r="Z78" s="13"/>
      <c r="AA78" s="13"/>
      <c r="AB78" s="211"/>
      <c r="AC78" s="211"/>
      <c r="AD78" s="211"/>
      <c r="AE78" s="211"/>
      <c r="AF78" s="12"/>
      <c r="AG78" s="211"/>
      <c r="AH78" s="211"/>
      <c r="AI78" s="211"/>
      <c r="AJ78" s="13"/>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row>
    <row r="79" spans="1:76" hidden="1">
      <c r="A79" s="211"/>
      <c r="B79" s="216"/>
      <c r="C79" s="12"/>
      <c r="D79" s="12"/>
      <c r="E79" s="13"/>
      <c r="F79" s="13"/>
      <c r="G79" s="12"/>
      <c r="H79" s="12"/>
      <c r="I79" s="12"/>
      <c r="J79" s="12"/>
      <c r="K79" s="12"/>
      <c r="L79" s="12"/>
      <c r="M79" s="12"/>
      <c r="N79" s="217"/>
      <c r="O79" s="217"/>
      <c r="P79" s="12"/>
      <c r="Q79" s="12"/>
      <c r="R79" s="12"/>
      <c r="S79" s="12"/>
      <c r="T79" s="12"/>
      <c r="U79" s="12"/>
      <c r="V79" s="12"/>
      <c r="W79" s="12"/>
      <c r="X79" s="13"/>
      <c r="Y79" s="13"/>
      <c r="Z79" s="13"/>
      <c r="AA79" s="13"/>
      <c r="AB79" s="211"/>
      <c r="AC79" s="211"/>
      <c r="AD79" s="211"/>
      <c r="AE79" s="211"/>
      <c r="AF79" s="12"/>
      <c r="AG79" s="211"/>
      <c r="AH79" s="211"/>
      <c r="AI79" s="211"/>
      <c r="AJ79" s="13"/>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row>
    <row r="80" spans="1:76" hidden="1">
      <c r="A80" s="211"/>
      <c r="B80" s="216"/>
      <c r="C80" s="12"/>
      <c r="D80" s="12"/>
      <c r="E80" s="13"/>
      <c r="F80" s="13"/>
      <c r="G80" s="12"/>
      <c r="H80" s="12"/>
      <c r="I80" s="12"/>
      <c r="J80" s="12"/>
      <c r="K80" s="12"/>
      <c r="L80" s="12"/>
      <c r="M80" s="12"/>
      <c r="N80" s="217"/>
      <c r="O80" s="217"/>
      <c r="P80" s="12"/>
      <c r="Q80" s="12"/>
      <c r="R80" s="12"/>
      <c r="S80" s="12"/>
      <c r="T80" s="12"/>
      <c r="U80" s="12"/>
      <c r="V80" s="12"/>
      <c r="W80" s="12"/>
      <c r="X80" s="13"/>
      <c r="Y80" s="13"/>
      <c r="Z80" s="13"/>
      <c r="AA80" s="13"/>
      <c r="AB80" s="211"/>
      <c r="AC80" s="211"/>
      <c r="AD80" s="211"/>
      <c r="AE80" s="211"/>
      <c r="AF80" s="12"/>
      <c r="AG80" s="211"/>
      <c r="AH80" s="211"/>
      <c r="AI80" s="211"/>
      <c r="AJ80" s="13"/>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row>
    <row r="81" spans="1:76" hidden="1">
      <c r="A81" s="211"/>
      <c r="B81" s="216"/>
      <c r="C81" s="12"/>
      <c r="D81" s="12"/>
      <c r="E81" s="13"/>
      <c r="F81" s="13"/>
      <c r="G81" s="12"/>
      <c r="H81" s="12"/>
      <c r="I81" s="12"/>
      <c r="J81" s="12"/>
      <c r="K81" s="12"/>
      <c r="L81" s="12"/>
      <c r="M81" s="12"/>
      <c r="N81" s="217"/>
      <c r="O81" s="217"/>
      <c r="P81" s="12"/>
      <c r="Q81" s="12"/>
      <c r="R81" s="12"/>
      <c r="S81" s="12"/>
      <c r="T81" s="12"/>
      <c r="U81" s="12"/>
      <c r="V81" s="12"/>
      <c r="W81" s="12"/>
      <c r="X81" s="13"/>
      <c r="Y81" s="13"/>
      <c r="Z81" s="13"/>
      <c r="AA81" s="13"/>
      <c r="AB81" s="211"/>
      <c r="AC81" s="211"/>
      <c r="AD81" s="211"/>
      <c r="AE81" s="211"/>
      <c r="AF81" s="12"/>
      <c r="AG81" s="211"/>
      <c r="AH81" s="211"/>
      <c r="AI81" s="211"/>
      <c r="AJ81" s="13"/>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row>
    <row r="82" spans="1:76" hidden="1">
      <c r="A82" s="211"/>
      <c r="B82" s="216"/>
      <c r="C82" s="12"/>
      <c r="D82" s="12"/>
      <c r="E82" s="13"/>
      <c r="F82" s="13"/>
      <c r="G82" s="12"/>
      <c r="H82" s="12"/>
      <c r="I82" s="12"/>
      <c r="J82" s="12"/>
      <c r="K82" s="12"/>
      <c r="L82" s="12"/>
      <c r="M82" s="12"/>
      <c r="N82" s="217"/>
      <c r="O82" s="217"/>
      <c r="P82" s="12"/>
      <c r="Q82" s="12"/>
      <c r="R82" s="12"/>
      <c r="S82" s="12"/>
      <c r="T82" s="12"/>
      <c r="U82" s="12"/>
      <c r="V82" s="12"/>
      <c r="W82" s="12"/>
      <c r="X82" s="13"/>
      <c r="Y82" s="13"/>
      <c r="Z82" s="13"/>
      <c r="AA82" s="13"/>
      <c r="AB82" s="211"/>
      <c r="AC82" s="211"/>
      <c r="AD82" s="211"/>
      <c r="AE82" s="211"/>
      <c r="AF82" s="12"/>
      <c r="AG82" s="211"/>
      <c r="AH82" s="211"/>
      <c r="AI82" s="211"/>
      <c r="AJ82" s="13"/>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row>
    <row r="83" spans="1:76" hidden="1">
      <c r="A83" s="211"/>
      <c r="B83" s="216"/>
      <c r="C83" s="12"/>
      <c r="D83" s="12"/>
      <c r="E83" s="13"/>
      <c r="F83" s="13"/>
      <c r="G83" s="12"/>
      <c r="H83" s="12"/>
      <c r="I83" s="12"/>
      <c r="J83" s="12"/>
      <c r="K83" s="12"/>
      <c r="L83" s="12"/>
      <c r="M83" s="12"/>
      <c r="N83" s="217"/>
      <c r="O83" s="217"/>
      <c r="P83" s="12"/>
      <c r="Q83" s="12"/>
      <c r="R83" s="12"/>
      <c r="S83" s="12"/>
      <c r="T83" s="12"/>
      <c r="U83" s="12"/>
      <c r="V83" s="12"/>
      <c r="W83" s="12"/>
      <c r="X83" s="13"/>
      <c r="Y83" s="13"/>
      <c r="Z83" s="13"/>
      <c r="AA83" s="13"/>
      <c r="AB83" s="211"/>
      <c r="AC83" s="211"/>
      <c r="AD83" s="211"/>
      <c r="AE83" s="211"/>
      <c r="AF83" s="12"/>
      <c r="AG83" s="211"/>
      <c r="AH83" s="211"/>
      <c r="AI83" s="211"/>
      <c r="AJ83" s="13"/>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row>
    <row r="84" spans="1:76" hidden="1">
      <c r="A84" s="211"/>
      <c r="B84" s="216"/>
      <c r="C84" s="12"/>
      <c r="D84" s="12"/>
      <c r="E84" s="13"/>
      <c r="F84" s="13"/>
      <c r="G84" s="12"/>
      <c r="H84" s="12"/>
      <c r="I84" s="12"/>
      <c r="J84" s="12"/>
      <c r="K84" s="12"/>
      <c r="L84" s="12"/>
      <c r="M84" s="12"/>
      <c r="N84" s="217"/>
      <c r="O84" s="217"/>
      <c r="P84" s="12"/>
      <c r="Q84" s="12"/>
      <c r="R84" s="12"/>
      <c r="S84" s="12"/>
      <c r="T84" s="12"/>
      <c r="U84" s="12"/>
      <c r="V84" s="12"/>
      <c r="W84" s="12"/>
      <c r="X84" s="13"/>
      <c r="Y84" s="13"/>
      <c r="Z84" s="13"/>
      <c r="AA84" s="13"/>
      <c r="AB84" s="211"/>
      <c r="AC84" s="211"/>
      <c r="AD84" s="211"/>
      <c r="AE84" s="211"/>
      <c r="AF84" s="12"/>
      <c r="AG84" s="211"/>
      <c r="AH84" s="211"/>
      <c r="AI84" s="211"/>
      <c r="AJ84" s="13"/>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row>
    <row r="85" spans="1:76" hidden="1">
      <c r="A85" s="211"/>
      <c r="B85" s="216"/>
      <c r="C85" s="12"/>
      <c r="D85" s="12"/>
      <c r="E85" s="13"/>
      <c r="F85" s="13"/>
      <c r="G85" s="12"/>
      <c r="H85" s="12"/>
      <c r="I85" s="12"/>
      <c r="J85" s="12"/>
      <c r="K85" s="12"/>
      <c r="L85" s="12"/>
      <c r="M85" s="12"/>
      <c r="N85" s="217"/>
      <c r="O85" s="217"/>
      <c r="P85" s="12"/>
      <c r="Q85" s="12"/>
      <c r="R85" s="12"/>
      <c r="S85" s="12"/>
      <c r="T85" s="12"/>
      <c r="U85" s="12"/>
      <c r="V85" s="12"/>
      <c r="W85" s="12"/>
      <c r="X85" s="13"/>
      <c r="Y85" s="13"/>
      <c r="Z85" s="13"/>
      <c r="AA85" s="13"/>
      <c r="AB85" s="211"/>
      <c r="AC85" s="211"/>
      <c r="AD85" s="211"/>
      <c r="AE85" s="211"/>
      <c r="AF85" s="12"/>
      <c r="AG85" s="211"/>
      <c r="AH85" s="211"/>
      <c r="AI85" s="211"/>
      <c r="AJ85" s="13"/>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row>
    <row r="86" spans="1:76" hidden="1">
      <c r="A86" s="211"/>
      <c r="B86" s="216"/>
      <c r="C86" s="12"/>
      <c r="D86" s="12"/>
      <c r="E86" s="13"/>
      <c r="F86" s="13"/>
      <c r="G86" s="12"/>
      <c r="H86" s="12"/>
      <c r="I86" s="12"/>
      <c r="J86" s="12"/>
      <c r="K86" s="12"/>
      <c r="L86" s="12"/>
      <c r="M86" s="12"/>
      <c r="N86" s="217"/>
      <c r="O86" s="217"/>
      <c r="P86" s="12"/>
      <c r="Q86" s="12"/>
      <c r="R86" s="12"/>
      <c r="S86" s="12"/>
      <c r="T86" s="12"/>
      <c r="U86" s="12"/>
      <c r="V86" s="12"/>
      <c r="W86" s="12"/>
      <c r="X86" s="13"/>
      <c r="Y86" s="13"/>
      <c r="Z86" s="13"/>
      <c r="AA86" s="13"/>
      <c r="AB86" s="211"/>
      <c r="AC86" s="211"/>
      <c r="AD86" s="211"/>
      <c r="AE86" s="211"/>
      <c r="AF86" s="12"/>
      <c r="AG86" s="211"/>
      <c r="AH86" s="211"/>
      <c r="AI86" s="211"/>
      <c r="AJ86" s="13"/>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row>
    <row r="87" spans="1:76" hidden="1">
      <c r="A87" s="211"/>
      <c r="B87" s="216"/>
      <c r="C87" s="12"/>
      <c r="D87" s="12"/>
      <c r="E87" s="13"/>
      <c r="F87" s="13"/>
      <c r="G87" s="12"/>
      <c r="H87" s="12"/>
      <c r="I87" s="12"/>
      <c r="J87" s="12"/>
      <c r="K87" s="12"/>
      <c r="L87" s="12"/>
      <c r="M87" s="12"/>
      <c r="N87" s="217"/>
      <c r="O87" s="217"/>
      <c r="P87" s="12"/>
      <c r="Q87" s="12"/>
      <c r="R87" s="12"/>
      <c r="S87" s="12"/>
      <c r="T87" s="12"/>
      <c r="U87" s="12"/>
      <c r="V87" s="12"/>
      <c r="W87" s="12"/>
      <c r="X87" s="13"/>
      <c r="Y87" s="13"/>
      <c r="Z87" s="13"/>
      <c r="AA87" s="13"/>
      <c r="AB87" s="211"/>
      <c r="AC87" s="211"/>
      <c r="AD87" s="211"/>
      <c r="AE87" s="211"/>
      <c r="AF87" s="12"/>
      <c r="AG87" s="211"/>
      <c r="AH87" s="211"/>
      <c r="AI87" s="211"/>
      <c r="AJ87" s="13"/>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row>
    <row r="88" spans="1:76" hidden="1">
      <c r="A88" s="211"/>
      <c r="B88" s="216"/>
      <c r="C88" s="12"/>
      <c r="D88" s="12"/>
      <c r="E88" s="13"/>
      <c r="F88" s="13"/>
      <c r="G88" s="12"/>
      <c r="H88" s="12"/>
      <c r="I88" s="12"/>
      <c r="J88" s="12"/>
      <c r="K88" s="12"/>
      <c r="L88" s="12"/>
      <c r="M88" s="12"/>
      <c r="N88" s="217"/>
      <c r="O88" s="217"/>
      <c r="P88" s="12"/>
      <c r="Q88" s="12"/>
      <c r="R88" s="12"/>
      <c r="S88" s="12"/>
      <c r="T88" s="12"/>
      <c r="U88" s="12"/>
      <c r="V88" s="12"/>
      <c r="W88" s="12"/>
      <c r="X88" s="13"/>
      <c r="Y88" s="13"/>
      <c r="Z88" s="13"/>
      <c r="AA88" s="13"/>
      <c r="AB88" s="211"/>
      <c r="AC88" s="211"/>
      <c r="AD88" s="211"/>
      <c r="AE88" s="211"/>
      <c r="AF88" s="12"/>
      <c r="AG88" s="211"/>
      <c r="AH88" s="211"/>
      <c r="AI88" s="211"/>
      <c r="AJ88" s="13"/>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row>
    <row r="89" spans="1:76" hidden="1">
      <c r="A89" s="211"/>
      <c r="B89" s="216"/>
      <c r="C89" s="12"/>
      <c r="D89" s="12"/>
      <c r="E89" s="13"/>
      <c r="F89" s="13"/>
      <c r="G89" s="12"/>
      <c r="H89" s="12"/>
      <c r="I89" s="12"/>
      <c r="J89" s="12"/>
      <c r="K89" s="12"/>
      <c r="L89" s="12"/>
      <c r="M89" s="12"/>
      <c r="N89" s="217"/>
      <c r="O89" s="217"/>
      <c r="P89" s="12"/>
      <c r="Q89" s="12"/>
      <c r="R89" s="12"/>
      <c r="S89" s="12"/>
      <c r="T89" s="12"/>
      <c r="U89" s="12"/>
      <c r="V89" s="12"/>
      <c r="W89" s="12"/>
      <c r="X89" s="13"/>
      <c r="Y89" s="13"/>
      <c r="Z89" s="13"/>
      <c r="AA89" s="13"/>
      <c r="AB89" s="211"/>
      <c r="AC89" s="211"/>
      <c r="AD89" s="211"/>
      <c r="AE89" s="211"/>
      <c r="AF89" s="12"/>
      <c r="AG89" s="211"/>
      <c r="AH89" s="211"/>
      <c r="AI89" s="211"/>
      <c r="AJ89" s="13"/>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row>
    <row r="90" spans="1:76" hidden="1">
      <c r="A90" s="211"/>
      <c r="B90" s="216"/>
      <c r="C90" s="12"/>
      <c r="D90" s="12"/>
      <c r="E90" s="13"/>
      <c r="F90" s="13"/>
      <c r="G90" s="12"/>
      <c r="H90" s="12"/>
      <c r="I90" s="12"/>
      <c r="J90" s="12"/>
      <c r="K90" s="12"/>
      <c r="L90" s="12"/>
      <c r="M90" s="12"/>
      <c r="N90" s="217"/>
      <c r="O90" s="217"/>
      <c r="P90" s="12"/>
      <c r="Q90" s="12"/>
      <c r="R90" s="12"/>
      <c r="S90" s="12"/>
      <c r="T90" s="12"/>
      <c r="U90" s="12"/>
      <c r="V90" s="12"/>
      <c r="W90" s="12"/>
      <c r="X90" s="13"/>
      <c r="Y90" s="13"/>
      <c r="Z90" s="13"/>
      <c r="AA90" s="13"/>
      <c r="AB90" s="211"/>
      <c r="AC90" s="211"/>
      <c r="AD90" s="211"/>
      <c r="AE90" s="211"/>
      <c r="AF90" s="12"/>
      <c r="AG90" s="211"/>
      <c r="AH90" s="211"/>
      <c r="AI90" s="211"/>
      <c r="AJ90" s="13"/>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row>
    <row r="91" spans="1:76" hidden="1">
      <c r="A91" s="211"/>
      <c r="B91" s="216"/>
      <c r="C91" s="12"/>
      <c r="D91" s="12"/>
      <c r="E91" s="13"/>
      <c r="F91" s="13"/>
      <c r="G91" s="12"/>
      <c r="H91" s="12"/>
      <c r="I91" s="12"/>
      <c r="J91" s="12"/>
      <c r="K91" s="12"/>
      <c r="L91" s="12"/>
      <c r="M91" s="12"/>
      <c r="N91" s="217"/>
      <c r="O91" s="217"/>
      <c r="P91" s="12"/>
      <c r="Q91" s="12"/>
      <c r="R91" s="12"/>
      <c r="S91" s="12"/>
      <c r="T91" s="12"/>
      <c r="U91" s="12"/>
      <c r="V91" s="12"/>
      <c r="W91" s="12"/>
      <c r="X91" s="13"/>
      <c r="Y91" s="13"/>
      <c r="Z91" s="13"/>
      <c r="AA91" s="13"/>
      <c r="AB91" s="211"/>
      <c r="AC91" s="211"/>
      <c r="AD91" s="211"/>
      <c r="AE91" s="211"/>
      <c r="AF91" s="12"/>
      <c r="AG91" s="211"/>
      <c r="AH91" s="211"/>
      <c r="AI91" s="211"/>
      <c r="AJ91" s="13"/>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row>
    <row r="92" spans="1:76" hidden="1">
      <c r="A92" s="211"/>
      <c r="B92" s="216"/>
      <c r="C92" s="12"/>
      <c r="D92" s="12"/>
      <c r="E92" s="13"/>
      <c r="F92" s="13"/>
      <c r="G92" s="12"/>
      <c r="H92" s="12"/>
      <c r="I92" s="12"/>
      <c r="J92" s="12"/>
      <c r="K92" s="12"/>
      <c r="L92" s="12"/>
      <c r="M92" s="12"/>
      <c r="N92" s="217"/>
      <c r="O92" s="217"/>
      <c r="P92" s="12"/>
      <c r="Q92" s="12"/>
      <c r="R92" s="12"/>
      <c r="S92" s="12"/>
      <c r="T92" s="12"/>
      <c r="U92" s="12"/>
      <c r="V92" s="12"/>
      <c r="W92" s="12"/>
      <c r="X92" s="13"/>
      <c r="Y92" s="13"/>
      <c r="Z92" s="13"/>
      <c r="AA92" s="13"/>
      <c r="AB92" s="211"/>
      <c r="AC92" s="211"/>
      <c r="AD92" s="211"/>
      <c r="AE92" s="211"/>
      <c r="AF92" s="12"/>
      <c r="AG92" s="211"/>
      <c r="AH92" s="211"/>
      <c r="AI92" s="211"/>
      <c r="AJ92" s="13"/>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row>
    <row r="93" spans="1:76" hidden="1">
      <c r="A93" s="211"/>
      <c r="B93" s="216"/>
      <c r="C93" s="12"/>
      <c r="D93" s="12"/>
      <c r="E93" s="13"/>
      <c r="F93" s="13"/>
      <c r="G93" s="12"/>
      <c r="H93" s="12"/>
      <c r="I93" s="12"/>
      <c r="J93" s="12"/>
      <c r="K93" s="12"/>
      <c r="L93" s="12"/>
      <c r="M93" s="12"/>
      <c r="N93" s="217"/>
      <c r="O93" s="217"/>
      <c r="P93" s="12"/>
      <c r="Q93" s="12"/>
      <c r="R93" s="12"/>
      <c r="S93" s="12"/>
      <c r="T93" s="12"/>
      <c r="U93" s="12"/>
      <c r="V93" s="12"/>
      <c r="W93" s="12"/>
      <c r="X93" s="13"/>
      <c r="Y93" s="13"/>
      <c r="Z93" s="13"/>
      <c r="AA93" s="13"/>
      <c r="AB93" s="211"/>
      <c r="AC93" s="211"/>
      <c r="AD93" s="211"/>
      <c r="AE93" s="211"/>
      <c r="AF93" s="12"/>
      <c r="AG93" s="211"/>
      <c r="AH93" s="211"/>
      <c r="AI93" s="211"/>
      <c r="AJ93" s="13"/>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row>
    <row r="94" spans="1:76" hidden="1">
      <c r="A94" s="211"/>
      <c r="B94" s="216"/>
      <c r="C94" s="12"/>
      <c r="D94" s="12"/>
      <c r="E94" s="13"/>
      <c r="F94" s="13"/>
      <c r="G94" s="12"/>
      <c r="H94" s="12"/>
      <c r="I94" s="12"/>
      <c r="J94" s="12"/>
      <c r="K94" s="12"/>
      <c r="L94" s="12"/>
      <c r="M94" s="12"/>
      <c r="N94" s="217"/>
      <c r="O94" s="217"/>
      <c r="P94" s="12"/>
      <c r="Q94" s="12"/>
      <c r="R94" s="12"/>
      <c r="S94" s="12"/>
      <c r="T94" s="12"/>
      <c r="U94" s="12"/>
      <c r="V94" s="12"/>
      <c r="W94" s="12"/>
      <c r="X94" s="13"/>
      <c r="Y94" s="13"/>
      <c r="Z94" s="13"/>
      <c r="AA94" s="13"/>
      <c r="AB94" s="211"/>
      <c r="AC94" s="211"/>
      <c r="AD94" s="211"/>
      <c r="AE94" s="211"/>
      <c r="AF94" s="12"/>
      <c r="AG94" s="211"/>
      <c r="AH94" s="211"/>
      <c r="AI94" s="211"/>
      <c r="AJ94" s="13"/>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row>
    <row r="95" spans="1:76" hidden="1">
      <c r="A95" s="211"/>
      <c r="B95" s="216"/>
      <c r="C95" s="12"/>
      <c r="D95" s="12"/>
      <c r="E95" s="13"/>
      <c r="F95" s="13"/>
      <c r="G95" s="12"/>
      <c r="H95" s="12"/>
      <c r="I95" s="12"/>
      <c r="J95" s="12"/>
      <c r="K95" s="12"/>
      <c r="L95" s="12"/>
      <c r="M95" s="12"/>
      <c r="N95" s="217"/>
      <c r="O95" s="217"/>
      <c r="P95" s="12"/>
      <c r="Q95" s="12"/>
      <c r="R95" s="12"/>
      <c r="S95" s="12"/>
      <c r="T95" s="12"/>
      <c r="U95" s="12"/>
      <c r="V95" s="12"/>
      <c r="W95" s="12"/>
      <c r="X95" s="13"/>
      <c r="Y95" s="13"/>
      <c r="Z95" s="13"/>
      <c r="AA95" s="13"/>
      <c r="AB95" s="211"/>
      <c r="AC95" s="211"/>
      <c r="AD95" s="211"/>
      <c r="AE95" s="211"/>
      <c r="AF95" s="12"/>
      <c r="AG95" s="211"/>
      <c r="AH95" s="211"/>
      <c r="AI95" s="211"/>
      <c r="AJ95" s="13"/>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row>
    <row r="96" spans="1:76" hidden="1">
      <c r="A96" s="211"/>
      <c r="B96" s="216"/>
      <c r="C96" s="12"/>
      <c r="D96" s="12"/>
      <c r="E96" s="13"/>
      <c r="F96" s="13"/>
      <c r="G96" s="12"/>
      <c r="H96" s="12"/>
      <c r="I96" s="12"/>
      <c r="J96" s="12"/>
      <c r="K96" s="12"/>
      <c r="L96" s="12"/>
      <c r="M96" s="12"/>
      <c r="N96" s="217"/>
      <c r="O96" s="217"/>
      <c r="P96" s="12"/>
      <c r="Q96" s="12"/>
      <c r="R96" s="12"/>
      <c r="S96" s="12"/>
      <c r="T96" s="12"/>
      <c r="U96" s="12"/>
      <c r="V96" s="12"/>
      <c r="W96" s="12"/>
      <c r="X96" s="13"/>
      <c r="Y96" s="13"/>
      <c r="Z96" s="13"/>
      <c r="AA96" s="13"/>
      <c r="AB96" s="211"/>
      <c r="AC96" s="211"/>
      <c r="AD96" s="211"/>
      <c r="AE96" s="211"/>
      <c r="AF96" s="12"/>
      <c r="AG96" s="211"/>
      <c r="AH96" s="211"/>
      <c r="AI96" s="211"/>
      <c r="AJ96" s="13"/>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row>
    <row r="97" spans="1:76" hidden="1">
      <c r="A97" s="211"/>
      <c r="B97" s="216"/>
      <c r="C97" s="12"/>
      <c r="D97" s="12"/>
      <c r="E97" s="13"/>
      <c r="F97" s="13"/>
      <c r="G97" s="12"/>
      <c r="H97" s="12"/>
      <c r="I97" s="12"/>
      <c r="J97" s="12"/>
      <c r="K97" s="12"/>
      <c r="L97" s="12"/>
      <c r="M97" s="12"/>
      <c r="N97" s="217"/>
      <c r="O97" s="217"/>
      <c r="P97" s="12"/>
      <c r="Q97" s="12"/>
      <c r="R97" s="12"/>
      <c r="S97" s="12"/>
      <c r="T97" s="12"/>
      <c r="U97" s="12"/>
      <c r="V97" s="12"/>
      <c r="W97" s="12"/>
      <c r="X97" s="13"/>
      <c r="Y97" s="13"/>
      <c r="Z97" s="13"/>
      <c r="AA97" s="13"/>
      <c r="AB97" s="211"/>
      <c r="AC97" s="211"/>
      <c r="AD97" s="211"/>
      <c r="AE97" s="211"/>
      <c r="AF97" s="12"/>
      <c r="AG97" s="211"/>
      <c r="AH97" s="211"/>
      <c r="AI97" s="211"/>
      <c r="AJ97" s="13"/>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row>
    <row r="98" spans="1:76" hidden="1">
      <c r="A98" s="211"/>
      <c r="B98" s="216"/>
      <c r="C98" s="12"/>
      <c r="D98" s="12"/>
      <c r="E98" s="13"/>
      <c r="F98" s="13"/>
      <c r="G98" s="12"/>
      <c r="H98" s="12"/>
      <c r="I98" s="12"/>
      <c r="J98" s="12"/>
      <c r="K98" s="12"/>
      <c r="L98" s="12"/>
      <c r="M98" s="12"/>
      <c r="N98" s="217"/>
      <c r="O98" s="217"/>
      <c r="P98" s="12"/>
      <c r="Q98" s="12"/>
      <c r="R98" s="12"/>
      <c r="S98" s="12"/>
      <c r="T98" s="12"/>
      <c r="U98" s="12"/>
      <c r="V98" s="12"/>
      <c r="W98" s="12"/>
      <c r="X98" s="13"/>
      <c r="Y98" s="13"/>
      <c r="Z98" s="13"/>
      <c r="AA98" s="13"/>
      <c r="AB98" s="211"/>
      <c r="AC98" s="211"/>
      <c r="AD98" s="211"/>
      <c r="AE98" s="211"/>
      <c r="AF98" s="12"/>
      <c r="AG98" s="211"/>
      <c r="AH98" s="211"/>
      <c r="AI98" s="211"/>
      <c r="AJ98" s="13"/>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row>
    <row r="99" spans="1:76" hidden="1">
      <c r="A99" s="211"/>
      <c r="B99" s="216"/>
      <c r="C99" s="12"/>
      <c r="D99" s="12"/>
      <c r="E99" s="13"/>
      <c r="F99" s="13"/>
      <c r="G99" s="12"/>
      <c r="H99" s="12"/>
      <c r="I99" s="12"/>
      <c r="J99" s="12"/>
      <c r="K99" s="12"/>
      <c r="L99" s="12"/>
      <c r="M99" s="12"/>
      <c r="N99" s="217"/>
      <c r="O99" s="217"/>
      <c r="P99" s="12"/>
      <c r="Q99" s="12"/>
      <c r="R99" s="12"/>
      <c r="S99" s="12"/>
      <c r="T99" s="12"/>
      <c r="U99" s="12"/>
      <c r="V99" s="12"/>
      <c r="W99" s="12"/>
      <c r="X99" s="13"/>
      <c r="Y99" s="13"/>
      <c r="Z99" s="13"/>
      <c r="AA99" s="13"/>
      <c r="AB99" s="211"/>
      <c r="AC99" s="211"/>
      <c r="AD99" s="211"/>
      <c r="AE99" s="211"/>
      <c r="AF99" s="12"/>
      <c r="AG99" s="211"/>
      <c r="AH99" s="211"/>
      <c r="AI99" s="211"/>
      <c r="AJ99" s="13"/>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row>
    <row r="100" spans="1:76" hidden="1">
      <c r="A100" s="211"/>
      <c r="B100" s="216"/>
      <c r="C100" s="12"/>
      <c r="D100" s="12"/>
      <c r="E100" s="13"/>
      <c r="F100" s="13"/>
      <c r="G100" s="12"/>
      <c r="H100" s="12"/>
      <c r="I100" s="12"/>
      <c r="J100" s="12"/>
      <c r="K100" s="12"/>
      <c r="L100" s="12"/>
      <c r="M100" s="12"/>
      <c r="N100" s="217"/>
      <c r="O100" s="217"/>
      <c r="P100" s="12"/>
      <c r="Q100" s="12"/>
      <c r="R100" s="12"/>
      <c r="S100" s="12"/>
      <c r="T100" s="12"/>
      <c r="U100" s="12"/>
      <c r="V100" s="12"/>
      <c r="W100" s="12"/>
      <c r="X100" s="13"/>
      <c r="Y100" s="13"/>
      <c r="Z100" s="13"/>
      <c r="AA100" s="13"/>
      <c r="AB100" s="211"/>
      <c r="AC100" s="211"/>
      <c r="AD100" s="211"/>
      <c r="AE100" s="211"/>
      <c r="AF100" s="12"/>
      <c r="AG100" s="211"/>
      <c r="AH100" s="211"/>
      <c r="AI100" s="211"/>
      <c r="AJ100" s="13"/>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row>
    <row r="101" spans="1:76" hidden="1">
      <c r="A101" s="211"/>
      <c r="B101" s="216"/>
      <c r="C101" s="12"/>
      <c r="D101" s="12"/>
      <c r="E101" s="13"/>
      <c r="F101" s="13"/>
      <c r="G101" s="12"/>
      <c r="H101" s="12"/>
      <c r="I101" s="12"/>
      <c r="J101" s="12"/>
      <c r="K101" s="12"/>
      <c r="L101" s="12"/>
      <c r="M101" s="12"/>
      <c r="N101" s="217"/>
      <c r="O101" s="217"/>
      <c r="P101" s="12"/>
      <c r="Q101" s="12"/>
      <c r="R101" s="12"/>
      <c r="S101" s="12"/>
      <c r="T101" s="12"/>
      <c r="U101" s="12"/>
      <c r="V101" s="12"/>
      <c r="W101" s="12"/>
      <c r="X101" s="13"/>
      <c r="Y101" s="13"/>
      <c r="Z101" s="13"/>
      <c r="AA101" s="13"/>
      <c r="AB101" s="211"/>
      <c r="AC101" s="211"/>
      <c r="AD101" s="211"/>
      <c r="AE101" s="211"/>
      <c r="AF101" s="12"/>
      <c r="AG101" s="211"/>
      <c r="AH101" s="211"/>
      <c r="AI101" s="211"/>
      <c r="AJ101" s="13"/>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row>
    <row r="102" spans="1:76" hidden="1">
      <c r="A102" s="211"/>
      <c r="B102" s="216"/>
      <c r="C102" s="12"/>
      <c r="D102" s="12"/>
      <c r="E102" s="13"/>
      <c r="F102" s="13"/>
      <c r="G102" s="12"/>
      <c r="H102" s="12"/>
      <c r="I102" s="12"/>
      <c r="J102" s="12"/>
      <c r="K102" s="12"/>
      <c r="L102" s="12"/>
      <c r="M102" s="12"/>
      <c r="N102" s="217"/>
      <c r="O102" s="217"/>
      <c r="P102" s="12"/>
      <c r="Q102" s="12"/>
      <c r="R102" s="12"/>
      <c r="S102" s="12"/>
      <c r="T102" s="12"/>
      <c r="U102" s="12"/>
      <c r="V102" s="12"/>
      <c r="W102" s="12"/>
      <c r="X102" s="13"/>
      <c r="Y102" s="13"/>
      <c r="Z102" s="13"/>
      <c r="AA102" s="13"/>
      <c r="AB102" s="211"/>
      <c r="AC102" s="211"/>
      <c r="AD102" s="211"/>
      <c r="AE102" s="211"/>
      <c r="AF102" s="12"/>
      <c r="AG102" s="211"/>
      <c r="AH102" s="211"/>
      <c r="AI102" s="211"/>
      <c r="AJ102" s="13"/>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row>
    <row r="103" spans="1:76" hidden="1">
      <c r="A103" s="211"/>
      <c r="B103" s="216"/>
      <c r="C103" s="12"/>
      <c r="D103" s="12"/>
      <c r="E103" s="13"/>
      <c r="F103" s="13"/>
      <c r="G103" s="12"/>
      <c r="H103" s="12"/>
      <c r="I103" s="12"/>
      <c r="J103" s="12"/>
      <c r="K103" s="12"/>
      <c r="L103" s="12"/>
      <c r="M103" s="12"/>
      <c r="N103" s="217"/>
      <c r="O103" s="217"/>
      <c r="P103" s="12"/>
      <c r="Q103" s="12"/>
      <c r="R103" s="12"/>
      <c r="S103" s="12"/>
      <c r="T103" s="12"/>
      <c r="U103" s="12"/>
      <c r="V103" s="12"/>
      <c r="W103" s="12"/>
      <c r="X103" s="13"/>
      <c r="Y103" s="13"/>
      <c r="Z103" s="13"/>
      <c r="AA103" s="13"/>
      <c r="AB103" s="211"/>
      <c r="AC103" s="211"/>
      <c r="AD103" s="211"/>
      <c r="AE103" s="211"/>
      <c r="AF103" s="12"/>
      <c r="AG103" s="211"/>
      <c r="AH103" s="211"/>
      <c r="AI103" s="211"/>
      <c r="AJ103" s="13"/>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row>
    <row r="104" spans="1:76" hidden="1">
      <c r="A104" s="211"/>
      <c r="B104" s="216"/>
      <c r="C104" s="12"/>
      <c r="D104" s="12"/>
      <c r="E104" s="13"/>
      <c r="F104" s="13"/>
      <c r="G104" s="12"/>
      <c r="H104" s="12"/>
      <c r="I104" s="12"/>
      <c r="J104" s="12"/>
      <c r="K104" s="12"/>
      <c r="L104" s="12"/>
      <c r="M104" s="12"/>
      <c r="N104" s="217"/>
      <c r="O104" s="217"/>
      <c r="P104" s="12"/>
      <c r="Q104" s="12"/>
      <c r="R104" s="12"/>
      <c r="S104" s="12"/>
      <c r="T104" s="12"/>
      <c r="U104" s="12"/>
      <c r="V104" s="12"/>
      <c r="W104" s="12"/>
      <c r="X104" s="13"/>
      <c r="Y104" s="13"/>
      <c r="Z104" s="13"/>
      <c r="AA104" s="13"/>
      <c r="AB104" s="211"/>
      <c r="AC104" s="211"/>
      <c r="AD104" s="211"/>
      <c r="AE104" s="211"/>
      <c r="AF104" s="12"/>
      <c r="AG104" s="211"/>
      <c r="AH104" s="211"/>
      <c r="AI104" s="211"/>
      <c r="AJ104" s="13"/>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row>
    <row r="105" spans="1:76" hidden="1">
      <c r="A105" s="211"/>
      <c r="B105" s="216"/>
      <c r="C105" s="12"/>
      <c r="D105" s="12"/>
      <c r="E105" s="13"/>
      <c r="F105" s="13"/>
      <c r="G105" s="12"/>
      <c r="H105" s="12"/>
      <c r="I105" s="12"/>
      <c r="J105" s="12"/>
      <c r="K105" s="12"/>
      <c r="L105" s="12"/>
      <c r="M105" s="12"/>
      <c r="N105" s="217"/>
      <c r="O105" s="217"/>
      <c r="P105" s="12"/>
      <c r="Q105" s="12"/>
      <c r="R105" s="12"/>
      <c r="S105" s="12"/>
      <c r="T105" s="12"/>
      <c r="U105" s="12"/>
      <c r="V105" s="12"/>
      <c r="W105" s="12"/>
      <c r="X105" s="13"/>
      <c r="Y105" s="13"/>
      <c r="Z105" s="13"/>
      <c r="AA105" s="13"/>
      <c r="AB105" s="211"/>
      <c r="AC105" s="211"/>
      <c r="AD105" s="211"/>
      <c r="AE105" s="211"/>
      <c r="AF105" s="12"/>
      <c r="AG105" s="211"/>
      <c r="AH105" s="211"/>
      <c r="AI105" s="211"/>
      <c r="AJ105" s="13"/>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row>
    <row r="106" spans="1:76" hidden="1">
      <c r="A106" s="211"/>
      <c r="B106" s="216"/>
      <c r="C106" s="12"/>
      <c r="D106" s="12"/>
      <c r="E106" s="13"/>
      <c r="F106" s="13"/>
      <c r="G106" s="12"/>
      <c r="H106" s="12"/>
      <c r="I106" s="12"/>
      <c r="J106" s="12"/>
      <c r="K106" s="12"/>
      <c r="L106" s="12"/>
      <c r="M106" s="12"/>
      <c r="N106" s="217"/>
      <c r="O106" s="217"/>
      <c r="P106" s="12"/>
      <c r="Q106" s="12"/>
      <c r="R106" s="12"/>
      <c r="S106" s="12"/>
      <c r="T106" s="12"/>
      <c r="U106" s="12"/>
      <c r="V106" s="12"/>
      <c r="W106" s="12"/>
      <c r="X106" s="13"/>
      <c r="Y106" s="13"/>
      <c r="Z106" s="13"/>
      <c r="AA106" s="13"/>
      <c r="AB106" s="211"/>
      <c r="AC106" s="211"/>
      <c r="AD106" s="211"/>
      <c r="AE106" s="211"/>
      <c r="AF106" s="12"/>
      <c r="AG106" s="211"/>
      <c r="AH106" s="211"/>
      <c r="AI106" s="211"/>
      <c r="AJ106" s="13"/>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row>
    <row r="107" spans="1:76" hidden="1">
      <c r="A107" s="211"/>
      <c r="B107" s="216"/>
      <c r="C107" s="12"/>
      <c r="D107" s="12"/>
      <c r="E107" s="13"/>
      <c r="F107" s="13"/>
      <c r="G107" s="12"/>
      <c r="H107" s="12"/>
      <c r="I107" s="12"/>
      <c r="J107" s="12"/>
      <c r="K107" s="12"/>
      <c r="L107" s="12"/>
      <c r="M107" s="12"/>
      <c r="N107" s="217"/>
      <c r="O107" s="217"/>
      <c r="P107" s="12"/>
      <c r="Q107" s="12"/>
      <c r="R107" s="12"/>
      <c r="S107" s="12"/>
      <c r="T107" s="12"/>
      <c r="U107" s="12"/>
      <c r="V107" s="12"/>
      <c r="W107" s="12"/>
      <c r="X107" s="13"/>
      <c r="Y107" s="13"/>
      <c r="Z107" s="13"/>
      <c r="AA107" s="13"/>
      <c r="AB107" s="211"/>
      <c r="AC107" s="211"/>
      <c r="AD107" s="211"/>
      <c r="AE107" s="211"/>
      <c r="AF107" s="12"/>
      <c r="AG107" s="211"/>
      <c r="AH107" s="211"/>
      <c r="AI107" s="211"/>
      <c r="AJ107" s="13"/>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row>
    <row r="108" spans="1:76" hidden="1">
      <c r="A108" s="211"/>
      <c r="B108" s="216"/>
      <c r="C108" s="12"/>
      <c r="D108" s="12"/>
      <c r="E108" s="13"/>
      <c r="F108" s="13"/>
      <c r="G108" s="12"/>
      <c r="H108" s="12"/>
      <c r="I108" s="12"/>
      <c r="J108" s="12"/>
      <c r="K108" s="12"/>
      <c r="L108" s="12"/>
      <c r="M108" s="12"/>
      <c r="N108" s="217"/>
      <c r="O108" s="217"/>
      <c r="P108" s="12"/>
      <c r="Q108" s="12"/>
      <c r="R108" s="12"/>
      <c r="S108" s="12"/>
      <c r="T108" s="12"/>
      <c r="U108" s="12"/>
      <c r="V108" s="12"/>
      <c r="W108" s="12"/>
      <c r="X108" s="13"/>
      <c r="Y108" s="13"/>
      <c r="Z108" s="13"/>
      <c r="AA108" s="13"/>
      <c r="AB108" s="211"/>
      <c r="AC108" s="211"/>
      <c r="AD108" s="211"/>
      <c r="AE108" s="211"/>
      <c r="AF108" s="12"/>
      <c r="AG108" s="211"/>
      <c r="AH108" s="211"/>
      <c r="AI108" s="211"/>
      <c r="AJ108" s="13"/>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row>
    <row r="109" spans="1:76" hidden="1">
      <c r="A109" s="211"/>
      <c r="B109" s="216"/>
      <c r="C109" s="12"/>
      <c r="D109" s="12"/>
      <c r="E109" s="13"/>
      <c r="F109" s="13"/>
      <c r="G109" s="12"/>
      <c r="H109" s="12"/>
      <c r="I109" s="12"/>
      <c r="J109" s="12"/>
      <c r="K109" s="12"/>
      <c r="L109" s="12"/>
      <c r="M109" s="12"/>
      <c r="N109" s="217"/>
      <c r="O109" s="217"/>
      <c r="P109" s="12"/>
      <c r="Q109" s="12"/>
      <c r="R109" s="12"/>
      <c r="S109" s="12"/>
      <c r="T109" s="12"/>
      <c r="U109" s="12"/>
      <c r="V109" s="12"/>
      <c r="W109" s="12"/>
      <c r="X109" s="13"/>
      <c r="Y109" s="13"/>
      <c r="Z109" s="13"/>
      <c r="AA109" s="13"/>
      <c r="AB109" s="211"/>
      <c r="AC109" s="211"/>
      <c r="AD109" s="211"/>
      <c r="AE109" s="211"/>
      <c r="AF109" s="12"/>
      <c r="AG109" s="211"/>
      <c r="AH109" s="211"/>
      <c r="AI109" s="211"/>
      <c r="AJ109" s="13"/>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row>
    <row r="110" spans="1:76" hidden="1">
      <c r="A110" s="211"/>
      <c r="B110" s="216"/>
      <c r="C110" s="12"/>
      <c r="D110" s="12"/>
      <c r="E110" s="13"/>
      <c r="F110" s="13"/>
      <c r="G110" s="12"/>
      <c r="H110" s="12"/>
      <c r="I110" s="12"/>
      <c r="J110" s="12"/>
      <c r="K110" s="12"/>
      <c r="L110" s="12"/>
      <c r="M110" s="12"/>
      <c r="N110" s="217"/>
      <c r="O110" s="217"/>
      <c r="P110" s="12"/>
      <c r="Q110" s="12"/>
      <c r="R110" s="12"/>
      <c r="S110" s="12"/>
      <c r="T110" s="12"/>
      <c r="U110" s="12"/>
      <c r="V110" s="12"/>
      <c r="W110" s="12"/>
      <c r="X110" s="13"/>
      <c r="Y110" s="13"/>
      <c r="Z110" s="13"/>
      <c r="AA110" s="13"/>
      <c r="AB110" s="211"/>
      <c r="AC110" s="211"/>
      <c r="AD110" s="211"/>
      <c r="AE110" s="211"/>
      <c r="AF110" s="12"/>
      <c r="AG110" s="211"/>
      <c r="AH110" s="211"/>
      <c r="AI110" s="211"/>
      <c r="AJ110" s="13"/>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row>
    <row r="111" spans="1:76" hidden="1">
      <c r="A111" s="211"/>
      <c r="B111" s="216"/>
      <c r="C111" s="12"/>
      <c r="D111" s="12"/>
      <c r="E111" s="13"/>
      <c r="F111" s="13"/>
      <c r="G111" s="12"/>
      <c r="H111" s="12"/>
      <c r="I111" s="12"/>
      <c r="J111" s="12"/>
      <c r="K111" s="12"/>
      <c r="L111" s="12"/>
      <c r="M111" s="12"/>
      <c r="N111" s="217"/>
      <c r="O111" s="217"/>
      <c r="P111" s="12"/>
      <c r="Q111" s="12"/>
      <c r="R111" s="12"/>
      <c r="S111" s="12"/>
      <c r="T111" s="12"/>
      <c r="U111" s="12"/>
      <c r="V111" s="12"/>
      <c r="W111" s="12"/>
      <c r="X111" s="13"/>
      <c r="Y111" s="13"/>
      <c r="Z111" s="13"/>
      <c r="AA111" s="13"/>
      <c r="AB111" s="211"/>
      <c r="AC111" s="211"/>
      <c r="AD111" s="211"/>
      <c r="AE111" s="211"/>
      <c r="AF111" s="12"/>
      <c r="AG111" s="211"/>
      <c r="AH111" s="211"/>
      <c r="AI111" s="211"/>
      <c r="AJ111" s="13"/>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row>
    <row r="112" spans="1:76" hidden="1">
      <c r="A112" s="211"/>
      <c r="B112" s="216"/>
      <c r="C112" s="12"/>
      <c r="D112" s="12"/>
      <c r="E112" s="13"/>
      <c r="F112" s="13"/>
      <c r="G112" s="12"/>
      <c r="H112" s="12"/>
      <c r="I112" s="12"/>
      <c r="J112" s="12"/>
      <c r="K112" s="12"/>
      <c r="L112" s="12"/>
      <c r="M112" s="12"/>
      <c r="N112" s="217"/>
      <c r="O112" s="217"/>
      <c r="P112" s="12"/>
      <c r="Q112" s="12"/>
      <c r="R112" s="12"/>
      <c r="S112" s="12"/>
      <c r="T112" s="12"/>
      <c r="U112" s="12"/>
      <c r="V112" s="12"/>
      <c r="W112" s="12"/>
      <c r="X112" s="13"/>
      <c r="Y112" s="13"/>
      <c r="Z112" s="13"/>
      <c r="AA112" s="13"/>
      <c r="AB112" s="211"/>
      <c r="AC112" s="211"/>
      <c r="AD112" s="211"/>
      <c r="AE112" s="211"/>
      <c r="AF112" s="12"/>
      <c r="AG112" s="211"/>
      <c r="AH112" s="211"/>
      <c r="AI112" s="211"/>
      <c r="AJ112" s="13"/>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row>
    <row r="113" spans="1:76" hidden="1">
      <c r="A113" s="211"/>
      <c r="B113" s="216"/>
      <c r="C113" s="12"/>
      <c r="D113" s="12"/>
      <c r="E113" s="13"/>
      <c r="F113" s="13"/>
      <c r="G113" s="12"/>
      <c r="H113" s="12"/>
      <c r="I113" s="12"/>
      <c r="J113" s="12"/>
      <c r="K113" s="12"/>
      <c r="L113" s="12"/>
      <c r="M113" s="12"/>
      <c r="N113" s="217"/>
      <c r="O113" s="217"/>
      <c r="P113" s="12"/>
      <c r="Q113" s="12"/>
      <c r="R113" s="12"/>
      <c r="S113" s="12"/>
      <c r="T113" s="12"/>
      <c r="U113" s="12"/>
      <c r="V113" s="12"/>
      <c r="W113" s="12"/>
      <c r="X113" s="13"/>
      <c r="Y113" s="13"/>
      <c r="Z113" s="13"/>
      <c r="AA113" s="13"/>
      <c r="AB113" s="211"/>
      <c r="AC113" s="211"/>
      <c r="AD113" s="211"/>
      <c r="AE113" s="211"/>
      <c r="AF113" s="12"/>
      <c r="AG113" s="211"/>
      <c r="AH113" s="211"/>
      <c r="AI113" s="211"/>
      <c r="AJ113" s="13"/>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row>
    <row r="114" spans="1:76" hidden="1">
      <c r="A114" s="211"/>
      <c r="B114" s="216"/>
      <c r="C114" s="12"/>
      <c r="D114" s="12"/>
      <c r="E114" s="13"/>
      <c r="F114" s="13"/>
      <c r="G114" s="12"/>
      <c r="H114" s="12"/>
      <c r="I114" s="12"/>
      <c r="J114" s="12"/>
      <c r="K114" s="12"/>
      <c r="L114" s="12"/>
      <c r="M114" s="12"/>
      <c r="N114" s="217"/>
      <c r="O114" s="217"/>
      <c r="P114" s="12"/>
      <c r="Q114" s="12"/>
      <c r="R114" s="12"/>
      <c r="S114" s="12"/>
      <c r="T114" s="12"/>
      <c r="U114" s="12"/>
      <c r="V114" s="12"/>
      <c r="W114" s="12"/>
      <c r="X114" s="13"/>
      <c r="Y114" s="13"/>
      <c r="Z114" s="13"/>
      <c r="AA114" s="13"/>
      <c r="AB114" s="211"/>
      <c r="AC114" s="211"/>
      <c r="AD114" s="211"/>
      <c r="AE114" s="211"/>
      <c r="AF114" s="12"/>
      <c r="AG114" s="211"/>
      <c r="AH114" s="211"/>
      <c r="AI114" s="211"/>
      <c r="AJ114" s="13"/>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row>
    <row r="115" spans="1:76" hidden="1">
      <c r="A115" s="211"/>
      <c r="B115" s="216"/>
      <c r="C115" s="12"/>
      <c r="D115" s="12"/>
      <c r="E115" s="13"/>
      <c r="F115" s="13"/>
      <c r="G115" s="12"/>
      <c r="H115" s="12"/>
      <c r="I115" s="12"/>
      <c r="J115" s="12"/>
      <c r="K115" s="12"/>
      <c r="L115" s="12"/>
      <c r="M115" s="12"/>
      <c r="N115" s="217"/>
      <c r="O115" s="217"/>
      <c r="P115" s="12"/>
      <c r="Q115" s="12"/>
      <c r="R115" s="12"/>
      <c r="S115" s="12"/>
      <c r="T115" s="12"/>
      <c r="U115" s="12"/>
      <c r="V115" s="12"/>
      <c r="W115" s="12"/>
      <c r="X115" s="13"/>
      <c r="Y115" s="13"/>
      <c r="Z115" s="13"/>
      <c r="AA115" s="13"/>
      <c r="AB115" s="211"/>
      <c r="AC115" s="211"/>
      <c r="AD115" s="211"/>
      <c r="AE115" s="211"/>
      <c r="AF115" s="12"/>
      <c r="AG115" s="211"/>
      <c r="AH115" s="211"/>
      <c r="AI115" s="211"/>
      <c r="AJ115" s="13"/>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row>
    <row r="116" spans="1:76" hidden="1">
      <c r="A116" s="211"/>
      <c r="B116" s="216"/>
      <c r="C116" s="12"/>
      <c r="D116" s="12"/>
      <c r="E116" s="13"/>
      <c r="F116" s="13"/>
      <c r="G116" s="12"/>
      <c r="H116" s="12"/>
      <c r="I116" s="12"/>
      <c r="J116" s="12"/>
      <c r="K116" s="12"/>
      <c r="L116" s="12"/>
      <c r="M116" s="12"/>
      <c r="N116" s="217"/>
      <c r="O116" s="217"/>
      <c r="P116" s="12"/>
      <c r="Q116" s="12"/>
      <c r="R116" s="12"/>
      <c r="S116" s="12"/>
      <c r="T116" s="12"/>
      <c r="U116" s="12"/>
      <c r="V116" s="12"/>
      <c r="W116" s="12"/>
      <c r="X116" s="13"/>
      <c r="Y116" s="13"/>
      <c r="Z116" s="13"/>
      <c r="AA116" s="13"/>
      <c r="AB116" s="211"/>
      <c r="AC116" s="211"/>
      <c r="AD116" s="211"/>
      <c r="AE116" s="211"/>
      <c r="AF116" s="12"/>
      <c r="AG116" s="211"/>
      <c r="AH116" s="211"/>
      <c r="AI116" s="211"/>
      <c r="AJ116" s="13"/>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row>
    <row r="117" spans="1:76" hidden="1">
      <c r="A117" s="211"/>
      <c r="B117" s="216"/>
      <c r="C117" s="12"/>
      <c r="D117" s="12"/>
      <c r="E117" s="13"/>
      <c r="F117" s="13"/>
      <c r="G117" s="12"/>
      <c r="H117" s="12"/>
      <c r="I117" s="12"/>
      <c r="J117" s="12"/>
      <c r="K117" s="12"/>
      <c r="L117" s="12"/>
      <c r="M117" s="12"/>
      <c r="N117" s="217"/>
      <c r="O117" s="217"/>
      <c r="P117" s="12"/>
      <c r="Q117" s="12"/>
      <c r="R117" s="12"/>
      <c r="S117" s="12"/>
      <c r="T117" s="12"/>
      <c r="U117" s="12"/>
      <c r="V117" s="12"/>
      <c r="W117" s="12"/>
      <c r="X117" s="13"/>
      <c r="Y117" s="13"/>
      <c r="Z117" s="13"/>
      <c r="AA117" s="13"/>
      <c r="AB117" s="211"/>
      <c r="AC117" s="211"/>
      <c r="AD117" s="211"/>
      <c r="AE117" s="211"/>
      <c r="AF117" s="12"/>
      <c r="AG117" s="211"/>
      <c r="AH117" s="211"/>
      <c r="AI117" s="211"/>
      <c r="AJ117" s="13"/>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row>
    <row r="118" spans="1:76" hidden="1">
      <c r="A118" s="211"/>
      <c r="B118" s="216"/>
      <c r="C118" s="12"/>
      <c r="D118" s="12"/>
      <c r="E118" s="13"/>
      <c r="F118" s="13"/>
      <c r="G118" s="12"/>
      <c r="H118" s="12"/>
      <c r="I118" s="12"/>
      <c r="J118" s="12"/>
      <c r="K118" s="12"/>
      <c r="L118" s="12"/>
      <c r="M118" s="12"/>
      <c r="N118" s="217"/>
      <c r="O118" s="217"/>
      <c r="P118" s="12"/>
      <c r="Q118" s="12"/>
      <c r="R118" s="12"/>
      <c r="S118" s="12"/>
      <c r="T118" s="12"/>
      <c r="U118" s="12"/>
      <c r="V118" s="12"/>
      <c r="W118" s="12"/>
      <c r="X118" s="13"/>
      <c r="Y118" s="13"/>
      <c r="Z118" s="13"/>
      <c r="AA118" s="13"/>
      <c r="AB118" s="211"/>
      <c r="AC118" s="211"/>
      <c r="AD118" s="211"/>
      <c r="AE118" s="211"/>
      <c r="AF118" s="12"/>
      <c r="AG118" s="211"/>
      <c r="AH118" s="211"/>
      <c r="AI118" s="211"/>
      <c r="AJ118" s="13"/>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row>
    <row r="119" spans="1:76" hidden="1">
      <c r="A119" s="211"/>
      <c r="B119" s="216"/>
      <c r="C119" s="12"/>
      <c r="D119" s="12"/>
      <c r="E119" s="13"/>
      <c r="F119" s="13"/>
      <c r="G119" s="12"/>
      <c r="H119" s="12"/>
      <c r="I119" s="12"/>
      <c r="J119" s="12"/>
      <c r="K119" s="12"/>
      <c r="L119" s="12"/>
      <c r="M119" s="12"/>
      <c r="N119" s="217"/>
      <c r="O119" s="217"/>
      <c r="P119" s="12"/>
      <c r="Q119" s="12"/>
      <c r="R119" s="12"/>
      <c r="S119" s="12"/>
      <c r="T119" s="12"/>
      <c r="U119" s="12"/>
      <c r="V119" s="12"/>
      <c r="W119" s="12"/>
      <c r="X119" s="13"/>
      <c r="Y119" s="13"/>
      <c r="Z119" s="13"/>
      <c r="AA119" s="13"/>
      <c r="AB119" s="211"/>
      <c r="AC119" s="211"/>
      <c r="AD119" s="211"/>
      <c r="AE119" s="211"/>
      <c r="AF119" s="12"/>
      <c r="AG119" s="211"/>
      <c r="AH119" s="211"/>
      <c r="AI119" s="211"/>
      <c r="AJ119" s="13"/>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row>
    <row r="120" spans="1:76" hidden="1">
      <c r="A120" s="211"/>
      <c r="B120" s="216"/>
      <c r="C120" s="12"/>
      <c r="D120" s="12"/>
      <c r="E120" s="13"/>
      <c r="F120" s="13"/>
      <c r="G120" s="12"/>
      <c r="H120" s="12"/>
      <c r="I120" s="12"/>
      <c r="J120" s="12"/>
      <c r="K120" s="12"/>
      <c r="L120" s="12"/>
      <c r="M120" s="12"/>
      <c r="N120" s="217"/>
      <c r="O120" s="217"/>
      <c r="P120" s="12"/>
      <c r="Q120" s="12"/>
      <c r="R120" s="12"/>
      <c r="S120" s="12"/>
      <c r="T120" s="12"/>
      <c r="U120" s="12"/>
      <c r="V120" s="12"/>
      <c r="W120" s="12"/>
      <c r="X120" s="13"/>
      <c r="Y120" s="13"/>
      <c r="Z120" s="13"/>
      <c r="AA120" s="13"/>
      <c r="AB120" s="211"/>
      <c r="AC120" s="211"/>
      <c r="AD120" s="211"/>
      <c r="AE120" s="211"/>
      <c r="AF120" s="12"/>
      <c r="AG120" s="211"/>
      <c r="AH120" s="211"/>
      <c r="AI120" s="211"/>
      <c r="AJ120" s="13"/>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row>
    <row r="121" spans="1:76" hidden="1">
      <c r="A121" s="211"/>
      <c r="B121" s="216"/>
      <c r="C121" s="12"/>
      <c r="D121" s="12"/>
      <c r="E121" s="13"/>
      <c r="F121" s="13"/>
      <c r="G121" s="12"/>
      <c r="H121" s="12"/>
      <c r="I121" s="12"/>
      <c r="J121" s="12"/>
      <c r="K121" s="12"/>
      <c r="L121" s="12"/>
      <c r="M121" s="12"/>
      <c r="N121" s="217"/>
      <c r="O121" s="217"/>
      <c r="P121" s="12"/>
      <c r="Q121" s="12"/>
      <c r="R121" s="12"/>
      <c r="S121" s="12"/>
      <c r="T121" s="12"/>
      <c r="U121" s="12"/>
      <c r="V121" s="12"/>
      <c r="W121" s="12"/>
      <c r="X121" s="13"/>
      <c r="Y121" s="13"/>
      <c r="Z121" s="13"/>
      <c r="AA121" s="13"/>
      <c r="AB121" s="211"/>
      <c r="AC121" s="211"/>
      <c r="AD121" s="211"/>
      <c r="AE121" s="211"/>
      <c r="AF121" s="12"/>
      <c r="AG121" s="211"/>
      <c r="AH121" s="211"/>
      <c r="AI121" s="211"/>
      <c r="AJ121" s="13"/>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row>
    <row r="122" spans="1:76" hidden="1">
      <c r="A122" s="211"/>
      <c r="B122" s="216"/>
      <c r="C122" s="12"/>
      <c r="D122" s="12"/>
      <c r="E122" s="13"/>
      <c r="F122" s="13"/>
      <c r="G122" s="12"/>
      <c r="H122" s="12"/>
      <c r="I122" s="12"/>
      <c r="J122" s="12"/>
      <c r="K122" s="12"/>
      <c r="L122" s="12"/>
      <c r="M122" s="12"/>
      <c r="N122" s="217"/>
      <c r="O122" s="217"/>
      <c r="P122" s="12"/>
      <c r="Q122" s="12"/>
      <c r="R122" s="12"/>
      <c r="S122" s="12"/>
      <c r="T122" s="12"/>
      <c r="U122" s="12"/>
      <c r="V122" s="12"/>
      <c r="W122" s="12"/>
      <c r="X122" s="13"/>
      <c r="Y122" s="13"/>
      <c r="Z122" s="13"/>
      <c r="AA122" s="13"/>
      <c r="AB122" s="211"/>
      <c r="AC122" s="211"/>
      <c r="AD122" s="211"/>
      <c r="AE122" s="211"/>
      <c r="AF122" s="12"/>
      <c r="AG122" s="211"/>
      <c r="AH122" s="211"/>
      <c r="AI122" s="211"/>
      <c r="AJ122" s="13"/>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row>
    <row r="123" spans="1:76" hidden="1">
      <c r="A123" s="211"/>
      <c r="B123" s="216"/>
      <c r="C123" s="12"/>
      <c r="D123" s="12"/>
      <c r="E123" s="13"/>
      <c r="F123" s="13"/>
      <c r="G123" s="12"/>
      <c r="H123" s="12"/>
      <c r="I123" s="12"/>
      <c r="J123" s="12"/>
      <c r="K123" s="12"/>
      <c r="L123" s="12"/>
      <c r="M123" s="12"/>
      <c r="N123" s="217"/>
      <c r="O123" s="217"/>
      <c r="P123" s="12"/>
      <c r="Q123" s="12"/>
      <c r="R123" s="12"/>
      <c r="S123" s="12"/>
      <c r="T123" s="12"/>
      <c r="U123" s="12"/>
      <c r="V123" s="12"/>
      <c r="W123" s="12"/>
      <c r="X123" s="13"/>
      <c r="Y123" s="13"/>
      <c r="Z123" s="13"/>
      <c r="AA123" s="13"/>
      <c r="AB123" s="211"/>
      <c r="AC123" s="211"/>
      <c r="AD123" s="211"/>
      <c r="AE123" s="211"/>
      <c r="AF123" s="12"/>
      <c r="AG123" s="211"/>
      <c r="AH123" s="211"/>
      <c r="AI123" s="211"/>
      <c r="AJ123" s="13"/>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row>
    <row r="124" spans="1:76" hidden="1">
      <c r="A124" s="211"/>
      <c r="B124" s="216"/>
      <c r="C124" s="12"/>
      <c r="D124" s="12"/>
      <c r="E124" s="13"/>
      <c r="F124" s="13"/>
      <c r="G124" s="12"/>
      <c r="H124" s="12"/>
      <c r="I124" s="12"/>
      <c r="J124" s="12"/>
      <c r="K124" s="12"/>
      <c r="L124" s="12"/>
      <c r="M124" s="12"/>
      <c r="N124" s="217"/>
      <c r="O124" s="217"/>
      <c r="P124" s="12"/>
      <c r="Q124" s="12"/>
      <c r="R124" s="12"/>
      <c r="S124" s="12"/>
      <c r="T124" s="12"/>
      <c r="U124" s="12"/>
      <c r="V124" s="12"/>
      <c r="W124" s="12"/>
      <c r="X124" s="13"/>
      <c r="Y124" s="13"/>
      <c r="Z124" s="13"/>
      <c r="AA124" s="13"/>
      <c r="AB124" s="211"/>
      <c r="AC124" s="211"/>
      <c r="AD124" s="211"/>
      <c r="AE124" s="211"/>
      <c r="AF124" s="12"/>
      <c r="AG124" s="211"/>
      <c r="AH124" s="211"/>
      <c r="AI124" s="211"/>
      <c r="AJ124" s="13"/>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row>
    <row r="125" spans="1:76" hidden="1">
      <c r="A125" s="211"/>
      <c r="B125" s="216"/>
      <c r="C125" s="12"/>
      <c r="D125" s="12"/>
      <c r="E125" s="13"/>
      <c r="F125" s="13"/>
      <c r="G125" s="12"/>
      <c r="H125" s="12"/>
      <c r="I125" s="12"/>
      <c r="J125" s="12"/>
      <c r="K125" s="12"/>
      <c r="L125" s="12"/>
      <c r="M125" s="12"/>
      <c r="N125" s="217"/>
      <c r="O125" s="217"/>
      <c r="P125" s="12"/>
      <c r="Q125" s="12"/>
      <c r="R125" s="12"/>
      <c r="S125" s="12"/>
      <c r="T125" s="12"/>
      <c r="U125" s="12"/>
      <c r="V125" s="12"/>
      <c r="W125" s="12"/>
      <c r="X125" s="13"/>
      <c r="Y125" s="13"/>
      <c r="Z125" s="13"/>
      <c r="AA125" s="13"/>
      <c r="AB125" s="211"/>
      <c r="AC125" s="211"/>
      <c r="AD125" s="211"/>
      <c r="AE125" s="211"/>
      <c r="AF125" s="12"/>
      <c r="AG125" s="211"/>
      <c r="AH125" s="211"/>
      <c r="AI125" s="211"/>
      <c r="AJ125" s="13"/>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row>
    <row r="126" spans="1:76" hidden="1">
      <c r="A126" s="211"/>
      <c r="B126" s="216"/>
      <c r="C126" s="12"/>
      <c r="D126" s="12"/>
      <c r="E126" s="13"/>
      <c r="F126" s="13"/>
      <c r="G126" s="12"/>
      <c r="H126" s="12"/>
      <c r="I126" s="12"/>
      <c r="J126" s="12"/>
      <c r="K126" s="12"/>
      <c r="L126" s="12"/>
      <c r="M126" s="12"/>
      <c r="N126" s="217"/>
      <c r="O126" s="217"/>
      <c r="P126" s="12"/>
      <c r="Q126" s="12"/>
      <c r="R126" s="12"/>
      <c r="S126" s="12"/>
      <c r="T126" s="12"/>
      <c r="U126" s="12"/>
      <c r="V126" s="12"/>
      <c r="W126" s="12"/>
      <c r="X126" s="13"/>
      <c r="Y126" s="13"/>
      <c r="Z126" s="13"/>
      <c r="AA126" s="13"/>
      <c r="AB126" s="211"/>
      <c r="AC126" s="211"/>
      <c r="AD126" s="211"/>
      <c r="AE126" s="211"/>
      <c r="AF126" s="12"/>
      <c r="AG126" s="211"/>
      <c r="AH126" s="211"/>
      <c r="AI126" s="211"/>
      <c r="AJ126" s="13"/>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row>
    <row r="127" spans="1:76" hidden="1">
      <c r="A127" s="211"/>
      <c r="B127" s="216"/>
      <c r="C127" s="12"/>
      <c r="D127" s="12"/>
      <c r="E127" s="13"/>
      <c r="F127" s="13"/>
      <c r="G127" s="12"/>
      <c r="H127" s="12"/>
      <c r="I127" s="12"/>
      <c r="J127" s="12"/>
      <c r="K127" s="12"/>
      <c r="L127" s="12"/>
      <c r="M127" s="12"/>
      <c r="N127" s="217"/>
      <c r="O127" s="217"/>
      <c r="P127" s="12"/>
      <c r="Q127" s="12"/>
      <c r="R127" s="12"/>
      <c r="S127" s="12"/>
      <c r="T127" s="12"/>
      <c r="U127" s="12"/>
      <c r="V127" s="12"/>
      <c r="W127" s="12"/>
      <c r="X127" s="13"/>
      <c r="Y127" s="13"/>
      <c r="Z127" s="13"/>
      <c r="AA127" s="13"/>
      <c r="AB127" s="211"/>
      <c r="AC127" s="211"/>
      <c r="AD127" s="211"/>
      <c r="AE127" s="211"/>
      <c r="AF127" s="12"/>
      <c r="AG127" s="211"/>
      <c r="AH127" s="211"/>
      <c r="AI127" s="211"/>
      <c r="AJ127" s="13"/>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row>
    <row r="128" spans="1:76" hidden="1">
      <c r="A128" s="211"/>
      <c r="B128" s="216"/>
      <c r="C128" s="12"/>
      <c r="D128" s="12"/>
      <c r="E128" s="13"/>
      <c r="F128" s="13"/>
      <c r="G128" s="12"/>
      <c r="H128" s="12"/>
      <c r="I128" s="12"/>
      <c r="J128" s="12"/>
      <c r="K128" s="12"/>
      <c r="L128" s="12"/>
      <c r="M128" s="12"/>
      <c r="N128" s="217"/>
      <c r="O128" s="217"/>
      <c r="P128" s="12"/>
      <c r="Q128" s="12"/>
      <c r="R128" s="12"/>
      <c r="S128" s="12"/>
      <c r="T128" s="12"/>
      <c r="U128" s="12"/>
      <c r="V128" s="12"/>
      <c r="W128" s="12"/>
      <c r="X128" s="13"/>
      <c r="Y128" s="13"/>
      <c r="Z128" s="13"/>
      <c r="AA128" s="13"/>
      <c r="AB128" s="211"/>
      <c r="AC128" s="211"/>
      <c r="AD128" s="211"/>
      <c r="AE128" s="211"/>
      <c r="AF128" s="12"/>
      <c r="AG128" s="211"/>
      <c r="AH128" s="211"/>
      <c r="AI128" s="211"/>
      <c r="AJ128" s="13"/>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row>
    <row r="129" spans="1:76" hidden="1">
      <c r="A129" s="211"/>
      <c r="B129" s="216"/>
      <c r="C129" s="12"/>
      <c r="D129" s="12"/>
      <c r="E129" s="13"/>
      <c r="F129" s="13"/>
      <c r="G129" s="12"/>
      <c r="H129" s="12"/>
      <c r="I129" s="12"/>
      <c r="J129" s="12"/>
      <c r="K129" s="12"/>
      <c r="L129" s="12"/>
      <c r="M129" s="12"/>
      <c r="N129" s="217"/>
      <c r="O129" s="217"/>
      <c r="P129" s="12"/>
      <c r="Q129" s="12"/>
      <c r="R129" s="12"/>
      <c r="S129" s="12"/>
      <c r="T129" s="12"/>
      <c r="U129" s="12"/>
      <c r="V129" s="12"/>
      <c r="W129" s="12"/>
      <c r="X129" s="13"/>
      <c r="Y129" s="13"/>
      <c r="Z129" s="13"/>
      <c r="AA129" s="13"/>
      <c r="AB129" s="211"/>
      <c r="AC129" s="211"/>
      <c r="AD129" s="211"/>
      <c r="AE129" s="211"/>
      <c r="AF129" s="12"/>
      <c r="AG129" s="211"/>
      <c r="AH129" s="211"/>
      <c r="AI129" s="211"/>
      <c r="AJ129" s="13"/>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row>
    <row r="130" spans="1:76" hidden="1">
      <c r="A130" s="211"/>
      <c r="B130" s="216"/>
      <c r="C130" s="12"/>
      <c r="D130" s="12"/>
      <c r="E130" s="13"/>
      <c r="F130" s="13"/>
      <c r="G130" s="12"/>
      <c r="H130" s="12"/>
      <c r="I130" s="12"/>
      <c r="J130" s="12"/>
      <c r="K130" s="12"/>
      <c r="L130" s="12"/>
      <c r="M130" s="12"/>
      <c r="N130" s="217"/>
      <c r="O130" s="217"/>
      <c r="P130" s="12"/>
      <c r="Q130" s="12"/>
      <c r="R130" s="12"/>
      <c r="S130" s="12"/>
      <c r="T130" s="12"/>
      <c r="U130" s="12"/>
      <c r="V130" s="12"/>
      <c r="W130" s="12"/>
      <c r="X130" s="13"/>
      <c r="Y130" s="13"/>
      <c r="Z130" s="13"/>
      <c r="AA130" s="13"/>
      <c r="AB130" s="211"/>
      <c r="AC130" s="211"/>
      <c r="AD130" s="211"/>
      <c r="AE130" s="211"/>
      <c r="AF130" s="12"/>
      <c r="AG130" s="211"/>
      <c r="AH130" s="211"/>
      <c r="AI130" s="211"/>
      <c r="AJ130" s="13"/>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row>
    <row r="131" spans="1:76" hidden="1">
      <c r="A131" s="211"/>
      <c r="B131" s="216"/>
      <c r="C131" s="12"/>
      <c r="D131" s="12"/>
      <c r="E131" s="13"/>
      <c r="F131" s="13"/>
      <c r="G131" s="12"/>
      <c r="H131" s="12"/>
      <c r="I131" s="12"/>
      <c r="J131" s="12"/>
      <c r="K131" s="12"/>
      <c r="L131" s="12"/>
      <c r="M131" s="12"/>
      <c r="N131" s="217"/>
      <c r="O131" s="217"/>
      <c r="P131" s="12"/>
      <c r="Q131" s="12"/>
      <c r="R131" s="12"/>
      <c r="S131" s="12"/>
      <c r="T131" s="12"/>
      <c r="U131" s="12"/>
      <c r="V131" s="12"/>
      <c r="W131" s="12"/>
      <c r="X131" s="13"/>
      <c r="Y131" s="13"/>
      <c r="Z131" s="13"/>
      <c r="AA131" s="13"/>
      <c r="AB131" s="211"/>
      <c r="AC131" s="211"/>
      <c r="AD131" s="211"/>
      <c r="AE131" s="211"/>
      <c r="AF131" s="12"/>
      <c r="AG131" s="211"/>
      <c r="AH131" s="211"/>
      <c r="AI131" s="211"/>
      <c r="AJ131" s="13"/>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row>
    <row r="132" spans="1:76" hidden="1">
      <c r="A132" s="211"/>
      <c r="B132" s="216"/>
      <c r="C132" s="12"/>
      <c r="D132" s="12"/>
      <c r="E132" s="13"/>
      <c r="F132" s="13"/>
      <c r="G132" s="12"/>
      <c r="H132" s="12"/>
      <c r="I132" s="12"/>
      <c r="J132" s="12"/>
      <c r="K132" s="12"/>
      <c r="L132" s="12"/>
      <c r="M132" s="12"/>
      <c r="N132" s="217"/>
      <c r="O132" s="217"/>
      <c r="P132" s="12"/>
      <c r="Q132" s="12"/>
      <c r="R132" s="12"/>
      <c r="S132" s="12"/>
      <c r="T132" s="12"/>
      <c r="U132" s="12"/>
      <c r="V132" s="12"/>
      <c r="W132" s="12"/>
      <c r="X132" s="13"/>
      <c r="Y132" s="13"/>
      <c r="Z132" s="13"/>
      <c r="AA132" s="13"/>
      <c r="AB132" s="211"/>
      <c r="AC132" s="211"/>
      <c r="AD132" s="211"/>
      <c r="AE132" s="211"/>
      <c r="AF132" s="12"/>
      <c r="AG132" s="211"/>
      <c r="AH132" s="211"/>
      <c r="AI132" s="211"/>
      <c r="AJ132" s="13"/>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row>
    <row r="133" spans="1:76" hidden="1">
      <c r="A133" s="211"/>
      <c r="B133" s="216"/>
      <c r="C133" s="12"/>
      <c r="D133" s="12"/>
      <c r="E133" s="13"/>
      <c r="F133" s="13"/>
      <c r="G133" s="12"/>
      <c r="H133" s="12"/>
      <c r="I133" s="12"/>
      <c r="J133" s="12"/>
      <c r="K133" s="12"/>
      <c r="L133" s="12"/>
      <c r="M133" s="12"/>
      <c r="N133" s="217"/>
      <c r="O133" s="217"/>
      <c r="P133" s="12"/>
      <c r="Q133" s="12"/>
      <c r="R133" s="12"/>
      <c r="S133" s="12"/>
      <c r="T133" s="12"/>
      <c r="U133" s="12"/>
      <c r="V133" s="12"/>
      <c r="W133" s="12"/>
      <c r="X133" s="13"/>
      <c r="Y133" s="13"/>
      <c r="Z133" s="13"/>
      <c r="AA133" s="13"/>
      <c r="AB133" s="211"/>
      <c r="AC133" s="211"/>
      <c r="AD133" s="211"/>
      <c r="AE133" s="211"/>
      <c r="AF133" s="12"/>
      <c r="AG133" s="211"/>
      <c r="AH133" s="211"/>
      <c r="AI133" s="211"/>
      <c r="AJ133" s="13"/>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row>
  </sheetData>
  <sheetProtection algorithmName="SHA-512" hashValue="kD/zkPqSgAnsdWbzPk9LapLpjrN39O3faJDyzvpTMfHXLLvpy03rrMuFlrJca7DW0fNsCi8RNsFSnwOpt4TKrg==" saltValue="H9MMOTT/eJg4ezWqp6NEmw==" spinCount="100000" sheet="1" objects="1" scenarios="1"/>
  <autoFilter ref="B4:AI4" xr:uid="{00000000-0009-0000-0000-000001000000}"/>
  <mergeCells count="4">
    <mergeCell ref="B2:M2"/>
    <mergeCell ref="P2:X2"/>
    <mergeCell ref="AA2:AI2"/>
    <mergeCell ref="B66:M67"/>
  </mergeCells>
  <conditionalFormatting sqref="P15:P16">
    <cfRule type="expression" dxfId="108" priority="94" stopIfTrue="1">
      <formula>P15="No"</formula>
    </cfRule>
    <cfRule type="expression" dxfId="107" priority="95" stopIfTrue="1">
      <formula>P15="Part Pay"</formula>
    </cfRule>
  </conditionalFormatting>
  <conditionalFormatting sqref="Q10:Q64">
    <cfRule type="expression" dxfId="106" priority="92" stopIfTrue="1">
      <formula>P10="No"</formula>
    </cfRule>
    <cfRule type="expression" dxfId="105" priority="93" stopIfTrue="1">
      <formula>P10="Part Pay"</formula>
    </cfRule>
  </conditionalFormatting>
  <conditionalFormatting sqref="R5:R64">
    <cfRule type="expression" dxfId="104" priority="90" stopIfTrue="1">
      <formula>P5="No"</formula>
    </cfRule>
    <cfRule type="expression" dxfId="103" priority="91" stopIfTrue="1">
      <formula>P5="Part Pay"</formula>
    </cfRule>
  </conditionalFormatting>
  <conditionalFormatting sqref="T5:T64">
    <cfRule type="expression" dxfId="102" priority="88" stopIfTrue="1">
      <formula>P5="No"</formula>
    </cfRule>
    <cfRule type="expression" dxfId="101" priority="89" stopIfTrue="1">
      <formula>P5="Part Pay"</formula>
    </cfRule>
  </conditionalFormatting>
  <conditionalFormatting sqref="U5:U64">
    <cfRule type="expression" dxfId="100" priority="86" stopIfTrue="1">
      <formula>P5="No"</formula>
    </cfRule>
    <cfRule type="expression" dxfId="99" priority="87" stopIfTrue="1">
      <formula>P5="Part Pay"</formula>
    </cfRule>
  </conditionalFormatting>
  <conditionalFormatting sqref="L5:L64">
    <cfRule type="expression" dxfId="98" priority="97" stopIfTrue="1">
      <formula>R5="No"</formula>
    </cfRule>
    <cfRule type="expression" dxfId="97" priority="98" stopIfTrue="1">
      <formula>R5="Part Pay"</formula>
    </cfRule>
  </conditionalFormatting>
  <conditionalFormatting sqref="W10:W64 AF17:AF64">
    <cfRule type="expression" dxfId="96" priority="77">
      <formula>P10="Part Pay"</formula>
    </cfRule>
    <cfRule type="expression" dxfId="95" priority="84">
      <formula>P10="No"</formula>
    </cfRule>
  </conditionalFormatting>
  <conditionalFormatting sqref="X10:X16">
    <cfRule type="expression" dxfId="94" priority="83">
      <formula>P1044655="No"</formula>
    </cfRule>
  </conditionalFormatting>
  <conditionalFormatting sqref="X10:X64">
    <cfRule type="expression" dxfId="93" priority="78">
      <formula>P10="Part Pay"</formula>
    </cfRule>
    <cfRule type="expression" dxfId="92" priority="82">
      <formula>P10="No"</formula>
    </cfRule>
  </conditionalFormatting>
  <conditionalFormatting sqref="AA10:AA16">
    <cfRule type="expression" dxfId="91" priority="99">
      <formula>R1044655="No"</formula>
    </cfRule>
  </conditionalFormatting>
  <conditionalFormatting sqref="P17:P64">
    <cfRule type="expression" dxfId="90" priority="73" stopIfTrue="1">
      <formula>P17="No"</formula>
    </cfRule>
    <cfRule type="expression" dxfId="89" priority="74" stopIfTrue="1">
      <formula>P17="Part Pay"</formula>
    </cfRule>
  </conditionalFormatting>
  <conditionalFormatting sqref="X17:X64">
    <cfRule type="expression" dxfId="88" priority="62">
      <formula>Q1046598="No"</formula>
    </cfRule>
  </conditionalFormatting>
  <conditionalFormatting sqref="AA17:AA64">
    <cfRule type="expression" dxfId="87" priority="75">
      <formula>S1046598="No"</formula>
    </cfRule>
  </conditionalFormatting>
  <conditionalFormatting sqref="P5:P14">
    <cfRule type="expression" dxfId="86" priority="50" stopIfTrue="1">
      <formula>P5="No"</formula>
    </cfRule>
    <cfRule type="expression" dxfId="85" priority="51" stopIfTrue="1">
      <formula>P5="Part Pay"</formula>
    </cfRule>
  </conditionalFormatting>
  <conditionalFormatting sqref="Q5:Q9">
    <cfRule type="expression" dxfId="84" priority="48" stopIfTrue="1">
      <formula>P5="No"</formula>
    </cfRule>
    <cfRule type="expression" dxfId="83" priority="49" stopIfTrue="1">
      <formula>P5="Part Pay"</formula>
    </cfRule>
  </conditionalFormatting>
  <conditionalFormatting sqref="W5:W9">
    <cfRule type="expression" dxfId="82" priority="37">
      <formula>P5="Part Pay"</formula>
    </cfRule>
    <cfRule type="expression" dxfId="81" priority="44">
      <formula>P5="No"</formula>
    </cfRule>
  </conditionalFormatting>
  <conditionalFormatting sqref="X5:X9">
    <cfRule type="expression" dxfId="80" priority="43">
      <formula>P1044650="No"</formula>
    </cfRule>
  </conditionalFormatting>
  <conditionalFormatting sqref="X5:X9">
    <cfRule type="expression" dxfId="79" priority="38">
      <formula>P5="Part Pay"</formula>
    </cfRule>
    <cfRule type="expression" dxfId="78" priority="42">
      <formula>P5="No"</formula>
    </cfRule>
  </conditionalFormatting>
  <conditionalFormatting sqref="AA5:AA15">
    <cfRule type="expression" dxfId="77" priority="54">
      <formula>R1044650="No"</formula>
    </cfRule>
  </conditionalFormatting>
  <conditionalFormatting sqref="AA5:AA64">
    <cfRule type="expression" dxfId="76" priority="27">
      <formula>AA5="Yes"</formula>
    </cfRule>
  </conditionalFormatting>
  <conditionalFormatting sqref="AB5:AB64">
    <cfRule type="expression" dxfId="75" priority="26">
      <formula>AA5="Yes"</formula>
    </cfRule>
  </conditionalFormatting>
  <conditionalFormatting sqref="AC5:AC64">
    <cfRule type="expression" dxfId="74" priority="25">
      <formula>AA5="Yes"</formula>
    </cfRule>
  </conditionalFormatting>
  <conditionalFormatting sqref="AD5:AD64">
    <cfRule type="expression" dxfId="73" priority="24">
      <formula>AA5="Yes"</formula>
    </cfRule>
  </conditionalFormatting>
  <conditionalFormatting sqref="AG5:AH64">
    <cfRule type="expression" dxfId="72" priority="22">
      <formula>AA5="Yes"</formula>
    </cfRule>
  </conditionalFormatting>
  <conditionalFormatting sqref="AH5:AH64">
    <cfRule type="expression" dxfId="71" priority="102" stopIfTrue="1">
      <formula>AH5&gt;H5</formula>
    </cfRule>
  </conditionalFormatting>
  <conditionalFormatting sqref="E5:E64">
    <cfRule type="containsText" dxfId="70" priority="52" stopIfTrue="1" operator="containsText" text="Attendance at court">
      <formula>NOT(ISERROR(SEARCH("Attendance at court",E5)))</formula>
    </cfRule>
    <cfRule type="containsText" dxfId="69" priority="53" stopIfTrue="1" operator="containsText" text="Travel">
      <formula>NOT(ISERROR(SEARCH("Travel",E5)))</formula>
    </cfRule>
    <cfRule type="containsText" dxfId="68" priority="96" stopIfTrue="1" operator="containsText" text="Advocacy">
      <formula>NOT(ISERROR(SEARCH("Advocacy",E5)))</formula>
    </cfRule>
  </conditionalFormatting>
  <conditionalFormatting sqref="E5:E26">
    <cfRule type="containsText" dxfId="67" priority="21" stopIfTrue="1" operator="containsText" text="Waiting">
      <formula>NOT(ISERROR(SEARCH("Waiting",E5)))</formula>
    </cfRule>
  </conditionalFormatting>
  <conditionalFormatting sqref="V5:V64">
    <cfRule type="expression" dxfId="66" priority="36" stopIfTrue="1">
      <formula>P5="Part Pay"</formula>
    </cfRule>
    <cfRule type="expression" dxfId="65" priority="45" stopIfTrue="1">
      <formula>P5="No"</formula>
    </cfRule>
  </conditionalFormatting>
  <conditionalFormatting sqref="AF10:AF16">
    <cfRule type="expression" dxfId="64" priority="10">
      <formula>Y10="Part Pay"</formula>
    </cfRule>
    <cfRule type="expression" dxfId="63" priority="11">
      <formula>Y10="No"</formula>
    </cfRule>
  </conditionalFormatting>
  <conditionalFormatting sqref="AF5:AF64">
    <cfRule type="expression" dxfId="62" priority="5">
      <formula>AA5="Yes"</formula>
    </cfRule>
  </conditionalFormatting>
  <conditionalFormatting sqref="V17:V64">
    <cfRule type="expression" dxfId="61" priority="168">
      <formula>Q17="Part Pay"</formula>
    </cfRule>
    <cfRule type="expression" dxfId="60" priority="169">
      <formula>Q17="No"</formula>
    </cfRule>
  </conditionalFormatting>
  <conditionalFormatting sqref="M5:M64">
    <cfRule type="expression" dxfId="59" priority="175" stopIfTrue="1">
      <formula>T5="No"</formula>
    </cfRule>
    <cfRule type="expression" dxfId="58" priority="176" stopIfTrue="1">
      <formula>T5="Part Pay"</formula>
    </cfRule>
  </conditionalFormatting>
  <conditionalFormatting sqref="S5:S64 AE5:AE64">
    <cfRule type="expression" dxfId="57" priority="3">
      <formula>P5="Part Pay"</formula>
    </cfRule>
    <cfRule type="expression" dxfId="56" priority="4">
      <formula>P5="No"</formula>
    </cfRule>
  </conditionalFormatting>
  <conditionalFormatting sqref="AA5:AA64">
    <cfRule type="expression" dxfId="55" priority="181">
      <formula>P5="Part Pay"</formula>
    </cfRule>
    <cfRule type="expression" dxfId="54" priority="182">
      <formula>P5="No"</formula>
    </cfRule>
    <cfRule type="expression" dxfId="53" priority="183">
      <formula>P1044650="No"</formula>
    </cfRule>
  </conditionalFormatting>
  <dataValidations xWindow="924" yWindow="365" count="7">
    <dataValidation operator="greaterThan" allowBlank="1" showInputMessage="1" showErrorMessage="1" sqref="M5:M64 I5:I64 K5:K64" xr:uid="{00000000-0002-0000-0100-000000000000}"/>
    <dataValidation type="whole" operator="greaterThan" allowBlank="1" showInputMessage="1" showErrorMessage="1" sqref="G5:G64" xr:uid="{00000000-0002-0000-0100-000001000000}">
      <formula1>0</formula1>
    </dataValidation>
    <dataValidation type="decimal" operator="greaterThan" allowBlank="1" showInputMessage="1" showErrorMessage="1" sqref="L5:L64 W5:W64 Q5:Q64 AE5:AF64 S5:S64 J5:J64 H5:H64" xr:uid="{00000000-0002-0000-0100-000002000000}">
      <formula1>0</formula1>
    </dataValidation>
    <dataValidation type="date" allowBlank="1" showInputMessage="1" showErrorMessage="1" sqref="B5:B64" xr:uid="{00000000-0002-0000-0100-000003000000}">
      <formula1>1</formula1>
      <formula2>2958465</formula2>
    </dataValidation>
    <dataValidation allowBlank="1" showInputMessage="1" showErrorMessage="1" promptTitle="Running total" prompt="This is the total amount of disbursements incurred." sqref="V4:W4 AF4" xr:uid="{00000000-0002-0000-0100-000004000000}"/>
    <dataValidation type="list" allowBlank="1" showInputMessage="1" showErrorMessage="1" sqref="AD5:AD64 R5:R64 C5:C64 U5:U64" xr:uid="{00000000-0002-0000-0100-000005000000}">
      <formula1>"A, B, C, D"</formula1>
    </dataValidation>
    <dataValidation allowBlank="1" showInputMessage="1" showErrorMessage="1" promptTitle="Running total" prompt="This is the total amount of time worked." sqref="S4 H4:M4" xr:uid="{00000000-0002-0000-0100-000006000000}"/>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924" yWindow="365" count="3">
        <x14:dataValidation type="list" allowBlank="1" showInputMessage="1" showErrorMessage="1" xr:uid="{00000000-0002-0000-0100-000007000000}">
          <x14:formula1>
            <xm:f>'Hidden Data'!$A$4:$A$6</xm:f>
          </x14:formula1>
          <xm:sqref>P5:P64</xm:sqref>
        </x14:dataValidation>
        <x14:dataValidation type="list" allowBlank="1" showInputMessage="1" showErrorMessage="1" xr:uid="{00000000-0002-0000-0100-000008000000}">
          <x14:formula1>
            <xm:f>'Hidden Data'!$A$4:$A$5</xm:f>
          </x14:formula1>
          <xm:sqref>AA5:AA64</xm:sqref>
        </x14:dataValidation>
        <x14:dataValidation type="list" allowBlank="1" showInputMessage="1" showErrorMessage="1" xr:uid="{00000000-0002-0000-0100-000009000000}">
          <x14:formula1>
            <xm:f>'Litigator Summary &amp; Totals'!$B$5:$B$23</xm:f>
          </x14:formula1>
          <xm:sqref>E5:E64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5"/>
  <sheetViews>
    <sheetView zoomScale="90" zoomScaleNormal="90" workbookViewId="0">
      <pane ySplit="3" topLeftCell="A4" activePane="bottomLeft" state="frozen"/>
      <selection activeCell="B4" sqref="B4"/>
      <selection pane="bottomLeft" activeCell="B4" sqref="B4"/>
    </sheetView>
  </sheetViews>
  <sheetFormatPr defaultColWidth="0" defaultRowHeight="14.4" zeroHeight="1"/>
  <cols>
    <col min="1" max="1" width="1.44140625" style="7" customWidth="1"/>
    <col min="2" max="3" width="15.6640625" style="7" customWidth="1"/>
    <col min="4" max="4" width="40" style="7" customWidth="1"/>
    <col min="5" max="6" width="15.6640625" style="7" customWidth="1"/>
    <col min="7" max="7" width="1.44140625" style="7" customWidth="1"/>
    <col min="8" max="8" width="1.44140625" style="7" hidden="1" customWidth="1"/>
    <col min="9" max="9" width="15.6640625" style="7" hidden="1" customWidth="1"/>
    <col min="10" max="11" width="15.6640625" style="141" hidden="1" customWidth="1"/>
    <col min="12" max="12" width="47.33203125" style="141" hidden="1" customWidth="1"/>
    <col min="13" max="13" width="1.44140625" style="7" hidden="1" customWidth="1"/>
    <col min="14" max="14" width="1.44140625" style="141" hidden="1" customWidth="1"/>
    <col min="15" max="15" width="10.109375" style="7" hidden="1" customWidth="1"/>
    <col min="16" max="16" width="36.88671875" style="7" hidden="1" customWidth="1"/>
    <col min="17" max="17" width="14.109375" style="7" hidden="1" customWidth="1"/>
    <col min="18" max="18" width="39.6640625" style="7" hidden="1" customWidth="1"/>
    <col min="19" max="19" width="15.109375" style="7" hidden="1" customWidth="1"/>
    <col min="20" max="20" width="1.44140625" style="7" hidden="1" customWidth="1"/>
    <col min="21" max="21" width="9.109375" style="7" customWidth="1"/>
    <col min="22" max="16384" width="9.109375" style="7" hidden="1"/>
  </cols>
  <sheetData>
    <row r="1" spans="1:20" ht="7.5" customHeight="1">
      <c r="A1" s="189"/>
      <c r="B1" s="189"/>
      <c r="C1" s="189"/>
      <c r="D1" s="189"/>
      <c r="E1" s="189"/>
      <c r="F1" s="189"/>
      <c r="G1" s="189"/>
      <c r="H1" s="5"/>
      <c r="I1" s="5"/>
      <c r="J1" s="36"/>
      <c r="K1" s="36"/>
      <c r="L1" s="36"/>
      <c r="M1" s="5"/>
      <c r="N1" s="37"/>
      <c r="O1" s="37"/>
      <c r="P1" s="37"/>
      <c r="Q1" s="37"/>
      <c r="R1" s="37"/>
      <c r="S1" s="37"/>
      <c r="T1" s="37"/>
    </row>
    <row r="2" spans="1:20" ht="31.5" customHeight="1">
      <c r="A2" s="189"/>
      <c r="B2" s="525" t="s">
        <v>95</v>
      </c>
      <c r="C2" s="526"/>
      <c r="D2" s="526"/>
      <c r="E2" s="526"/>
      <c r="F2" s="527"/>
      <c r="G2" s="189"/>
      <c r="H2" s="5"/>
      <c r="I2" s="528" t="s">
        <v>57</v>
      </c>
      <c r="J2" s="529"/>
      <c r="K2" s="529"/>
      <c r="L2" s="530"/>
      <c r="M2" s="5"/>
      <c r="N2" s="37"/>
      <c r="O2" s="531" t="s">
        <v>111</v>
      </c>
      <c r="P2" s="532"/>
      <c r="Q2" s="532"/>
      <c r="R2" s="532"/>
      <c r="S2" s="532"/>
      <c r="T2" s="118"/>
    </row>
    <row r="3" spans="1:20" ht="91.5" customHeight="1">
      <c r="A3" s="189"/>
      <c r="B3" s="120" t="s">
        <v>0</v>
      </c>
      <c r="C3" s="120" t="s">
        <v>61</v>
      </c>
      <c r="D3" s="120" t="s">
        <v>58</v>
      </c>
      <c r="E3" s="120" t="s">
        <v>124</v>
      </c>
      <c r="F3" s="120" t="s">
        <v>125</v>
      </c>
      <c r="G3" s="189"/>
      <c r="H3" s="121"/>
      <c r="I3" s="38" t="s">
        <v>63</v>
      </c>
      <c r="J3" s="140" t="s">
        <v>59</v>
      </c>
      <c r="K3" s="140" t="s">
        <v>60</v>
      </c>
      <c r="L3" s="39" t="s">
        <v>62</v>
      </c>
      <c r="M3" s="5"/>
      <c r="N3" s="37"/>
      <c r="O3" s="115" t="s">
        <v>112</v>
      </c>
      <c r="P3" s="117" t="s">
        <v>126</v>
      </c>
      <c r="Q3" s="117" t="s">
        <v>130</v>
      </c>
      <c r="R3" s="115" t="s">
        <v>127</v>
      </c>
      <c r="S3" s="114" t="s">
        <v>129</v>
      </c>
      <c r="T3" s="118"/>
    </row>
    <row r="4" spans="1:20" ht="15.6">
      <c r="A4" s="189"/>
      <c r="B4" s="126"/>
      <c r="C4" s="127"/>
      <c r="D4" s="127"/>
      <c r="E4" s="128"/>
      <c r="F4" s="129"/>
      <c r="G4" s="189"/>
      <c r="H4" s="122"/>
      <c r="I4" s="89"/>
      <c r="J4" s="68"/>
      <c r="K4" s="71" t="str">
        <f t="shared" ref="K4:K35" si="0">IF(I4="Yes",E4,IF(I4="Part Pay",J4,""))</f>
        <v/>
      </c>
      <c r="L4" s="68"/>
      <c r="M4" s="69"/>
      <c r="N4" s="70"/>
      <c r="O4" s="91"/>
      <c r="P4" s="91"/>
      <c r="Q4" s="68"/>
      <c r="R4" s="68"/>
      <c r="S4" s="119" t="str">
        <f>IF(Q4="",K4,IF(K4="",Q4,Q4+K4))</f>
        <v/>
      </c>
      <c r="T4" s="37"/>
    </row>
    <row r="5" spans="1:20" ht="15.6">
      <c r="A5" s="189"/>
      <c r="B5" s="130"/>
      <c r="C5" s="76"/>
      <c r="D5" s="76"/>
      <c r="E5" s="128"/>
      <c r="F5" s="129"/>
      <c r="G5" s="189"/>
      <c r="H5" s="67"/>
      <c r="I5" s="89"/>
      <c r="J5" s="71"/>
      <c r="K5" s="71" t="str">
        <f t="shared" si="0"/>
        <v/>
      </c>
      <c r="L5" s="71"/>
      <c r="M5" s="67"/>
      <c r="N5" s="72"/>
      <c r="O5" s="92"/>
      <c r="P5" s="92"/>
      <c r="Q5" s="71"/>
      <c r="R5" s="71"/>
      <c r="S5" s="119" t="str">
        <f t="shared" ref="S5:S53" si="1">IF(Q5="",K5,IF(K5="",Q5,Q5+K5))</f>
        <v/>
      </c>
      <c r="T5" s="37"/>
    </row>
    <row r="6" spans="1:20" ht="15.6">
      <c r="A6" s="189"/>
      <c r="B6" s="130"/>
      <c r="C6" s="76"/>
      <c r="D6" s="76"/>
      <c r="E6" s="128"/>
      <c r="F6" s="129"/>
      <c r="G6" s="189"/>
      <c r="H6" s="67"/>
      <c r="I6" s="89"/>
      <c r="J6" s="71"/>
      <c r="K6" s="71" t="str">
        <f t="shared" si="0"/>
        <v/>
      </c>
      <c r="L6" s="71"/>
      <c r="M6" s="67"/>
      <c r="N6" s="72"/>
      <c r="O6" s="92"/>
      <c r="P6" s="92"/>
      <c r="Q6" s="71"/>
      <c r="R6" s="71"/>
      <c r="S6" s="119" t="str">
        <f t="shared" si="1"/>
        <v/>
      </c>
      <c r="T6" s="37"/>
    </row>
    <row r="7" spans="1:20" ht="15.6">
      <c r="A7" s="189"/>
      <c r="B7" s="130"/>
      <c r="C7" s="76"/>
      <c r="D7" s="76"/>
      <c r="E7" s="128"/>
      <c r="F7" s="129"/>
      <c r="G7" s="189"/>
      <c r="H7" s="67"/>
      <c r="I7" s="89"/>
      <c r="J7" s="71"/>
      <c r="K7" s="71" t="str">
        <f t="shared" si="0"/>
        <v/>
      </c>
      <c r="L7" s="71"/>
      <c r="M7" s="67"/>
      <c r="N7" s="72"/>
      <c r="O7" s="92"/>
      <c r="P7" s="92"/>
      <c r="Q7" s="71"/>
      <c r="R7" s="71"/>
      <c r="S7" s="119" t="str">
        <f t="shared" si="1"/>
        <v/>
      </c>
      <c r="T7" s="37"/>
    </row>
    <row r="8" spans="1:20" ht="15.6">
      <c r="A8" s="189"/>
      <c r="B8" s="130"/>
      <c r="C8" s="76"/>
      <c r="D8" s="76"/>
      <c r="E8" s="128"/>
      <c r="F8" s="129"/>
      <c r="G8" s="189"/>
      <c r="H8" s="67"/>
      <c r="I8" s="89"/>
      <c r="J8" s="71"/>
      <c r="K8" s="71" t="str">
        <f t="shared" si="0"/>
        <v/>
      </c>
      <c r="L8" s="71"/>
      <c r="M8" s="67"/>
      <c r="N8" s="72"/>
      <c r="O8" s="92"/>
      <c r="P8" s="92"/>
      <c r="Q8" s="71"/>
      <c r="R8" s="71"/>
      <c r="S8" s="119" t="str">
        <f t="shared" si="1"/>
        <v/>
      </c>
      <c r="T8" s="37"/>
    </row>
    <row r="9" spans="1:20" ht="15.6">
      <c r="A9" s="189"/>
      <c r="B9" s="130"/>
      <c r="C9" s="76"/>
      <c r="D9" s="76"/>
      <c r="E9" s="128"/>
      <c r="F9" s="129"/>
      <c r="G9" s="189"/>
      <c r="H9" s="67"/>
      <c r="I9" s="89"/>
      <c r="J9" s="71"/>
      <c r="K9" s="71" t="str">
        <f t="shared" si="0"/>
        <v/>
      </c>
      <c r="L9" s="71"/>
      <c r="M9" s="67"/>
      <c r="N9" s="72"/>
      <c r="O9" s="92"/>
      <c r="P9" s="92"/>
      <c r="Q9" s="71"/>
      <c r="R9" s="71"/>
      <c r="S9" s="119" t="str">
        <f t="shared" si="1"/>
        <v/>
      </c>
      <c r="T9" s="37"/>
    </row>
    <row r="10" spans="1:20" ht="15.6">
      <c r="A10" s="189"/>
      <c r="B10" s="130"/>
      <c r="C10" s="76"/>
      <c r="D10" s="76"/>
      <c r="E10" s="128"/>
      <c r="F10" s="129"/>
      <c r="G10" s="189"/>
      <c r="H10" s="67"/>
      <c r="I10" s="89"/>
      <c r="J10" s="71"/>
      <c r="K10" s="71" t="str">
        <f t="shared" si="0"/>
        <v/>
      </c>
      <c r="L10" s="71"/>
      <c r="M10" s="67"/>
      <c r="N10" s="72"/>
      <c r="O10" s="92"/>
      <c r="P10" s="92"/>
      <c r="Q10" s="71"/>
      <c r="R10" s="71"/>
      <c r="S10" s="119" t="str">
        <f t="shared" si="1"/>
        <v/>
      </c>
      <c r="T10" s="37"/>
    </row>
    <row r="11" spans="1:20" ht="15.6">
      <c r="A11" s="189"/>
      <c r="B11" s="130"/>
      <c r="C11" s="76"/>
      <c r="D11" s="76"/>
      <c r="E11" s="128"/>
      <c r="F11" s="129"/>
      <c r="G11" s="189"/>
      <c r="H11" s="67"/>
      <c r="I11" s="89"/>
      <c r="J11" s="71"/>
      <c r="K11" s="71" t="str">
        <f t="shared" si="0"/>
        <v/>
      </c>
      <c r="L11" s="71"/>
      <c r="M11" s="67"/>
      <c r="N11" s="72"/>
      <c r="O11" s="92"/>
      <c r="P11" s="92"/>
      <c r="Q11" s="71"/>
      <c r="R11" s="116"/>
      <c r="S11" s="119" t="str">
        <f t="shared" si="1"/>
        <v/>
      </c>
      <c r="T11" s="37"/>
    </row>
    <row r="12" spans="1:20" ht="15.6">
      <c r="A12" s="189"/>
      <c r="B12" s="130"/>
      <c r="C12" s="76"/>
      <c r="D12" s="76"/>
      <c r="E12" s="128"/>
      <c r="F12" s="129"/>
      <c r="G12" s="189"/>
      <c r="H12" s="67"/>
      <c r="I12" s="89"/>
      <c r="J12" s="71"/>
      <c r="K12" s="71" t="str">
        <f t="shared" si="0"/>
        <v/>
      </c>
      <c r="L12" s="71"/>
      <c r="M12" s="67"/>
      <c r="N12" s="72"/>
      <c r="O12" s="92"/>
      <c r="P12" s="92"/>
      <c r="Q12" s="71"/>
      <c r="R12" s="71"/>
      <c r="S12" s="119" t="str">
        <f t="shared" si="1"/>
        <v/>
      </c>
      <c r="T12" s="37"/>
    </row>
    <row r="13" spans="1:20" ht="15.6">
      <c r="A13" s="189"/>
      <c r="B13" s="130"/>
      <c r="C13" s="76"/>
      <c r="D13" s="76"/>
      <c r="E13" s="128"/>
      <c r="F13" s="129"/>
      <c r="G13" s="189"/>
      <c r="H13" s="67"/>
      <c r="I13" s="89"/>
      <c r="J13" s="71"/>
      <c r="K13" s="71" t="str">
        <f t="shared" si="0"/>
        <v/>
      </c>
      <c r="L13" s="71"/>
      <c r="M13" s="67"/>
      <c r="N13" s="72"/>
      <c r="O13" s="92"/>
      <c r="P13" s="92"/>
      <c r="Q13" s="71"/>
      <c r="R13" s="71"/>
      <c r="S13" s="119" t="str">
        <f t="shared" si="1"/>
        <v/>
      </c>
      <c r="T13" s="37"/>
    </row>
    <row r="14" spans="1:20" ht="15.6">
      <c r="A14" s="189"/>
      <c r="B14" s="130"/>
      <c r="C14" s="78"/>
      <c r="D14" s="78"/>
      <c r="E14" s="128"/>
      <c r="F14" s="129"/>
      <c r="G14" s="189"/>
      <c r="H14" s="67"/>
      <c r="I14" s="89"/>
      <c r="J14" s="71"/>
      <c r="K14" s="71" t="str">
        <f t="shared" si="0"/>
        <v/>
      </c>
      <c r="L14" s="71"/>
      <c r="M14" s="67"/>
      <c r="N14" s="72"/>
      <c r="O14" s="92"/>
      <c r="P14" s="92"/>
      <c r="Q14" s="71"/>
      <c r="R14" s="71"/>
      <c r="S14" s="119" t="str">
        <f t="shared" si="1"/>
        <v/>
      </c>
      <c r="T14" s="37"/>
    </row>
    <row r="15" spans="1:20" ht="15.6">
      <c r="A15" s="189"/>
      <c r="B15" s="130"/>
      <c r="C15" s="78"/>
      <c r="D15" s="78"/>
      <c r="E15" s="128"/>
      <c r="F15" s="129"/>
      <c r="G15" s="189"/>
      <c r="H15" s="67"/>
      <c r="I15" s="89"/>
      <c r="J15" s="71"/>
      <c r="K15" s="71" t="str">
        <f t="shared" si="0"/>
        <v/>
      </c>
      <c r="L15" s="71"/>
      <c r="M15" s="67"/>
      <c r="N15" s="72"/>
      <c r="O15" s="92"/>
      <c r="P15" s="92"/>
      <c r="Q15" s="71"/>
      <c r="R15" s="71"/>
      <c r="S15" s="119" t="str">
        <f t="shared" si="1"/>
        <v/>
      </c>
      <c r="T15" s="37"/>
    </row>
    <row r="16" spans="1:20" ht="15.6">
      <c r="A16" s="189"/>
      <c r="B16" s="130"/>
      <c r="C16" s="80"/>
      <c r="D16" s="78"/>
      <c r="E16" s="128"/>
      <c r="F16" s="129"/>
      <c r="G16" s="189"/>
      <c r="H16" s="67"/>
      <c r="I16" s="89"/>
      <c r="J16" s="71"/>
      <c r="K16" s="71" t="str">
        <f t="shared" si="0"/>
        <v/>
      </c>
      <c r="L16" s="71"/>
      <c r="M16" s="67"/>
      <c r="N16" s="72"/>
      <c r="O16" s="92"/>
      <c r="P16" s="92"/>
      <c r="Q16" s="71"/>
      <c r="R16" s="71"/>
      <c r="S16" s="119" t="str">
        <f t="shared" si="1"/>
        <v/>
      </c>
      <c r="T16" s="37"/>
    </row>
    <row r="17" spans="1:20" ht="15.6">
      <c r="A17" s="189"/>
      <c r="B17" s="130"/>
      <c r="C17" s="78"/>
      <c r="D17" s="78"/>
      <c r="E17" s="128"/>
      <c r="F17" s="129"/>
      <c r="G17" s="189"/>
      <c r="H17" s="67"/>
      <c r="I17" s="89"/>
      <c r="J17" s="71"/>
      <c r="K17" s="71" t="str">
        <f t="shared" si="0"/>
        <v/>
      </c>
      <c r="L17" s="71"/>
      <c r="M17" s="67"/>
      <c r="N17" s="72"/>
      <c r="O17" s="92"/>
      <c r="P17" s="92"/>
      <c r="Q17" s="71"/>
      <c r="R17" s="71"/>
      <c r="S17" s="119" t="str">
        <f t="shared" si="1"/>
        <v/>
      </c>
      <c r="T17" s="37"/>
    </row>
    <row r="18" spans="1:20" ht="15.6">
      <c r="A18" s="189"/>
      <c r="B18" s="130"/>
      <c r="C18" s="78"/>
      <c r="D18" s="78"/>
      <c r="E18" s="128"/>
      <c r="F18" s="129"/>
      <c r="G18" s="189"/>
      <c r="H18" s="67"/>
      <c r="I18" s="89"/>
      <c r="J18" s="71"/>
      <c r="K18" s="71" t="str">
        <f t="shared" si="0"/>
        <v/>
      </c>
      <c r="L18" s="71"/>
      <c r="M18" s="67"/>
      <c r="N18" s="72"/>
      <c r="O18" s="92"/>
      <c r="P18" s="92"/>
      <c r="Q18" s="71"/>
      <c r="R18" s="71"/>
      <c r="S18" s="119" t="str">
        <f t="shared" si="1"/>
        <v/>
      </c>
      <c r="T18" s="37"/>
    </row>
    <row r="19" spans="1:20" ht="15.6">
      <c r="A19" s="189"/>
      <c r="B19" s="130"/>
      <c r="C19" s="78"/>
      <c r="D19" s="78"/>
      <c r="E19" s="128"/>
      <c r="F19" s="129"/>
      <c r="G19" s="189"/>
      <c r="H19" s="67"/>
      <c r="I19" s="89"/>
      <c r="J19" s="71"/>
      <c r="K19" s="71" t="str">
        <f t="shared" si="0"/>
        <v/>
      </c>
      <c r="L19" s="71"/>
      <c r="M19" s="67"/>
      <c r="N19" s="72"/>
      <c r="O19" s="92"/>
      <c r="P19" s="92"/>
      <c r="Q19" s="71"/>
      <c r="R19" s="71"/>
      <c r="S19" s="119" t="str">
        <f t="shared" si="1"/>
        <v/>
      </c>
      <c r="T19" s="37"/>
    </row>
    <row r="20" spans="1:20" ht="15.6">
      <c r="A20" s="189"/>
      <c r="B20" s="130"/>
      <c r="C20" s="78"/>
      <c r="D20" s="78"/>
      <c r="E20" s="128"/>
      <c r="F20" s="129"/>
      <c r="G20" s="189"/>
      <c r="H20" s="67"/>
      <c r="I20" s="89"/>
      <c r="J20" s="71"/>
      <c r="K20" s="71" t="str">
        <f t="shared" si="0"/>
        <v/>
      </c>
      <c r="L20" s="71"/>
      <c r="M20" s="67"/>
      <c r="N20" s="72"/>
      <c r="O20" s="92"/>
      <c r="P20" s="92"/>
      <c r="Q20" s="71"/>
      <c r="R20" s="71"/>
      <c r="S20" s="119" t="str">
        <f t="shared" si="1"/>
        <v/>
      </c>
      <c r="T20" s="37"/>
    </row>
    <row r="21" spans="1:20" ht="15.6">
      <c r="A21" s="189"/>
      <c r="B21" s="130"/>
      <c r="C21" s="78"/>
      <c r="D21" s="78"/>
      <c r="E21" s="128"/>
      <c r="F21" s="129"/>
      <c r="G21" s="189"/>
      <c r="H21" s="67"/>
      <c r="I21" s="89"/>
      <c r="J21" s="71"/>
      <c r="K21" s="71" t="str">
        <f t="shared" si="0"/>
        <v/>
      </c>
      <c r="L21" s="71"/>
      <c r="M21" s="67"/>
      <c r="N21" s="72"/>
      <c r="O21" s="92"/>
      <c r="P21" s="92"/>
      <c r="Q21" s="71"/>
      <c r="R21" s="71"/>
      <c r="S21" s="119" t="str">
        <f t="shared" si="1"/>
        <v/>
      </c>
      <c r="T21" s="37"/>
    </row>
    <row r="22" spans="1:20" ht="15.6">
      <c r="A22" s="189"/>
      <c r="B22" s="130"/>
      <c r="C22" s="78"/>
      <c r="D22" s="78"/>
      <c r="E22" s="128"/>
      <c r="F22" s="129"/>
      <c r="G22" s="189"/>
      <c r="H22" s="67"/>
      <c r="I22" s="89"/>
      <c r="J22" s="71"/>
      <c r="K22" s="71" t="str">
        <f t="shared" si="0"/>
        <v/>
      </c>
      <c r="L22" s="71"/>
      <c r="M22" s="67"/>
      <c r="N22" s="72"/>
      <c r="O22" s="92"/>
      <c r="P22" s="92"/>
      <c r="Q22" s="71"/>
      <c r="R22" s="71"/>
      <c r="S22" s="119" t="str">
        <f t="shared" si="1"/>
        <v/>
      </c>
      <c r="T22" s="37"/>
    </row>
    <row r="23" spans="1:20" ht="15.6">
      <c r="A23" s="189"/>
      <c r="B23" s="130"/>
      <c r="C23" s="78"/>
      <c r="D23" s="78"/>
      <c r="E23" s="128"/>
      <c r="F23" s="129"/>
      <c r="G23" s="189"/>
      <c r="H23" s="67"/>
      <c r="I23" s="89"/>
      <c r="J23" s="71"/>
      <c r="K23" s="71" t="str">
        <f t="shared" si="0"/>
        <v/>
      </c>
      <c r="L23" s="71"/>
      <c r="M23" s="67"/>
      <c r="N23" s="72"/>
      <c r="O23" s="92"/>
      <c r="P23" s="92"/>
      <c r="Q23" s="71"/>
      <c r="R23" s="71"/>
      <c r="S23" s="119" t="str">
        <f t="shared" si="1"/>
        <v/>
      </c>
      <c r="T23" s="37"/>
    </row>
    <row r="24" spans="1:20" ht="15.6">
      <c r="A24" s="189"/>
      <c r="B24" s="130"/>
      <c r="C24" s="78"/>
      <c r="D24" s="78"/>
      <c r="E24" s="128"/>
      <c r="F24" s="129"/>
      <c r="G24" s="189"/>
      <c r="H24" s="67"/>
      <c r="I24" s="89"/>
      <c r="J24" s="71"/>
      <c r="K24" s="71" t="str">
        <f t="shared" si="0"/>
        <v/>
      </c>
      <c r="L24" s="71"/>
      <c r="M24" s="67"/>
      <c r="N24" s="72"/>
      <c r="O24" s="92"/>
      <c r="P24" s="92"/>
      <c r="Q24" s="71"/>
      <c r="R24" s="71"/>
      <c r="S24" s="119" t="str">
        <f t="shared" si="1"/>
        <v/>
      </c>
      <c r="T24" s="37"/>
    </row>
    <row r="25" spans="1:20" ht="15.6">
      <c r="A25" s="189"/>
      <c r="B25" s="130"/>
      <c r="C25" s="78"/>
      <c r="D25" s="78"/>
      <c r="E25" s="128"/>
      <c r="F25" s="129"/>
      <c r="G25" s="189"/>
      <c r="H25" s="67"/>
      <c r="I25" s="89"/>
      <c r="J25" s="71"/>
      <c r="K25" s="71" t="str">
        <f t="shared" si="0"/>
        <v/>
      </c>
      <c r="L25" s="71"/>
      <c r="M25" s="67"/>
      <c r="N25" s="72"/>
      <c r="O25" s="92"/>
      <c r="P25" s="92"/>
      <c r="Q25" s="71"/>
      <c r="R25" s="71"/>
      <c r="S25" s="119" t="str">
        <f t="shared" si="1"/>
        <v/>
      </c>
      <c r="T25" s="37"/>
    </row>
    <row r="26" spans="1:20" ht="15.6">
      <c r="A26" s="189"/>
      <c r="B26" s="130"/>
      <c r="C26" s="78"/>
      <c r="D26" s="78"/>
      <c r="E26" s="128"/>
      <c r="F26" s="129"/>
      <c r="G26" s="189"/>
      <c r="H26" s="67"/>
      <c r="I26" s="89"/>
      <c r="J26" s="71"/>
      <c r="K26" s="71" t="str">
        <f t="shared" si="0"/>
        <v/>
      </c>
      <c r="L26" s="71"/>
      <c r="M26" s="67"/>
      <c r="N26" s="72"/>
      <c r="O26" s="92"/>
      <c r="P26" s="92"/>
      <c r="Q26" s="71"/>
      <c r="R26" s="71"/>
      <c r="S26" s="119" t="str">
        <f t="shared" si="1"/>
        <v/>
      </c>
      <c r="T26" s="37"/>
    </row>
    <row r="27" spans="1:20" ht="15.6">
      <c r="A27" s="189"/>
      <c r="B27" s="130"/>
      <c r="C27" s="78"/>
      <c r="D27" s="78"/>
      <c r="E27" s="128"/>
      <c r="F27" s="129"/>
      <c r="G27" s="189"/>
      <c r="H27" s="67"/>
      <c r="I27" s="89"/>
      <c r="J27" s="71"/>
      <c r="K27" s="71" t="str">
        <f t="shared" si="0"/>
        <v/>
      </c>
      <c r="L27" s="71"/>
      <c r="M27" s="67"/>
      <c r="N27" s="72"/>
      <c r="O27" s="92"/>
      <c r="P27" s="92"/>
      <c r="Q27" s="71"/>
      <c r="R27" s="71"/>
      <c r="S27" s="119" t="str">
        <f t="shared" si="1"/>
        <v/>
      </c>
      <c r="T27" s="37"/>
    </row>
    <row r="28" spans="1:20" ht="15.6">
      <c r="A28" s="189"/>
      <c r="B28" s="130"/>
      <c r="C28" s="78"/>
      <c r="D28" s="78"/>
      <c r="E28" s="128"/>
      <c r="F28" s="129"/>
      <c r="G28" s="189"/>
      <c r="H28" s="67"/>
      <c r="I28" s="89"/>
      <c r="J28" s="71"/>
      <c r="K28" s="71" t="str">
        <f t="shared" si="0"/>
        <v/>
      </c>
      <c r="L28" s="71"/>
      <c r="M28" s="67"/>
      <c r="N28" s="72"/>
      <c r="O28" s="92"/>
      <c r="P28" s="92"/>
      <c r="Q28" s="71"/>
      <c r="R28" s="71"/>
      <c r="S28" s="119" t="str">
        <f t="shared" si="1"/>
        <v/>
      </c>
      <c r="T28" s="37"/>
    </row>
    <row r="29" spans="1:20" ht="15.6">
      <c r="A29" s="189"/>
      <c r="B29" s="130"/>
      <c r="C29" s="81"/>
      <c r="D29" s="78"/>
      <c r="E29" s="128"/>
      <c r="F29" s="129"/>
      <c r="G29" s="189"/>
      <c r="H29" s="67"/>
      <c r="I29" s="89"/>
      <c r="J29" s="71"/>
      <c r="K29" s="71" t="str">
        <f t="shared" si="0"/>
        <v/>
      </c>
      <c r="L29" s="71"/>
      <c r="M29" s="67"/>
      <c r="N29" s="72"/>
      <c r="O29" s="92"/>
      <c r="P29" s="92"/>
      <c r="Q29" s="71"/>
      <c r="R29" s="71"/>
      <c r="S29" s="119" t="str">
        <f t="shared" si="1"/>
        <v/>
      </c>
      <c r="T29" s="37"/>
    </row>
    <row r="30" spans="1:20" ht="15.6">
      <c r="A30" s="189"/>
      <c r="B30" s="130"/>
      <c r="C30" s="81"/>
      <c r="D30" s="78"/>
      <c r="E30" s="128"/>
      <c r="F30" s="129"/>
      <c r="G30" s="189"/>
      <c r="H30" s="67"/>
      <c r="I30" s="89"/>
      <c r="J30" s="71"/>
      <c r="K30" s="71" t="str">
        <f t="shared" si="0"/>
        <v/>
      </c>
      <c r="L30" s="71"/>
      <c r="M30" s="67"/>
      <c r="N30" s="72"/>
      <c r="O30" s="92"/>
      <c r="P30" s="92"/>
      <c r="Q30" s="71"/>
      <c r="R30" s="71"/>
      <c r="S30" s="119" t="str">
        <f t="shared" si="1"/>
        <v/>
      </c>
      <c r="T30" s="37"/>
    </row>
    <row r="31" spans="1:20" ht="15.6">
      <c r="A31" s="189"/>
      <c r="B31" s="130"/>
      <c r="C31" s="81"/>
      <c r="D31" s="78"/>
      <c r="E31" s="128"/>
      <c r="F31" s="129"/>
      <c r="G31" s="189"/>
      <c r="H31" s="67"/>
      <c r="I31" s="89"/>
      <c r="J31" s="71"/>
      <c r="K31" s="71" t="str">
        <f t="shared" si="0"/>
        <v/>
      </c>
      <c r="L31" s="71"/>
      <c r="M31" s="67"/>
      <c r="N31" s="72"/>
      <c r="O31" s="92"/>
      <c r="P31" s="92"/>
      <c r="Q31" s="71"/>
      <c r="R31" s="71"/>
      <c r="S31" s="119" t="str">
        <f t="shared" si="1"/>
        <v/>
      </c>
      <c r="T31" s="37"/>
    </row>
    <row r="32" spans="1:20" ht="15.6">
      <c r="A32" s="189"/>
      <c r="B32" s="130"/>
      <c r="C32" s="81"/>
      <c r="D32" s="78"/>
      <c r="E32" s="128"/>
      <c r="F32" s="129"/>
      <c r="G32" s="189"/>
      <c r="H32" s="67"/>
      <c r="I32" s="89"/>
      <c r="J32" s="71"/>
      <c r="K32" s="71" t="str">
        <f t="shared" si="0"/>
        <v/>
      </c>
      <c r="L32" s="71"/>
      <c r="M32" s="67"/>
      <c r="N32" s="72"/>
      <c r="O32" s="92"/>
      <c r="P32" s="92"/>
      <c r="Q32" s="71"/>
      <c r="R32" s="71"/>
      <c r="S32" s="119" t="str">
        <f t="shared" si="1"/>
        <v/>
      </c>
      <c r="T32" s="37"/>
    </row>
    <row r="33" spans="1:20" ht="15.6">
      <c r="A33" s="189"/>
      <c r="B33" s="130"/>
      <c r="C33" s="78"/>
      <c r="D33" s="78"/>
      <c r="E33" s="128"/>
      <c r="F33" s="129"/>
      <c r="G33" s="189"/>
      <c r="H33" s="67"/>
      <c r="I33" s="89"/>
      <c r="J33" s="71"/>
      <c r="K33" s="71" t="str">
        <f t="shared" si="0"/>
        <v/>
      </c>
      <c r="L33" s="71"/>
      <c r="M33" s="67"/>
      <c r="N33" s="72"/>
      <c r="O33" s="92"/>
      <c r="P33" s="92"/>
      <c r="Q33" s="71"/>
      <c r="R33" s="71"/>
      <c r="S33" s="119" t="str">
        <f t="shared" si="1"/>
        <v/>
      </c>
      <c r="T33" s="37"/>
    </row>
    <row r="34" spans="1:20" ht="15.6">
      <c r="A34" s="189"/>
      <c r="B34" s="130"/>
      <c r="C34" s="78"/>
      <c r="D34" s="78"/>
      <c r="E34" s="128"/>
      <c r="F34" s="129"/>
      <c r="G34" s="189"/>
      <c r="H34" s="67"/>
      <c r="I34" s="89"/>
      <c r="J34" s="71"/>
      <c r="K34" s="71" t="str">
        <f t="shared" si="0"/>
        <v/>
      </c>
      <c r="L34" s="71"/>
      <c r="M34" s="67"/>
      <c r="N34" s="72"/>
      <c r="O34" s="92"/>
      <c r="P34" s="92"/>
      <c r="Q34" s="71"/>
      <c r="R34" s="71"/>
      <c r="S34" s="119" t="str">
        <f t="shared" si="1"/>
        <v/>
      </c>
      <c r="T34" s="37"/>
    </row>
    <row r="35" spans="1:20" ht="15.6">
      <c r="A35" s="189"/>
      <c r="B35" s="130"/>
      <c r="C35" s="78"/>
      <c r="D35" s="78"/>
      <c r="E35" s="128"/>
      <c r="F35" s="129"/>
      <c r="G35" s="189"/>
      <c r="H35" s="67"/>
      <c r="I35" s="89"/>
      <c r="J35" s="71"/>
      <c r="K35" s="71" t="str">
        <f t="shared" si="0"/>
        <v/>
      </c>
      <c r="L35" s="71"/>
      <c r="M35" s="67"/>
      <c r="N35" s="72"/>
      <c r="O35" s="92"/>
      <c r="P35" s="92"/>
      <c r="Q35" s="71"/>
      <c r="R35" s="71"/>
      <c r="S35" s="119" t="str">
        <f t="shared" si="1"/>
        <v/>
      </c>
      <c r="T35" s="37"/>
    </row>
    <row r="36" spans="1:20" ht="15.6">
      <c r="A36" s="189"/>
      <c r="B36" s="130"/>
      <c r="C36" s="78"/>
      <c r="D36" s="78"/>
      <c r="E36" s="79"/>
      <c r="F36" s="131"/>
      <c r="G36" s="189"/>
      <c r="H36" s="67"/>
      <c r="I36" s="89"/>
      <c r="J36" s="71"/>
      <c r="K36" s="71" t="str">
        <f t="shared" ref="K36:K53" si="2">IF(I36="Yes",E36,IF(I36="Part Pay",J36,""))</f>
        <v/>
      </c>
      <c r="L36" s="71"/>
      <c r="M36" s="67"/>
      <c r="N36" s="72"/>
      <c r="O36" s="92"/>
      <c r="P36" s="92"/>
      <c r="Q36" s="71"/>
      <c r="R36" s="71"/>
      <c r="S36" s="119" t="str">
        <f t="shared" si="1"/>
        <v/>
      </c>
      <c r="T36" s="37"/>
    </row>
    <row r="37" spans="1:20" ht="15.6">
      <c r="A37" s="189"/>
      <c r="B37" s="130"/>
      <c r="C37" s="78"/>
      <c r="D37" s="78"/>
      <c r="E37" s="79"/>
      <c r="F37" s="131"/>
      <c r="G37" s="189"/>
      <c r="H37" s="67"/>
      <c r="I37" s="89"/>
      <c r="J37" s="71"/>
      <c r="K37" s="71" t="str">
        <f t="shared" si="2"/>
        <v/>
      </c>
      <c r="L37" s="71"/>
      <c r="M37" s="67"/>
      <c r="N37" s="72"/>
      <c r="O37" s="92"/>
      <c r="P37" s="92"/>
      <c r="Q37" s="71"/>
      <c r="R37" s="71"/>
      <c r="S37" s="119" t="str">
        <f t="shared" si="1"/>
        <v/>
      </c>
      <c r="T37" s="37"/>
    </row>
    <row r="38" spans="1:20" ht="15.6">
      <c r="A38" s="189"/>
      <c r="B38" s="130"/>
      <c r="C38" s="78"/>
      <c r="D38" s="78"/>
      <c r="E38" s="79"/>
      <c r="F38" s="131"/>
      <c r="G38" s="189"/>
      <c r="H38" s="67"/>
      <c r="I38" s="89"/>
      <c r="J38" s="71"/>
      <c r="K38" s="71" t="str">
        <f t="shared" si="2"/>
        <v/>
      </c>
      <c r="L38" s="71"/>
      <c r="M38" s="67"/>
      <c r="N38" s="72"/>
      <c r="O38" s="92"/>
      <c r="P38" s="92"/>
      <c r="Q38" s="71"/>
      <c r="R38" s="71"/>
      <c r="S38" s="119" t="str">
        <f t="shared" si="1"/>
        <v/>
      </c>
      <c r="T38" s="37"/>
    </row>
    <row r="39" spans="1:20" ht="15.6">
      <c r="A39" s="189"/>
      <c r="B39" s="130"/>
      <c r="C39" s="78"/>
      <c r="D39" s="78"/>
      <c r="E39" s="79"/>
      <c r="F39" s="131"/>
      <c r="G39" s="189"/>
      <c r="H39" s="67"/>
      <c r="I39" s="89"/>
      <c r="J39" s="71"/>
      <c r="K39" s="71" t="str">
        <f t="shared" si="2"/>
        <v/>
      </c>
      <c r="L39" s="71"/>
      <c r="M39" s="67"/>
      <c r="N39" s="72"/>
      <c r="O39" s="92"/>
      <c r="P39" s="92"/>
      <c r="Q39" s="71"/>
      <c r="R39" s="71"/>
      <c r="S39" s="119" t="str">
        <f t="shared" si="1"/>
        <v/>
      </c>
      <c r="T39" s="37"/>
    </row>
    <row r="40" spans="1:20" ht="15.6">
      <c r="A40" s="189"/>
      <c r="B40" s="130"/>
      <c r="C40" s="78"/>
      <c r="D40" s="78"/>
      <c r="E40" s="79"/>
      <c r="F40" s="131"/>
      <c r="G40" s="189"/>
      <c r="H40" s="67"/>
      <c r="I40" s="89"/>
      <c r="J40" s="71"/>
      <c r="K40" s="71" t="str">
        <f t="shared" si="2"/>
        <v/>
      </c>
      <c r="L40" s="71"/>
      <c r="M40" s="67"/>
      <c r="N40" s="72"/>
      <c r="O40" s="92"/>
      <c r="P40" s="92"/>
      <c r="Q40" s="71"/>
      <c r="R40" s="71"/>
      <c r="S40" s="119" t="str">
        <f t="shared" si="1"/>
        <v/>
      </c>
      <c r="T40" s="37"/>
    </row>
    <row r="41" spans="1:20" ht="15.6">
      <c r="A41" s="189"/>
      <c r="B41" s="130"/>
      <c r="C41" s="78"/>
      <c r="D41" s="78"/>
      <c r="E41" s="79"/>
      <c r="F41" s="131"/>
      <c r="G41" s="189"/>
      <c r="H41" s="67"/>
      <c r="I41" s="89"/>
      <c r="J41" s="71"/>
      <c r="K41" s="71" t="str">
        <f t="shared" si="2"/>
        <v/>
      </c>
      <c r="L41" s="71"/>
      <c r="M41" s="67"/>
      <c r="N41" s="72"/>
      <c r="O41" s="92"/>
      <c r="P41" s="92"/>
      <c r="Q41" s="71"/>
      <c r="R41" s="71"/>
      <c r="S41" s="119" t="str">
        <f t="shared" si="1"/>
        <v/>
      </c>
      <c r="T41" s="37"/>
    </row>
    <row r="42" spans="1:20" ht="15.6">
      <c r="A42" s="189"/>
      <c r="B42" s="130"/>
      <c r="C42" s="81"/>
      <c r="D42" s="78"/>
      <c r="E42" s="79"/>
      <c r="F42" s="131"/>
      <c r="G42" s="189"/>
      <c r="H42" s="67"/>
      <c r="I42" s="89"/>
      <c r="J42" s="71"/>
      <c r="K42" s="71" t="str">
        <f t="shared" si="2"/>
        <v/>
      </c>
      <c r="L42" s="71"/>
      <c r="M42" s="67"/>
      <c r="N42" s="72"/>
      <c r="O42" s="92"/>
      <c r="P42" s="92"/>
      <c r="Q42" s="71"/>
      <c r="R42" s="71"/>
      <c r="S42" s="119" t="str">
        <f t="shared" si="1"/>
        <v/>
      </c>
      <c r="T42" s="37"/>
    </row>
    <row r="43" spans="1:20" ht="15.6">
      <c r="A43" s="189"/>
      <c r="B43" s="130"/>
      <c r="C43" s="78"/>
      <c r="D43" s="78"/>
      <c r="E43" s="79"/>
      <c r="F43" s="131"/>
      <c r="G43" s="189"/>
      <c r="H43" s="67"/>
      <c r="I43" s="89"/>
      <c r="J43" s="71"/>
      <c r="K43" s="71" t="str">
        <f t="shared" si="2"/>
        <v/>
      </c>
      <c r="L43" s="71"/>
      <c r="M43" s="67"/>
      <c r="N43" s="72"/>
      <c r="O43" s="92"/>
      <c r="P43" s="92"/>
      <c r="Q43" s="71"/>
      <c r="R43" s="71"/>
      <c r="S43" s="119" t="str">
        <f t="shared" si="1"/>
        <v/>
      </c>
      <c r="T43" s="37"/>
    </row>
    <row r="44" spans="1:20" ht="15.6">
      <c r="A44" s="189"/>
      <c r="B44" s="130"/>
      <c r="C44" s="78"/>
      <c r="D44" s="78"/>
      <c r="E44" s="79"/>
      <c r="F44" s="131"/>
      <c r="G44" s="189"/>
      <c r="H44" s="67"/>
      <c r="I44" s="89"/>
      <c r="J44" s="71"/>
      <c r="K44" s="71" t="str">
        <f t="shared" si="2"/>
        <v/>
      </c>
      <c r="L44" s="71"/>
      <c r="M44" s="67"/>
      <c r="N44" s="72"/>
      <c r="O44" s="92"/>
      <c r="P44" s="92"/>
      <c r="Q44" s="71"/>
      <c r="R44" s="71"/>
      <c r="S44" s="119" t="str">
        <f t="shared" si="1"/>
        <v/>
      </c>
      <c r="T44" s="37"/>
    </row>
    <row r="45" spans="1:20" ht="15.6">
      <c r="A45" s="189"/>
      <c r="B45" s="130"/>
      <c r="C45" s="78"/>
      <c r="D45" s="78"/>
      <c r="E45" s="79"/>
      <c r="F45" s="131"/>
      <c r="G45" s="189"/>
      <c r="H45" s="67"/>
      <c r="I45" s="89"/>
      <c r="J45" s="71"/>
      <c r="K45" s="71" t="str">
        <f t="shared" si="2"/>
        <v/>
      </c>
      <c r="L45" s="71"/>
      <c r="M45" s="67"/>
      <c r="N45" s="72"/>
      <c r="O45" s="92"/>
      <c r="P45" s="92"/>
      <c r="Q45" s="71"/>
      <c r="R45" s="71"/>
      <c r="S45" s="119" t="str">
        <f t="shared" si="1"/>
        <v/>
      </c>
      <c r="T45" s="37"/>
    </row>
    <row r="46" spans="1:20" ht="15.6">
      <c r="A46" s="189"/>
      <c r="B46" s="130"/>
      <c r="C46" s="78"/>
      <c r="D46" s="78"/>
      <c r="E46" s="79"/>
      <c r="F46" s="131"/>
      <c r="G46" s="189"/>
      <c r="H46" s="67"/>
      <c r="I46" s="89"/>
      <c r="J46" s="71"/>
      <c r="K46" s="71" t="str">
        <f t="shared" si="2"/>
        <v/>
      </c>
      <c r="L46" s="71"/>
      <c r="M46" s="67"/>
      <c r="N46" s="72"/>
      <c r="O46" s="92"/>
      <c r="P46" s="92"/>
      <c r="Q46" s="71"/>
      <c r="R46" s="71"/>
      <c r="S46" s="119" t="str">
        <f t="shared" si="1"/>
        <v/>
      </c>
      <c r="T46" s="37"/>
    </row>
    <row r="47" spans="1:20" ht="15.6">
      <c r="A47" s="189"/>
      <c r="B47" s="130"/>
      <c r="C47" s="78"/>
      <c r="D47" s="78"/>
      <c r="E47" s="79"/>
      <c r="F47" s="131"/>
      <c r="G47" s="189"/>
      <c r="H47" s="67"/>
      <c r="I47" s="89"/>
      <c r="J47" s="71"/>
      <c r="K47" s="71" t="str">
        <f t="shared" si="2"/>
        <v/>
      </c>
      <c r="L47" s="71"/>
      <c r="M47" s="67"/>
      <c r="N47" s="72"/>
      <c r="O47" s="92"/>
      <c r="P47" s="92"/>
      <c r="Q47" s="71"/>
      <c r="R47" s="71"/>
      <c r="S47" s="119" t="str">
        <f t="shared" si="1"/>
        <v/>
      </c>
      <c r="T47" s="37"/>
    </row>
    <row r="48" spans="1:20" ht="15.6">
      <c r="A48" s="189"/>
      <c r="B48" s="130"/>
      <c r="C48" s="78"/>
      <c r="D48" s="78"/>
      <c r="E48" s="79"/>
      <c r="F48" s="131"/>
      <c r="G48" s="189"/>
      <c r="H48" s="67"/>
      <c r="I48" s="89"/>
      <c r="J48" s="71"/>
      <c r="K48" s="71" t="str">
        <f t="shared" si="2"/>
        <v/>
      </c>
      <c r="L48" s="71"/>
      <c r="M48" s="67"/>
      <c r="N48" s="72"/>
      <c r="O48" s="92"/>
      <c r="P48" s="92"/>
      <c r="Q48" s="71"/>
      <c r="R48" s="71"/>
      <c r="S48" s="119" t="str">
        <f t="shared" si="1"/>
        <v/>
      </c>
      <c r="T48" s="37"/>
    </row>
    <row r="49" spans="1:20" ht="15.6">
      <c r="A49" s="189"/>
      <c r="B49" s="130"/>
      <c r="C49" s="78"/>
      <c r="D49" s="78"/>
      <c r="E49" s="79"/>
      <c r="F49" s="131"/>
      <c r="G49" s="189"/>
      <c r="H49" s="67"/>
      <c r="I49" s="89"/>
      <c r="J49" s="71"/>
      <c r="K49" s="71" t="str">
        <f t="shared" si="2"/>
        <v/>
      </c>
      <c r="L49" s="71"/>
      <c r="M49" s="67"/>
      <c r="N49" s="72"/>
      <c r="O49" s="92"/>
      <c r="P49" s="92"/>
      <c r="Q49" s="71"/>
      <c r="R49" s="71"/>
      <c r="S49" s="119" t="str">
        <f t="shared" si="1"/>
        <v/>
      </c>
      <c r="T49" s="37"/>
    </row>
    <row r="50" spans="1:20" ht="15.6">
      <c r="A50" s="189"/>
      <c r="B50" s="130"/>
      <c r="C50" s="78"/>
      <c r="D50" s="78"/>
      <c r="E50" s="79"/>
      <c r="F50" s="131"/>
      <c r="G50" s="189"/>
      <c r="H50" s="67"/>
      <c r="I50" s="89"/>
      <c r="J50" s="71"/>
      <c r="K50" s="71" t="str">
        <f t="shared" si="2"/>
        <v/>
      </c>
      <c r="L50" s="71"/>
      <c r="M50" s="67"/>
      <c r="N50" s="72"/>
      <c r="O50" s="92"/>
      <c r="P50" s="92"/>
      <c r="Q50" s="71"/>
      <c r="R50" s="71"/>
      <c r="S50" s="119" t="str">
        <f t="shared" si="1"/>
        <v/>
      </c>
      <c r="T50" s="37"/>
    </row>
    <row r="51" spans="1:20" ht="15.6">
      <c r="A51" s="189"/>
      <c r="B51" s="130"/>
      <c r="C51" s="78"/>
      <c r="D51" s="78"/>
      <c r="E51" s="79"/>
      <c r="F51" s="131"/>
      <c r="G51" s="189"/>
      <c r="H51" s="67"/>
      <c r="I51" s="89"/>
      <c r="J51" s="71"/>
      <c r="K51" s="71" t="str">
        <f t="shared" si="2"/>
        <v/>
      </c>
      <c r="L51" s="71"/>
      <c r="M51" s="67"/>
      <c r="N51" s="72"/>
      <c r="O51" s="92"/>
      <c r="P51" s="92"/>
      <c r="Q51" s="71"/>
      <c r="R51" s="71"/>
      <c r="S51" s="119" t="str">
        <f t="shared" si="1"/>
        <v/>
      </c>
      <c r="T51" s="37"/>
    </row>
    <row r="52" spans="1:20" ht="15.6">
      <c r="A52" s="189"/>
      <c r="B52" s="130"/>
      <c r="C52" s="78"/>
      <c r="D52" s="78"/>
      <c r="E52" s="79"/>
      <c r="F52" s="131"/>
      <c r="G52" s="189"/>
      <c r="H52" s="67"/>
      <c r="I52" s="89"/>
      <c r="J52" s="71"/>
      <c r="K52" s="71" t="str">
        <f t="shared" si="2"/>
        <v/>
      </c>
      <c r="L52" s="71"/>
      <c r="M52" s="67"/>
      <c r="N52" s="72"/>
      <c r="O52" s="92"/>
      <c r="P52" s="92"/>
      <c r="Q52" s="71"/>
      <c r="R52" s="71"/>
      <c r="S52" s="119" t="str">
        <f t="shared" si="1"/>
        <v/>
      </c>
      <c r="T52" s="37"/>
    </row>
    <row r="53" spans="1:20" ht="15.6">
      <c r="A53" s="189"/>
      <c r="B53" s="132"/>
      <c r="C53" s="133"/>
      <c r="D53" s="133"/>
      <c r="E53" s="134"/>
      <c r="F53" s="135"/>
      <c r="G53" s="189"/>
      <c r="H53" s="67"/>
      <c r="I53" s="90"/>
      <c r="J53" s="73"/>
      <c r="K53" s="73" t="str">
        <f t="shared" si="2"/>
        <v/>
      </c>
      <c r="L53" s="73"/>
      <c r="M53" s="67"/>
      <c r="N53" s="72"/>
      <c r="O53" s="92"/>
      <c r="P53" s="92"/>
      <c r="Q53" s="71"/>
      <c r="R53" s="71"/>
      <c r="S53" s="119" t="str">
        <f t="shared" si="1"/>
        <v/>
      </c>
      <c r="T53" s="37"/>
    </row>
    <row r="54" spans="1:20" ht="20.100000000000001" customHeight="1">
      <c r="A54" s="189"/>
      <c r="B54" s="41"/>
      <c r="C54" s="42"/>
      <c r="D54" s="43"/>
      <c r="E54" s="124">
        <f>SUM(E4:E53)</f>
        <v>0</v>
      </c>
      <c r="F54" s="123"/>
      <c r="G54" s="189"/>
      <c r="H54" s="5"/>
      <c r="I54" s="44"/>
      <c r="J54" s="45"/>
      <c r="K54" s="125">
        <f>SUM(K4:K53)</f>
        <v>0</v>
      </c>
      <c r="L54" s="45"/>
      <c r="M54" s="5"/>
      <c r="N54" s="37"/>
      <c r="O54" s="533"/>
      <c r="P54" s="534"/>
      <c r="Q54" s="534"/>
      <c r="R54" s="534"/>
      <c r="S54" s="535"/>
      <c r="T54" s="37"/>
    </row>
    <row r="55" spans="1:20" ht="15.6">
      <c r="A55" s="189"/>
      <c r="B55" s="189"/>
      <c r="C55" s="189"/>
      <c r="D55" s="189"/>
      <c r="E55" s="189"/>
      <c r="F55" s="189"/>
      <c r="G55" s="189"/>
      <c r="H55" s="5"/>
      <c r="I55" s="5"/>
      <c r="J55" s="36"/>
      <c r="K55" s="36"/>
      <c r="L55" s="36"/>
      <c r="M55" s="5"/>
      <c r="N55" s="37"/>
      <c r="O55" s="37"/>
      <c r="P55" s="37"/>
      <c r="Q55" s="37"/>
      <c r="R55" s="37"/>
      <c r="S55" s="37"/>
      <c r="T55" s="37"/>
    </row>
    <row r="56" spans="1:20"/>
    <row r="57" spans="1:20"/>
    <row r="58" spans="1:20"/>
    <row r="59" spans="1:20"/>
    <row r="95" s="7" customFormat="1" hidden="1"/>
  </sheetData>
  <sheetProtection algorithmName="SHA-512" hashValue="fklqpQtY7ptTRhBw1wzFNv+7tAyh6KoCuJvcx8ojTwVt5eHeCYmNgAe1d506jp241rNbG92WvtYEq8V1mDjSgQ==" saltValue="gXh0UDIRIw3OYXRxsTDmAA==" spinCount="100000" sheet="1" objects="1" scenarios="1"/>
  <mergeCells count="4">
    <mergeCell ref="B2:F2"/>
    <mergeCell ref="I2:L2"/>
    <mergeCell ref="O2:S2"/>
    <mergeCell ref="O54:S54"/>
  </mergeCells>
  <conditionalFormatting sqref="I4:I53">
    <cfRule type="expression" dxfId="52" priority="13">
      <formula>I4="Part Pay"</formula>
    </cfRule>
    <cfRule type="expression" dxfId="51" priority="14">
      <formula>I4="No"</formula>
    </cfRule>
  </conditionalFormatting>
  <conditionalFormatting sqref="J4:J53">
    <cfRule type="expression" dxfId="50" priority="11">
      <formula>I4="Part Pay"</formula>
    </cfRule>
    <cfRule type="expression" dxfId="49" priority="12">
      <formula>I4="No"</formula>
    </cfRule>
  </conditionalFormatting>
  <conditionalFormatting sqref="K4:K53">
    <cfRule type="expression" dxfId="48" priority="9">
      <formula>I4="Part Pay"</formula>
    </cfRule>
    <cfRule type="expression" dxfId="47" priority="10">
      <formula>I4="No"</formula>
    </cfRule>
  </conditionalFormatting>
  <conditionalFormatting sqref="L4:L53">
    <cfRule type="expression" dxfId="46" priority="5">
      <formula>I4="Part Pay"</formula>
    </cfRule>
    <cfRule type="expression" dxfId="45" priority="6">
      <formula>I4="No"</formula>
    </cfRule>
  </conditionalFormatting>
  <conditionalFormatting sqref="O4:O45">
    <cfRule type="expression" dxfId="44" priority="3">
      <formula>I4="Part Pay"</formula>
    </cfRule>
    <cfRule type="expression" dxfId="43" priority="4">
      <formula>I4="No"</formula>
    </cfRule>
  </conditionalFormatting>
  <conditionalFormatting sqref="P4:Q53">
    <cfRule type="expression" dxfId="42" priority="1">
      <formula>L4="Part Pay"</formula>
    </cfRule>
    <cfRule type="expression" dxfId="41" priority="2">
      <formula>L4="No"</formula>
    </cfRule>
  </conditionalFormatting>
  <conditionalFormatting sqref="R4:S53">
    <cfRule type="expression" dxfId="40" priority="162">
      <formula>M4="Part Pay"</formula>
    </cfRule>
    <cfRule type="expression" dxfId="39" priority="163">
      <formula>M4="No"</formula>
    </cfRule>
  </conditionalFormatting>
  <dataValidations count="2">
    <dataValidation type="list" allowBlank="1" showInputMessage="1" showErrorMessage="1" sqref="F4:F53" xr:uid="{00000000-0002-0000-0200-000000000000}">
      <formula1>"Yes, No"</formula1>
    </dataValidation>
    <dataValidation type="date" allowBlank="1" showInputMessage="1" showErrorMessage="1" sqref="B4:B53" xr:uid="{00000000-0002-0000-0200-000001000000}">
      <formula1>1</formula1>
      <formula2>2958465</formula2>
    </dataValidation>
  </dataValidations>
  <printOptions gridLines="1"/>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'Hidden Data'!$A$4:$A$5</xm:f>
          </x14:formula1>
          <xm:sqref>O4:O53</xm:sqref>
        </x14:dataValidation>
        <x14:dataValidation type="list" allowBlank="1" showInputMessage="1" showErrorMessage="1" xr:uid="{00000000-0002-0000-0200-000003000000}">
          <x14:formula1>
            <xm:f>'Hidden Data'!$A$4:$A$6</xm:f>
          </x14:formula1>
          <xm:sqref>I4:I53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2441"/>
  <sheetViews>
    <sheetView showGridLines="0" zoomScaleNormal="100" workbookViewId="0">
      <pane ySplit="6" topLeftCell="A7" activePane="bottomLeft" state="frozen"/>
      <selection activeCell="B4" sqref="B4"/>
      <selection pane="bottomLeft" activeCell="B7" sqref="B7"/>
    </sheetView>
  </sheetViews>
  <sheetFormatPr defaultColWidth="9.109375" defaultRowHeight="14.4" zeroHeight="1"/>
  <cols>
    <col min="1" max="1" width="1.44140625" style="54" customWidth="1"/>
    <col min="2" max="2" width="14" style="148" bestFit="1" customWidth="1"/>
    <col min="3" max="3" width="12.5546875" style="150" customWidth="1"/>
    <col min="4" max="4" width="42" style="149" customWidth="1"/>
    <col min="5" max="5" width="17.44140625" style="150" customWidth="1"/>
    <col min="6" max="6" width="1.33203125" style="150" customWidth="1"/>
    <col min="7" max="7" width="1.33203125" style="150" hidden="1" customWidth="1"/>
    <col min="8" max="8" width="9.109375" style="150" hidden="1" customWidth="1"/>
    <col min="9" max="9" width="11.33203125" style="150" hidden="1" customWidth="1"/>
    <col min="10" max="10" width="10.44140625" style="150" hidden="1" customWidth="1"/>
    <col min="11" max="11" width="12.109375" style="150" hidden="1" customWidth="1"/>
    <col min="12" max="12" width="11.44140625" style="150" hidden="1" customWidth="1"/>
    <col min="13" max="13" width="48.109375" style="149" hidden="1" customWidth="1"/>
    <col min="14" max="15" width="1.109375" style="149" hidden="1" customWidth="1"/>
    <col min="16" max="16" width="11" style="149" hidden="1" customWidth="1"/>
    <col min="17" max="17" width="43" style="54" hidden="1" customWidth="1"/>
    <col min="18" max="18" width="10.88671875" style="54" hidden="1" customWidth="1"/>
    <col min="19" max="19" width="36.109375" style="54" hidden="1" customWidth="1"/>
    <col min="20" max="20" width="12.5546875" style="54" hidden="1" customWidth="1"/>
    <col min="21" max="21" width="1.44140625" style="54" hidden="1" customWidth="1"/>
    <col min="22" max="52" width="9.109375" style="54" hidden="1" customWidth="1"/>
    <col min="53" max="53" width="9.109375" style="54" customWidth="1"/>
    <col min="54" max="16384" width="9.109375" style="54"/>
  </cols>
  <sheetData>
    <row r="1" spans="1:53" ht="7.5" customHeight="1">
      <c r="A1" s="187"/>
      <c r="B1" s="187"/>
      <c r="C1" s="187"/>
      <c r="D1" s="187"/>
      <c r="E1" s="187"/>
      <c r="F1" s="187"/>
      <c r="G1" s="17"/>
      <c r="H1" s="17"/>
      <c r="I1" s="108"/>
      <c r="J1" s="17"/>
      <c r="K1" s="17"/>
      <c r="L1" s="17"/>
      <c r="M1" s="109"/>
      <c r="N1" s="18"/>
      <c r="O1" s="19"/>
      <c r="P1" s="99"/>
      <c r="Q1" s="99"/>
      <c r="R1" s="99"/>
      <c r="S1" s="99"/>
      <c r="T1" s="99"/>
      <c r="U1" s="19"/>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ht="32.25" customHeight="1">
      <c r="A2" s="187"/>
      <c r="B2" s="415" t="s">
        <v>117</v>
      </c>
      <c r="C2" s="415"/>
      <c r="D2" s="415"/>
      <c r="E2" s="537"/>
      <c r="F2" s="187"/>
      <c r="G2" s="17"/>
      <c r="H2" s="536" t="s">
        <v>47</v>
      </c>
      <c r="I2" s="536"/>
      <c r="J2" s="536"/>
      <c r="K2" s="536"/>
      <c r="L2" s="536"/>
      <c r="M2" s="536"/>
      <c r="N2" s="18"/>
      <c r="O2" s="19"/>
      <c r="P2" s="536" t="s">
        <v>111</v>
      </c>
      <c r="Q2" s="536"/>
      <c r="R2" s="536"/>
      <c r="S2" s="536"/>
      <c r="T2" s="536"/>
      <c r="U2" s="19"/>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spans="1:53" ht="15.75" customHeight="1">
      <c r="A3" s="187"/>
      <c r="B3" s="538" t="s">
        <v>188</v>
      </c>
      <c r="C3" s="538"/>
      <c r="D3" s="539"/>
      <c r="E3" s="271"/>
      <c r="F3" s="187"/>
      <c r="G3" s="17"/>
      <c r="H3" s="536"/>
      <c r="I3" s="536"/>
      <c r="J3" s="536"/>
      <c r="K3" s="536"/>
      <c r="L3" s="536"/>
      <c r="M3" s="536"/>
      <c r="N3" s="18"/>
      <c r="O3" s="19"/>
      <c r="P3" s="536"/>
      <c r="Q3" s="536"/>
      <c r="R3" s="536"/>
      <c r="S3" s="536"/>
      <c r="T3" s="536"/>
      <c r="U3" s="19"/>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75" customHeight="1">
      <c r="A4" s="187"/>
      <c r="B4" s="538" t="s">
        <v>274</v>
      </c>
      <c r="C4" s="538"/>
      <c r="D4" s="539"/>
      <c r="E4" s="271"/>
      <c r="F4" s="187"/>
      <c r="G4" s="17"/>
      <c r="H4" s="536"/>
      <c r="I4" s="536"/>
      <c r="J4" s="536"/>
      <c r="K4" s="536"/>
      <c r="L4" s="536"/>
      <c r="M4" s="536"/>
      <c r="N4" s="18"/>
      <c r="O4" s="19"/>
      <c r="P4" s="536"/>
      <c r="Q4" s="536"/>
      <c r="R4" s="536"/>
      <c r="S4" s="536"/>
      <c r="T4" s="536"/>
      <c r="U4" s="19"/>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56.25" customHeight="1" thickBot="1">
      <c r="A5" s="187"/>
      <c r="B5" s="155" t="s">
        <v>0</v>
      </c>
      <c r="C5" s="156" t="s">
        <v>115</v>
      </c>
      <c r="D5" s="156" t="s">
        <v>55</v>
      </c>
      <c r="E5" s="273" t="s">
        <v>116</v>
      </c>
      <c r="F5" s="187"/>
      <c r="G5" s="20"/>
      <c r="H5" s="156" t="s">
        <v>51</v>
      </c>
      <c r="I5" s="156" t="s">
        <v>119</v>
      </c>
      <c r="J5" s="156" t="s">
        <v>118</v>
      </c>
      <c r="K5" s="283" t="s">
        <v>120</v>
      </c>
      <c r="L5" s="156" t="s">
        <v>121</v>
      </c>
      <c r="M5" s="156" t="s">
        <v>68</v>
      </c>
      <c r="N5" s="18"/>
      <c r="O5" s="19"/>
      <c r="P5" s="156" t="s">
        <v>112</v>
      </c>
      <c r="Q5" s="156" t="s">
        <v>113</v>
      </c>
      <c r="R5" s="283" t="s">
        <v>122</v>
      </c>
      <c r="S5" s="156" t="s">
        <v>114</v>
      </c>
      <c r="T5" s="283" t="s">
        <v>123</v>
      </c>
      <c r="U5" s="19"/>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20.100000000000001" customHeight="1" thickBot="1">
      <c r="A6" s="187"/>
      <c r="B6" s="266"/>
      <c r="C6" s="267"/>
      <c r="D6" s="272"/>
      <c r="E6" s="275">
        <f>SUBTOTAL(9, E7:E18068)</f>
        <v>0</v>
      </c>
      <c r="F6" s="187"/>
      <c r="G6" s="17"/>
      <c r="H6" s="276"/>
      <c r="I6" s="276"/>
      <c r="J6" s="281"/>
      <c r="K6" s="285">
        <f>SUBTOTAL(9, K7:K19563)</f>
        <v>0</v>
      </c>
      <c r="L6" s="282"/>
      <c r="M6" s="277"/>
      <c r="N6" s="18"/>
      <c r="O6" s="19"/>
      <c r="P6" s="277"/>
      <c r="Q6" s="272"/>
      <c r="R6" s="291">
        <f>SUBTOTAL(9, R7:R19563)</f>
        <v>0</v>
      </c>
      <c r="S6" s="292"/>
      <c r="T6" s="285">
        <f>SUBTOTAL(9, T7:T19563)</f>
        <v>0</v>
      </c>
      <c r="U6" s="19"/>
      <c r="V6" s="7"/>
      <c r="W6" s="7"/>
      <c r="X6" s="142" t="s">
        <v>168</v>
      </c>
      <c r="Y6" s="142" t="s">
        <v>169</v>
      </c>
      <c r="Z6" s="142" t="s">
        <v>170</v>
      </c>
      <c r="AA6" s="142" t="s">
        <v>171</v>
      </c>
      <c r="AB6" s="142" t="s">
        <v>172</v>
      </c>
      <c r="AC6" s="142" t="s">
        <v>173</v>
      </c>
      <c r="AD6" s="142" t="s">
        <v>174</v>
      </c>
      <c r="AE6" s="142" t="s">
        <v>105</v>
      </c>
      <c r="AF6" s="142" t="s">
        <v>175</v>
      </c>
      <c r="AG6" s="7"/>
      <c r="AH6" s="7"/>
      <c r="AI6" s="7"/>
      <c r="AJ6" s="7"/>
      <c r="AK6" s="7"/>
      <c r="AL6" s="7"/>
      <c r="AM6" s="7"/>
      <c r="AN6" s="7"/>
      <c r="AO6" s="7"/>
      <c r="AP6" s="7"/>
      <c r="AQ6" s="7"/>
      <c r="AR6" s="7"/>
      <c r="AS6" s="7"/>
      <c r="AT6" s="7"/>
      <c r="AU6" s="7"/>
      <c r="AV6" s="7"/>
      <c r="AW6" s="7"/>
      <c r="AX6" s="7"/>
      <c r="AY6" s="7"/>
      <c r="AZ6" s="7"/>
      <c r="BA6" s="7"/>
    </row>
    <row r="7" spans="1:53" ht="15">
      <c r="A7" s="187"/>
      <c r="B7" s="268"/>
      <c r="C7" s="269"/>
      <c r="D7" s="244"/>
      <c r="E7" s="274"/>
      <c r="F7" s="187"/>
      <c r="G7" s="64"/>
      <c r="H7" s="278"/>
      <c r="I7" s="279"/>
      <c r="J7" s="280"/>
      <c r="K7" s="284" t="str">
        <f t="shared" ref="K7:K15" si="0">IF(H7="Yes",E7,IF(H7="Part Pay",I7,""))</f>
        <v/>
      </c>
      <c r="L7" s="278" t="str">
        <f t="shared" ref="L7:L24" si="1">IF(H7="Yes",C7,IF(H7="Part Pay",J7,""))</f>
        <v/>
      </c>
      <c r="M7" s="278"/>
      <c r="N7" s="65"/>
      <c r="O7" s="66"/>
      <c r="P7" s="244"/>
      <c r="Q7" s="286"/>
      <c r="R7" s="290"/>
      <c r="S7" s="288"/>
      <c r="T7" s="293" t="str">
        <f t="shared" ref="T7:T66" si="2">IF(R7="",K7,IF(K7="",R7,R7+K7))</f>
        <v/>
      </c>
      <c r="U7" s="19"/>
      <c r="V7" s="7"/>
      <c r="W7" s="7"/>
      <c r="X7" s="143" t="e">
        <f>IF(AND(C7=#REF!,#REF!="Magistrates'"),#REF!,IF(AND(C7=#REF!,#REF!="Magistrates'"),#REF!,IF(AND(C7=#REF!,#REF!="Magistrates'"),#REF!, IF(AND(C7=#REF!,#REF!="Crown"),#REF!,IF(AND(C7=#REF!,#REF!="Crown"),#REF!,IF(AND(C7=#REF!,#REF!="Crown"),#REF!, IF(AND(C7=#REF!,#REF!="Appeal work"),"£0.00",IF(AND(C7=#REF!,#REF!="Appeal work"),"£0.00",IF(AND(C7=#REF!,#REF!="Appeal work"),"£0.00","£0.00")))))))))</f>
        <v>#REF!</v>
      </c>
      <c r="Y7" s="143" t="e">
        <f>IF(AND(C7=#REF!,#REF!="Magistrates'"),#REF!,IF(AND(C7=#REF!,#REF!="Magistrates'"),#REF!,IF(AND(C7=#REF!,#REF!="Magistrates'"),#REF!, IF(AND(C7=#REF!,#REF!="Crown"),#REF!,IF(AND(C7=#REF!,#REF!="Crown"),#REF!,IF(AND(C7=#REF!,#REF!="Crown"),#REF!, IF(AND(C7=#REF!,#REF!="Appeal work"),"£0.00",IF(AND(C7=#REF!,#REF!="Appeal work"),"£0.00",IF(AND(C7=#REF!,#REF!="Appeal work"),"£0.00","£0.00")))))))))</f>
        <v>#REF!</v>
      </c>
      <c r="Z7" s="143" t="e">
        <f>IF(AND(C7=#REF!,#REF!="Magistrates'"),#REF!,IF(AND(C7=#REF!,#REF!="Magistrates'"),#REF!,IF(AND(C7=#REF!,#REF!="Magistrates'"),#REF!, IF(AND(C7=#REF!,#REF!="Crown"),#REF!,IF(AND(C7=#REF!,#REF!="Crown"),#REF!,IF(AND(C7=#REF!,#REF!="Crown"),#REF!, IF(AND(C7=#REF!,#REF!="Appeal work"),#REF!,IF(AND(C7=#REF!,#REF!="Appeal work"),#REF!,IF(AND(C7=#REF!,#REF!="Appeal work"),#REF!,"£0.00")))))))))</f>
        <v>#REF!</v>
      </c>
      <c r="AA7" s="143" t="e">
        <f>IF(AND(C7=#REF!,#REF!="Magistrates'"),#REF!,IF(AND(C7=#REF!,#REF!="Magistrates'"),#REF!,IF(AND(C7=#REF!,#REF!="Magistrates'"),#REF!, IF(AND(C7=#REF!,#REF!="Crown"),#REF!,IF(AND(C7=#REF!,#REF!="Crown"),#REF!,IF(AND(C7=#REF!,#REF!="Crown"),#REF!, IF(AND(C7=#REF!,#REF!="Appeal work"),#REF!,IF(AND(C7=#REF!,#REF!="Appeal work"),#REF!, IF(AND(C7=#REF!,#REF!="Appeal work"),#REF!,"£0.00")))))))))</f>
        <v>#REF!</v>
      </c>
      <c r="AB7" s="143" t="e">
        <f>IF(AND(C7=#REF!,#REF!="Magistrates'"),#REF!,IF(AND(C7=#REF!,#REF!="Magistrates'"),#REF!,IF(AND(C7=#REF!,#REF!="Magistrates'"),#REF!, IF(AND(C7=#REF!,#REF!="Crown"),#REF!,IF(AND(C7=#REF!,#REF!="Crown"),#REF!,IF(AND(C7=#REF!,#REF!="Crown"),#REF!, IF(AND(C7=#REF!,#REF!="Appeal work"),#REF!,IF(AND(C7=#REF!,#REF!="Appeal work"),#REF!,IF(AND(C7=#REF!,#REF!="Appeal work"),#REF!,"£0.00")))))))))</f>
        <v>#REF!</v>
      </c>
      <c r="AC7" s="143" t="e">
        <f>IF(AND(C7=#REF!,#REF!="Magistrates'"),"£0.00",IF(AND(C7=#REF!,#REF!="Magistrates'"),"£0.00",IF(AND(C7=#REF!,#REF!="Magistrates'"),"£0.00", IF(AND(C7=#REF!,#REF!="Crown"),"£0.00",IF(AND(C7=#REF!,#REF!="Crown"),"£0.00",IF(AND(C7=#REF!,#REF!="Crown"),"£0.00", IF(AND(C7=#REF!,#REF!="Appeal work"),#REF!,IF(AND(C7=#REF!,#REF!="Appeal work"),#REF!,IF(AND(C7=#REF!,#REF!="Appeal work"),#REF!,"£0.00")))))))))</f>
        <v>#REF!</v>
      </c>
      <c r="AD7" s="143" t="e">
        <f>IF(AND(C7=#REF!,#REF!="Magistrates'"),"£0.00",IF(AND(C7=#REF!,#REF!="Magistrates'"),"£0.00",IF(AND(C7=#REF!,#REF!="Magistrates'"),"£0.00", IF(AND(C7=#REF!,#REF!="Crown"),"£0.00",IF(AND(C7=#REF!,#REF!="Crown"),"£0.00",IF(AND(C7=#REF!,#REF!="Crown"),"£0.00", IF(AND(C7=#REF!,#REF!="Appeal work"),#REF!,IF(AND(C7=#REF!,#REF!="Appeal work"),#REF!,IF(AND(C7=#REF!,#REF!="Appeal work"),#REF!,"£0.00")))))))))</f>
        <v>#REF!</v>
      </c>
      <c r="AE7" s="143" t="e">
        <f>IF(AND(C7=#REF!,#REF!="Magistrates'"),"£0.00",IF(AND(C7=#REF!,#REF!="Magistrates'"),"£0.00",IF(AND(C7=#REF!,#REF!="Magistrates'"),"£0.00", IF(AND(C7=#REF!,#REF!="Crown"),"£0.00",IF(AND(C7=#REF!,#REF!="Crown"),"£0.00",IF(AND(C7=#REF!,#REF!="Crown"),"£0.00", IF(AND(C7=#REF!,#REF!="Appeal work"),#REF!,IF(AND(C7=#REF!,#REF!="Appeal work"),#REF!,IF(AND(C7=#REF!,#REF!="Appeal work"),#REF!,"£0.00")))))))))</f>
        <v>#REF!</v>
      </c>
      <c r="AF7" s="143" t="e">
        <f>IF(#REF!=#REF!, X7, IF(#REF!=#REF!, Y7, IF(#REF!=#REF!, Z7, IF(#REF!=#REF!, AA7, IF(#REF!=#REF!, AB7, IF(#REF!=#REF!, AC7, IF(#REF!=#REF!, AD7, IF(#REF!=#REF!, AE7, "£0.00"))))))))</f>
        <v>#REF!</v>
      </c>
      <c r="AG7" s="7"/>
      <c r="AH7" s="7"/>
      <c r="AI7" s="7"/>
      <c r="AJ7" s="7"/>
      <c r="AK7" s="7"/>
      <c r="AL7" s="7"/>
      <c r="AM7" s="7"/>
      <c r="AN7" s="7"/>
      <c r="AO7" s="7"/>
      <c r="AP7" s="7"/>
      <c r="AQ7" s="7"/>
      <c r="AR7" s="7"/>
      <c r="AS7" s="7"/>
      <c r="AT7" s="7"/>
      <c r="AU7" s="7"/>
      <c r="AV7" s="7"/>
      <c r="AW7" s="7"/>
      <c r="AX7" s="7"/>
      <c r="AY7" s="7"/>
      <c r="AZ7" s="7"/>
      <c r="BA7" s="7"/>
    </row>
    <row r="8" spans="1:53" ht="15" customHeight="1">
      <c r="A8" s="187"/>
      <c r="B8" s="268"/>
      <c r="C8" s="269"/>
      <c r="D8" s="244"/>
      <c r="E8" s="270"/>
      <c r="F8" s="187"/>
      <c r="G8" s="64"/>
      <c r="H8" s="278"/>
      <c r="I8" s="279"/>
      <c r="J8" s="280"/>
      <c r="K8" s="279" t="str">
        <f t="shared" si="0"/>
        <v/>
      </c>
      <c r="L8" s="278" t="str">
        <f t="shared" si="1"/>
        <v/>
      </c>
      <c r="M8" s="278"/>
      <c r="N8" s="65"/>
      <c r="O8" s="66"/>
      <c r="P8" s="244"/>
      <c r="Q8" s="286"/>
      <c r="R8" s="287"/>
      <c r="S8" s="288"/>
      <c r="T8" s="289" t="str">
        <f t="shared" si="2"/>
        <v/>
      </c>
      <c r="U8" s="19"/>
      <c r="V8" s="7"/>
      <c r="W8" s="7"/>
      <c r="X8" s="143" t="e">
        <f>IF(AND(C8=#REF!,#REF!="Magistrates'"),#REF!,IF(AND(C8=#REF!,#REF!="Magistrates'"),#REF!,IF(AND(C8=#REF!,#REF!="Magistrates'"),#REF!, IF(AND(C8=#REF!,#REF!="Crown"),#REF!,IF(AND(C8=#REF!,#REF!="Crown"),#REF!,IF(AND(C8=#REF!,#REF!="Crown"),#REF!, IF(AND(C8=#REF!,#REF!="Appeal work"),"£0.00",IF(AND(C8=#REF!,#REF!="Appeal work"),"£0.00",IF(AND(C8=#REF!,#REF!="Appeal work"),"£0.00","£0.00")))))))))</f>
        <v>#REF!</v>
      </c>
      <c r="Y8" s="143" t="e">
        <f>IF(AND(C8=#REF!,#REF!="Magistrates'"),#REF!,IF(AND(C8=#REF!,#REF!="Magistrates'"),#REF!,IF(AND(C8=#REF!,#REF!="Magistrates'"),#REF!, IF(AND(C8=#REF!,#REF!="Crown"),#REF!,IF(AND(C8=#REF!,#REF!="Crown"),#REF!,IF(AND(C8=#REF!,#REF!="Crown"),#REF!, IF(AND(C8=#REF!,#REF!="Appeal work"),"£0.00",IF(AND(C8=#REF!,#REF!="Appeal work"),"£0.00",IF(AND(C8=#REF!,#REF!="Appeal work"),"£0.00","£0.00")))))))))</f>
        <v>#REF!</v>
      </c>
      <c r="Z8" s="143" t="e">
        <f>IF(AND(C8=#REF!,#REF!="Magistrates'"),#REF!,IF(AND(C8=#REF!,#REF!="Magistrates'"),#REF!,IF(AND(C8=#REF!,#REF!="Magistrates'"),#REF!, IF(AND(C8=#REF!,#REF!="Crown"),#REF!,IF(AND(C8=#REF!,#REF!="Crown"),#REF!,IF(AND(C8=#REF!,#REF!="Crown"),#REF!, IF(AND(C8=#REF!,#REF!="Appeal work"),#REF!,IF(AND(C8=#REF!,#REF!="Appeal work"),#REF!,IF(AND(C8=#REF!,#REF!="Appeal work"),#REF!,"£0.00")))))))))</f>
        <v>#REF!</v>
      </c>
      <c r="AA8" s="143" t="e">
        <f>IF(AND(C8=#REF!,#REF!="Magistrates'"),#REF!,IF(AND(C8=#REF!,#REF!="Magistrates'"),#REF!,IF(AND(C8=#REF!,#REF!="Magistrates'"),#REF!, IF(AND(C8=#REF!,#REF!="Crown"),#REF!,IF(AND(C8=#REF!,#REF!="Crown"),#REF!,IF(AND(C8=#REF!,#REF!="Crown"),#REF!, IF(AND(C8=#REF!,#REF!="Appeal work"),#REF!,IF(AND(C8=#REF!,#REF!="Appeal work"),#REF!, IF(AND(C8=#REF!,#REF!="Appeal work"),#REF!,"£0.00")))))))))</f>
        <v>#REF!</v>
      </c>
      <c r="AB8" s="143" t="e">
        <f>IF(AND(C8=#REF!,#REF!="Magistrates'"),#REF!,IF(AND(C8=#REF!,#REF!="Magistrates'"),#REF!,IF(AND(C8=#REF!,#REF!="Magistrates'"),#REF!, IF(AND(C8=#REF!,#REF!="Crown"),#REF!,IF(AND(C8=#REF!,#REF!="Crown"),#REF!,IF(AND(C8=#REF!,#REF!="Crown"),#REF!, IF(AND(C8=#REF!,#REF!="Appeal work"),#REF!,IF(AND(C8=#REF!,#REF!="Appeal work"),#REF!,IF(AND(C8=#REF!,#REF!="Appeal work"),#REF!,"£0.00")))))))))</f>
        <v>#REF!</v>
      </c>
      <c r="AC8" s="143" t="e">
        <f>IF(AND(C8=#REF!,#REF!="Magistrates'"),"£0.00",IF(AND(C8=#REF!,#REF!="Magistrates'"),"£0.00",IF(AND(C8=#REF!,#REF!="Magistrates'"),"£0.00", IF(AND(C8=#REF!,#REF!="Crown"),"£0.00",IF(AND(C8=#REF!,#REF!="Crown"),"£0.00",IF(AND(C8=#REF!,#REF!="Crown"),"£0.00", IF(AND(C8=#REF!,#REF!="Appeal work"),#REF!,IF(AND(C8=#REF!,#REF!="Appeal work"),#REF!,IF(AND(C8=#REF!,#REF!="Appeal work"),#REF!,"£0.00")))))))))</f>
        <v>#REF!</v>
      </c>
      <c r="AD8" s="143" t="e">
        <f>IF(AND(C8=#REF!,#REF!="Magistrates'"),"£0.00",IF(AND(C8=#REF!,#REF!="Magistrates'"),"£0.00",IF(AND(C8=#REF!,#REF!="Magistrates'"),"£0.00", IF(AND(C8=#REF!,#REF!="Crown"),"£0.00",IF(AND(C8=#REF!,#REF!="Crown"),"£0.00",IF(AND(C8=#REF!,#REF!="Crown"),"£0.00", IF(AND(C8=#REF!,#REF!="Appeal work"),#REF!,IF(AND(C8=#REF!,#REF!="Appeal work"),#REF!,IF(AND(C8=#REF!,#REF!="Appeal work"),#REF!,"£0.00")))))))))</f>
        <v>#REF!</v>
      </c>
      <c r="AE8" s="143" t="e">
        <f>IF(AND(C8=#REF!,#REF!="Magistrates'"),"£0.00",IF(AND(C8=#REF!,#REF!="Magistrates'"),"£0.00",IF(AND(C8=#REF!,#REF!="Magistrates'"),"£0.00", IF(AND(C8=#REF!,#REF!="Crown"),"£0.00",IF(AND(C8=#REF!,#REF!="Crown"),"£0.00",IF(AND(C8=#REF!,#REF!="Crown"),"£0.00", IF(AND(C8=#REF!,#REF!="Appeal work"),#REF!,IF(AND(C8=#REF!,#REF!="Appeal work"),#REF!,IF(AND(C8=#REF!,#REF!="Appeal work"),#REF!,"£0.00")))))))))</f>
        <v>#REF!</v>
      </c>
      <c r="AF8" s="143" t="e">
        <f>IF(#REF!=#REF!, X8, IF(#REF!=#REF!, Y8, IF(#REF!=#REF!, Z8, IF(#REF!=#REF!, AA8, IF(#REF!=#REF!, AB8, IF(#REF!=#REF!, AC8, IF(#REF!=#REF!, AD8, IF(#REF!=#REF!, AE8, "£0.00"))))))))</f>
        <v>#REF!</v>
      </c>
      <c r="AG8" s="7"/>
      <c r="AH8" s="7"/>
      <c r="AI8" s="7"/>
      <c r="AJ8" s="7"/>
      <c r="AK8" s="7"/>
      <c r="AL8" s="7"/>
      <c r="AM8" s="7"/>
      <c r="AN8" s="7"/>
      <c r="AO8" s="7"/>
      <c r="AP8" s="7"/>
      <c r="AQ8" s="7"/>
      <c r="AR8" s="7"/>
      <c r="AS8" s="7"/>
      <c r="AT8" s="7"/>
      <c r="AU8" s="7"/>
      <c r="AV8" s="7"/>
      <c r="AW8" s="7"/>
      <c r="AX8" s="7"/>
      <c r="AY8" s="7"/>
      <c r="AZ8" s="7"/>
      <c r="BA8" s="7"/>
    </row>
    <row r="9" spans="1:53" ht="15" customHeight="1">
      <c r="A9" s="187"/>
      <c r="B9" s="268"/>
      <c r="C9" s="269"/>
      <c r="D9" s="244"/>
      <c r="E9" s="270"/>
      <c r="F9" s="187"/>
      <c r="G9" s="64"/>
      <c r="H9" s="278"/>
      <c r="I9" s="279"/>
      <c r="J9" s="280"/>
      <c r="K9" s="279" t="str">
        <f t="shared" si="0"/>
        <v/>
      </c>
      <c r="L9" s="278" t="str">
        <f t="shared" si="1"/>
        <v/>
      </c>
      <c r="M9" s="278"/>
      <c r="N9" s="65"/>
      <c r="O9" s="66"/>
      <c r="P9" s="244"/>
      <c r="Q9" s="286"/>
      <c r="R9" s="287"/>
      <c r="S9" s="288"/>
      <c r="T9" s="289" t="str">
        <f t="shared" si="2"/>
        <v/>
      </c>
      <c r="U9" s="19"/>
      <c r="V9" s="7"/>
      <c r="W9" s="7"/>
      <c r="X9" s="143" t="e">
        <f>IF(AND(C9=#REF!,#REF!="Magistrates'"),#REF!,IF(AND(C9=#REF!,#REF!="Magistrates'"),#REF!,IF(AND(C9=#REF!,#REF!="Magistrates'"),#REF!, IF(AND(C9=#REF!,#REF!="Crown"),#REF!,IF(AND(C9=#REF!,#REF!="Crown"),#REF!,IF(AND(C9=#REF!,#REF!="Crown"),#REF!, IF(AND(C9=#REF!,#REF!="Appeal work"),"£0.00",IF(AND(C9=#REF!,#REF!="Appeal work"),"£0.00",IF(AND(C9=#REF!,#REF!="Appeal work"),"£0.00","£0.00")))))))))</f>
        <v>#REF!</v>
      </c>
      <c r="Y9" s="143" t="e">
        <f>IF(AND(C9=#REF!,#REF!="Magistrates'"),#REF!,IF(AND(C9=#REF!,#REF!="Magistrates'"),#REF!,IF(AND(C9=#REF!,#REF!="Magistrates'"),#REF!, IF(AND(C9=#REF!,#REF!="Crown"),#REF!,IF(AND(C9=#REF!,#REF!="Crown"),#REF!,IF(AND(C9=#REF!,#REF!="Crown"),#REF!, IF(AND(C9=#REF!,#REF!="Appeal work"),"£0.00",IF(AND(C9=#REF!,#REF!="Appeal work"),"£0.00",IF(AND(C9=#REF!,#REF!="Appeal work"),"£0.00","£0.00")))))))))</f>
        <v>#REF!</v>
      </c>
      <c r="Z9" s="143" t="e">
        <f>IF(AND(C9=#REF!,#REF!="Magistrates'"),#REF!,IF(AND(C9=#REF!,#REF!="Magistrates'"),#REF!,IF(AND(C9=#REF!,#REF!="Magistrates'"),#REF!, IF(AND(C9=#REF!,#REF!="Crown"),#REF!,IF(AND(C9=#REF!,#REF!="Crown"),#REF!,IF(AND(C9=#REF!,#REF!="Crown"),#REF!, IF(AND(C9=#REF!,#REF!="Appeal work"),#REF!,IF(AND(C9=#REF!,#REF!="Appeal work"),#REF!,IF(AND(C9=#REF!,#REF!="Appeal work"),#REF!,"£0.00")))))))))</f>
        <v>#REF!</v>
      </c>
      <c r="AA9" s="143" t="e">
        <f>IF(AND(C9=#REF!,#REF!="Magistrates'"),#REF!,IF(AND(C9=#REF!,#REF!="Magistrates'"),#REF!,IF(AND(C9=#REF!,#REF!="Magistrates'"),#REF!, IF(AND(C9=#REF!,#REF!="Crown"),#REF!,IF(AND(C9=#REF!,#REF!="Crown"),#REF!,IF(AND(C9=#REF!,#REF!="Crown"),#REF!, IF(AND(C9=#REF!,#REF!="Appeal work"),#REF!,IF(AND(C9=#REF!,#REF!="Appeal work"),#REF!, IF(AND(C9=#REF!,#REF!="Appeal work"),#REF!,"£0.00")))))))))</f>
        <v>#REF!</v>
      </c>
      <c r="AB9" s="143" t="e">
        <f>IF(AND(C9=#REF!,#REF!="Magistrates'"),#REF!,IF(AND(C9=#REF!,#REF!="Magistrates'"),#REF!,IF(AND(C9=#REF!,#REF!="Magistrates'"),#REF!, IF(AND(C9=#REF!,#REF!="Crown"),#REF!,IF(AND(C9=#REF!,#REF!="Crown"),#REF!,IF(AND(C9=#REF!,#REF!="Crown"),#REF!, IF(AND(C9=#REF!,#REF!="Appeal work"),#REF!,IF(AND(C9=#REF!,#REF!="Appeal work"),#REF!,IF(AND(C9=#REF!,#REF!="Appeal work"),#REF!,"£0.00")))))))))</f>
        <v>#REF!</v>
      </c>
      <c r="AC9" s="143" t="e">
        <f>IF(AND(C9=#REF!,#REF!="Magistrates'"),"£0.00",IF(AND(C9=#REF!,#REF!="Magistrates'"),"£0.00",IF(AND(C9=#REF!,#REF!="Magistrates'"),"£0.00", IF(AND(C9=#REF!,#REF!="Crown"),"£0.00",IF(AND(C9=#REF!,#REF!="Crown"),"£0.00",IF(AND(C9=#REF!,#REF!="Crown"),"£0.00", IF(AND(C9=#REF!,#REF!="Appeal work"),#REF!,IF(AND(C9=#REF!,#REF!="Appeal work"),#REF!,IF(AND(C9=#REF!,#REF!="Appeal work"),#REF!,"£0.00")))))))))</f>
        <v>#REF!</v>
      </c>
      <c r="AD9" s="143" t="e">
        <f>IF(AND(C9=#REF!,#REF!="Magistrates'"),"£0.00",IF(AND(C9=#REF!,#REF!="Magistrates'"),"£0.00",IF(AND(C9=#REF!,#REF!="Magistrates'"),"£0.00", IF(AND(C9=#REF!,#REF!="Crown"),"£0.00",IF(AND(C9=#REF!,#REF!="Crown"),"£0.00",IF(AND(C9=#REF!,#REF!="Crown"),"£0.00", IF(AND(C9=#REF!,#REF!="Appeal work"),#REF!,IF(AND(C9=#REF!,#REF!="Appeal work"),#REF!,IF(AND(C9=#REF!,#REF!="Appeal work"),#REF!,"£0.00")))))))))</f>
        <v>#REF!</v>
      </c>
      <c r="AE9" s="143" t="e">
        <f>IF(AND(C9=#REF!,#REF!="Magistrates'"),"£0.00",IF(AND(C9=#REF!,#REF!="Magistrates'"),"£0.00",IF(AND(C9=#REF!,#REF!="Magistrates'"),"£0.00", IF(AND(C9=#REF!,#REF!="Crown"),"£0.00",IF(AND(C9=#REF!,#REF!="Crown"),"£0.00",IF(AND(C9=#REF!,#REF!="Crown"),"£0.00", IF(AND(C9=#REF!,#REF!="Appeal work"),#REF!,IF(AND(C9=#REF!,#REF!="Appeal work"),#REF!,IF(AND(C9=#REF!,#REF!="Appeal work"),#REF!,"£0.00")))))))))</f>
        <v>#REF!</v>
      </c>
      <c r="AF9" s="143" t="e">
        <f>IF(#REF!=#REF!, X9, IF(#REF!=#REF!, Y9, IF(#REF!=#REF!, Z9, IF(#REF!=#REF!, AA9, IF(#REF!=#REF!, AB9, IF(#REF!=#REF!, AC9, IF(#REF!=#REF!, AD9, IF(#REF!=#REF!, AE9, "£0.00"))))))))</f>
        <v>#REF!</v>
      </c>
      <c r="AG9" s="7"/>
      <c r="AH9" s="7"/>
      <c r="AI9" s="7"/>
      <c r="AJ9" s="7"/>
      <c r="AK9" s="7"/>
      <c r="AL9" s="7"/>
      <c r="AM9" s="7"/>
      <c r="AN9" s="7"/>
      <c r="AO9" s="7"/>
      <c r="AP9" s="7"/>
      <c r="AQ9" s="7"/>
      <c r="AR9" s="7"/>
      <c r="AS9" s="7"/>
      <c r="AT9" s="7"/>
      <c r="AU9" s="7"/>
      <c r="AV9" s="7"/>
      <c r="AW9" s="7"/>
      <c r="AX9" s="7"/>
      <c r="AY9" s="7"/>
      <c r="AZ9" s="7"/>
      <c r="BA9" s="7"/>
    </row>
    <row r="10" spans="1:53" ht="15" customHeight="1">
      <c r="A10" s="187"/>
      <c r="B10" s="268"/>
      <c r="C10" s="269"/>
      <c r="D10" s="244"/>
      <c r="E10" s="270"/>
      <c r="F10" s="187"/>
      <c r="G10" s="64"/>
      <c r="H10" s="278"/>
      <c r="I10" s="279"/>
      <c r="J10" s="280"/>
      <c r="K10" s="279" t="str">
        <f t="shared" si="0"/>
        <v/>
      </c>
      <c r="L10" s="278" t="str">
        <f t="shared" si="1"/>
        <v/>
      </c>
      <c r="M10" s="278"/>
      <c r="N10" s="65"/>
      <c r="O10" s="66"/>
      <c r="P10" s="244"/>
      <c r="Q10" s="286"/>
      <c r="R10" s="287"/>
      <c r="S10" s="288"/>
      <c r="T10" s="289" t="str">
        <f t="shared" si="2"/>
        <v/>
      </c>
      <c r="U10" s="19"/>
      <c r="V10" s="7"/>
      <c r="W10" s="7"/>
      <c r="X10" s="143" t="e">
        <f>IF(AND(C10=#REF!,#REF!="Magistrates'"),#REF!,IF(AND(C10=#REF!,#REF!="Magistrates'"),#REF!,IF(AND(C10=#REF!,#REF!="Magistrates'"),#REF!, IF(AND(C10=#REF!,#REF!="Crown"),#REF!,IF(AND(C10=#REF!,#REF!="Crown"),#REF!,IF(AND(C10=#REF!,#REF!="Crown"),#REF!, IF(AND(C10=#REF!,#REF!="Appeal work"),"£0.00",IF(AND(C10=#REF!,#REF!="Appeal work"),"£0.00",IF(AND(C10=#REF!,#REF!="Appeal work"),"£0.00","£0.00")))))))))</f>
        <v>#REF!</v>
      </c>
      <c r="Y10" s="143" t="e">
        <f>IF(AND(C10=#REF!,#REF!="Magistrates'"),#REF!,IF(AND(C10=#REF!,#REF!="Magistrates'"),#REF!,IF(AND(C10=#REF!,#REF!="Magistrates'"),#REF!, IF(AND(C10=#REF!,#REF!="Crown"),#REF!,IF(AND(C10=#REF!,#REF!="Crown"),#REF!,IF(AND(C10=#REF!,#REF!="Crown"),#REF!, IF(AND(C10=#REF!,#REF!="Appeal work"),"£0.00",IF(AND(C10=#REF!,#REF!="Appeal work"),"£0.00",IF(AND(C10=#REF!,#REF!="Appeal work"),"£0.00","£0.00")))))))))</f>
        <v>#REF!</v>
      </c>
      <c r="Z10" s="143" t="e">
        <f>IF(AND(C10=#REF!,#REF!="Magistrates'"),#REF!,IF(AND(C10=#REF!,#REF!="Magistrates'"),#REF!,IF(AND(C10=#REF!,#REF!="Magistrates'"),#REF!, IF(AND(C10=#REF!,#REF!="Crown"),#REF!,IF(AND(C10=#REF!,#REF!="Crown"),#REF!,IF(AND(C10=#REF!,#REF!="Crown"),#REF!, IF(AND(C10=#REF!,#REF!="Appeal work"),#REF!,IF(AND(C10=#REF!,#REF!="Appeal work"),#REF!,IF(AND(C10=#REF!,#REF!="Appeal work"),#REF!,"£0.00")))))))))</f>
        <v>#REF!</v>
      </c>
      <c r="AA10" s="143" t="e">
        <f>IF(AND(C10=#REF!,#REF!="Magistrates'"),#REF!,IF(AND(C10=#REF!,#REF!="Magistrates'"),#REF!,IF(AND(C10=#REF!,#REF!="Magistrates'"),#REF!, IF(AND(C10=#REF!,#REF!="Crown"),#REF!,IF(AND(C10=#REF!,#REF!="Crown"),#REF!,IF(AND(C10=#REF!,#REF!="Crown"),#REF!, IF(AND(C10=#REF!,#REF!="Appeal work"),#REF!,IF(AND(C10=#REF!,#REF!="Appeal work"),#REF!, IF(AND(C10=#REF!,#REF!="Appeal work"),#REF!,"£0.00")))))))))</f>
        <v>#REF!</v>
      </c>
      <c r="AB10" s="143" t="e">
        <f>IF(AND(C10=#REF!,#REF!="Magistrates'"),#REF!,IF(AND(C10=#REF!,#REF!="Magistrates'"),#REF!,IF(AND(C10=#REF!,#REF!="Magistrates'"),#REF!, IF(AND(C10=#REF!,#REF!="Crown"),#REF!,IF(AND(C10=#REF!,#REF!="Crown"),#REF!,IF(AND(C10=#REF!,#REF!="Crown"),#REF!, IF(AND(C10=#REF!,#REF!="Appeal work"),#REF!,IF(AND(C10=#REF!,#REF!="Appeal work"),#REF!,IF(AND(C10=#REF!,#REF!="Appeal work"),#REF!,"£0.00")))))))))</f>
        <v>#REF!</v>
      </c>
      <c r="AC10" s="143" t="e">
        <f>IF(AND(C10=#REF!,#REF!="Magistrates'"),"£0.00",IF(AND(C10=#REF!,#REF!="Magistrates'"),"£0.00",IF(AND(C10=#REF!,#REF!="Magistrates'"),"£0.00", IF(AND(C10=#REF!,#REF!="Crown"),"£0.00",IF(AND(C10=#REF!,#REF!="Crown"),"£0.00",IF(AND(C10=#REF!,#REF!="Crown"),"£0.00", IF(AND(C10=#REF!,#REF!="Appeal work"),#REF!,IF(AND(C10=#REF!,#REF!="Appeal work"),#REF!,IF(AND(C10=#REF!,#REF!="Appeal work"),#REF!,"£0.00")))))))))</f>
        <v>#REF!</v>
      </c>
      <c r="AD10" s="143" t="e">
        <f>IF(AND(C10=#REF!,#REF!="Magistrates'"),"£0.00",IF(AND(C10=#REF!,#REF!="Magistrates'"),"£0.00",IF(AND(C10=#REF!,#REF!="Magistrates'"),"£0.00", IF(AND(C10=#REF!,#REF!="Crown"),"£0.00",IF(AND(C10=#REF!,#REF!="Crown"),"£0.00",IF(AND(C10=#REF!,#REF!="Crown"),"£0.00", IF(AND(C10=#REF!,#REF!="Appeal work"),#REF!,IF(AND(C10=#REF!,#REF!="Appeal work"),#REF!,IF(AND(C10=#REF!,#REF!="Appeal work"),#REF!,"£0.00")))))))))</f>
        <v>#REF!</v>
      </c>
      <c r="AE10" s="143" t="e">
        <f>IF(AND(C10=#REF!,#REF!="Magistrates'"),"£0.00",IF(AND(C10=#REF!,#REF!="Magistrates'"),"£0.00",IF(AND(C10=#REF!,#REF!="Magistrates'"),"£0.00", IF(AND(C10=#REF!,#REF!="Crown"),"£0.00",IF(AND(C10=#REF!,#REF!="Crown"),"£0.00",IF(AND(C10=#REF!,#REF!="Crown"),"£0.00", IF(AND(C10=#REF!,#REF!="Appeal work"),#REF!,IF(AND(C10=#REF!,#REF!="Appeal work"),#REF!,IF(AND(C10=#REF!,#REF!="Appeal work"),#REF!,"£0.00")))))))))</f>
        <v>#REF!</v>
      </c>
      <c r="AF10" s="143" t="e">
        <f>IF(#REF!=#REF!, X10, IF(#REF!=#REF!, Y10, IF(#REF!=#REF!, Z10, IF(#REF!=#REF!, AA10, IF(#REF!=#REF!, AB10, IF(#REF!=#REF!, AC10, IF(#REF!=#REF!, AD10, IF(#REF!=#REF!, AE10, "£0.00"))))))))</f>
        <v>#REF!</v>
      </c>
      <c r="AG10" s="7"/>
      <c r="AH10" s="7"/>
      <c r="AI10" s="7"/>
      <c r="AJ10" s="7"/>
      <c r="AK10" s="7"/>
      <c r="AL10" s="7"/>
      <c r="AM10" s="7"/>
      <c r="AN10" s="7"/>
      <c r="AO10" s="7"/>
      <c r="AP10" s="7"/>
      <c r="AQ10" s="7"/>
      <c r="AR10" s="7"/>
      <c r="AS10" s="7"/>
      <c r="AT10" s="7"/>
      <c r="AU10" s="7"/>
      <c r="AV10" s="7"/>
      <c r="AW10" s="7"/>
      <c r="AX10" s="7"/>
      <c r="AY10" s="7"/>
      <c r="AZ10" s="7"/>
      <c r="BA10" s="7"/>
    </row>
    <row r="11" spans="1:53" ht="15" customHeight="1">
      <c r="A11" s="187"/>
      <c r="B11" s="268"/>
      <c r="C11" s="269"/>
      <c r="D11" s="244"/>
      <c r="E11" s="270"/>
      <c r="F11" s="187"/>
      <c r="G11" s="64"/>
      <c r="H11" s="278"/>
      <c r="I11" s="279"/>
      <c r="J11" s="280"/>
      <c r="K11" s="279" t="str">
        <f t="shared" si="0"/>
        <v/>
      </c>
      <c r="L11" s="278" t="str">
        <f t="shared" si="1"/>
        <v/>
      </c>
      <c r="M11" s="278"/>
      <c r="N11" s="65"/>
      <c r="O11" s="66"/>
      <c r="P11" s="244"/>
      <c r="Q11" s="286"/>
      <c r="R11" s="287"/>
      <c r="S11" s="288"/>
      <c r="T11" s="289" t="str">
        <f t="shared" si="2"/>
        <v/>
      </c>
      <c r="U11" s="19"/>
      <c r="V11" s="7"/>
      <c r="W11" s="7"/>
      <c r="X11" s="143" t="e">
        <f>IF(AND(C11=#REF!,#REF!="Magistrates'"),#REF!,IF(AND(C11=#REF!,#REF!="Magistrates'"),#REF!,IF(AND(C11=#REF!,#REF!="Magistrates'"),#REF!, IF(AND(C11=#REF!,#REF!="Crown"),#REF!,IF(AND(C11=#REF!,#REF!="Crown"),#REF!,IF(AND(C11=#REF!,#REF!="Crown"),#REF!, IF(AND(C11=#REF!,#REF!="Appeal work"),"£0.00",IF(AND(C11=#REF!,#REF!="Appeal work"),"£0.00",IF(AND(C11=#REF!,#REF!="Appeal work"),"£0.00","£0.00")))))))))</f>
        <v>#REF!</v>
      </c>
      <c r="Y11" s="143" t="e">
        <f>IF(AND(C11=#REF!,#REF!="Magistrates'"),#REF!,IF(AND(C11=#REF!,#REF!="Magistrates'"),#REF!,IF(AND(C11=#REF!,#REF!="Magistrates'"),#REF!, IF(AND(C11=#REF!,#REF!="Crown"),#REF!,IF(AND(C11=#REF!,#REF!="Crown"),#REF!,IF(AND(C11=#REF!,#REF!="Crown"),#REF!, IF(AND(C11=#REF!,#REF!="Appeal work"),"£0.00",IF(AND(C11=#REF!,#REF!="Appeal work"),"£0.00",IF(AND(C11=#REF!,#REF!="Appeal work"),"£0.00","£0.00")))))))))</f>
        <v>#REF!</v>
      </c>
      <c r="Z11" s="143" t="e">
        <f>IF(AND(C11=#REF!,#REF!="Magistrates'"),#REF!,IF(AND(C11=#REF!,#REF!="Magistrates'"),#REF!,IF(AND(C11=#REF!,#REF!="Magistrates'"),#REF!, IF(AND(C11=#REF!,#REF!="Crown"),#REF!,IF(AND(C11=#REF!,#REF!="Crown"),#REF!,IF(AND(C11=#REF!,#REF!="Crown"),#REF!, IF(AND(C11=#REF!,#REF!="Appeal work"),#REF!,IF(AND(C11=#REF!,#REF!="Appeal work"),#REF!,IF(AND(C11=#REF!,#REF!="Appeal work"),#REF!,"£0.00")))))))))</f>
        <v>#REF!</v>
      </c>
      <c r="AA11" s="143" t="e">
        <f>IF(AND(C11=#REF!,#REF!="Magistrates'"),#REF!,IF(AND(C11=#REF!,#REF!="Magistrates'"),#REF!,IF(AND(C11=#REF!,#REF!="Magistrates'"),#REF!, IF(AND(C11=#REF!,#REF!="Crown"),#REF!,IF(AND(C11=#REF!,#REF!="Crown"),#REF!,IF(AND(C11=#REF!,#REF!="Crown"),#REF!, IF(AND(C11=#REF!,#REF!="Appeal work"),#REF!,IF(AND(C11=#REF!,#REF!="Appeal work"),#REF!, IF(AND(C11=#REF!,#REF!="Appeal work"),#REF!,"£0.00")))))))))</f>
        <v>#REF!</v>
      </c>
      <c r="AB11" s="143" t="e">
        <f>IF(AND(C11=#REF!,#REF!="Magistrates'"),#REF!,IF(AND(C11=#REF!,#REF!="Magistrates'"),#REF!,IF(AND(C11=#REF!,#REF!="Magistrates'"),#REF!, IF(AND(C11=#REF!,#REF!="Crown"),#REF!,IF(AND(C11=#REF!,#REF!="Crown"),#REF!,IF(AND(C11=#REF!,#REF!="Crown"),#REF!, IF(AND(C11=#REF!,#REF!="Appeal work"),#REF!,IF(AND(C11=#REF!,#REF!="Appeal work"),#REF!,IF(AND(C11=#REF!,#REF!="Appeal work"),#REF!,"£0.00")))))))))</f>
        <v>#REF!</v>
      </c>
      <c r="AC11" s="143" t="e">
        <f>IF(AND(C11=#REF!,#REF!="Magistrates'"),"£0.00",IF(AND(C11=#REF!,#REF!="Magistrates'"),"£0.00",IF(AND(C11=#REF!,#REF!="Magistrates'"),"£0.00", IF(AND(C11=#REF!,#REF!="Crown"),"£0.00",IF(AND(C11=#REF!,#REF!="Crown"),"£0.00",IF(AND(C11=#REF!,#REF!="Crown"),"£0.00", IF(AND(C11=#REF!,#REF!="Appeal work"),#REF!,IF(AND(C11=#REF!,#REF!="Appeal work"),#REF!,IF(AND(C11=#REF!,#REF!="Appeal work"),#REF!,"£0.00")))))))))</f>
        <v>#REF!</v>
      </c>
      <c r="AD11" s="143" t="e">
        <f>IF(AND(C11=#REF!,#REF!="Magistrates'"),"£0.00",IF(AND(C11=#REF!,#REF!="Magistrates'"),"£0.00",IF(AND(C11=#REF!,#REF!="Magistrates'"),"£0.00", IF(AND(C11=#REF!,#REF!="Crown"),"£0.00",IF(AND(C11=#REF!,#REF!="Crown"),"£0.00",IF(AND(C11=#REF!,#REF!="Crown"),"£0.00", IF(AND(C11=#REF!,#REF!="Appeal work"),#REF!,IF(AND(C11=#REF!,#REF!="Appeal work"),#REF!,IF(AND(C11=#REF!,#REF!="Appeal work"),#REF!,"£0.00")))))))))</f>
        <v>#REF!</v>
      </c>
      <c r="AE11" s="143" t="e">
        <f>IF(AND(C11=#REF!,#REF!="Magistrates'"),"£0.00",IF(AND(C11=#REF!,#REF!="Magistrates'"),"£0.00",IF(AND(C11=#REF!,#REF!="Magistrates'"),"£0.00", IF(AND(C11=#REF!,#REF!="Crown"),"£0.00",IF(AND(C11=#REF!,#REF!="Crown"),"£0.00",IF(AND(C11=#REF!,#REF!="Crown"),"£0.00", IF(AND(C11=#REF!,#REF!="Appeal work"),#REF!,IF(AND(C11=#REF!,#REF!="Appeal work"),#REF!,IF(AND(C11=#REF!,#REF!="Appeal work"),#REF!,"£0.00")))))))))</f>
        <v>#REF!</v>
      </c>
      <c r="AF11" s="143" t="e">
        <f>IF(#REF!=#REF!, X11, IF(#REF!=#REF!, Y11, IF(#REF!=#REF!, Z11, IF(#REF!=#REF!, AA11, IF(#REF!=#REF!, AB11, IF(#REF!=#REF!, AC11, IF(#REF!=#REF!, AD11, IF(#REF!=#REF!, AE11, "£0.00"))))))))</f>
        <v>#REF!</v>
      </c>
      <c r="AG11" s="7"/>
      <c r="AH11" s="7"/>
      <c r="AI11" s="7"/>
      <c r="AJ11" s="7"/>
      <c r="AK11" s="7"/>
      <c r="AL11" s="7"/>
      <c r="AM11" s="7"/>
      <c r="AN11" s="7"/>
      <c r="AO11" s="7"/>
      <c r="AP11" s="7"/>
      <c r="AQ11" s="7"/>
      <c r="AR11" s="7"/>
      <c r="AS11" s="7"/>
      <c r="AT11" s="7"/>
      <c r="AU11" s="7"/>
      <c r="AV11" s="7"/>
      <c r="AW11" s="7"/>
      <c r="AX11" s="7"/>
      <c r="AY11" s="7"/>
      <c r="AZ11" s="7"/>
      <c r="BA11" s="7"/>
    </row>
    <row r="12" spans="1:53" ht="15">
      <c r="A12" s="187"/>
      <c r="B12" s="268"/>
      <c r="C12" s="269"/>
      <c r="D12" s="244"/>
      <c r="E12" s="270"/>
      <c r="F12" s="187"/>
      <c r="G12" s="64"/>
      <c r="H12" s="278"/>
      <c r="I12" s="279"/>
      <c r="J12" s="280"/>
      <c r="K12" s="279" t="str">
        <f t="shared" si="0"/>
        <v/>
      </c>
      <c r="L12" s="278" t="str">
        <f t="shared" si="1"/>
        <v/>
      </c>
      <c r="M12" s="278"/>
      <c r="N12" s="65"/>
      <c r="O12" s="66"/>
      <c r="P12" s="244"/>
      <c r="Q12" s="286"/>
      <c r="R12" s="287"/>
      <c r="S12" s="288"/>
      <c r="T12" s="289" t="str">
        <f t="shared" si="2"/>
        <v/>
      </c>
      <c r="U12" s="19"/>
      <c r="V12" s="7"/>
      <c r="W12" s="7"/>
      <c r="X12" s="143" t="e">
        <f>IF(AND(C12=#REF!,#REF!="Magistrates'"),#REF!,IF(AND(C12=#REF!,#REF!="Magistrates'"),#REF!,IF(AND(C12=#REF!,#REF!="Magistrates'"),#REF!, IF(AND(C12=#REF!,#REF!="Crown"),#REF!,IF(AND(C12=#REF!,#REF!="Crown"),#REF!,IF(AND(C12=#REF!,#REF!="Crown"),#REF!, IF(AND(C12=#REF!,#REF!="Appeal work"),"£0.00",IF(AND(C12=#REF!,#REF!="Appeal work"),"£0.00",IF(AND(C12=#REF!,#REF!="Appeal work"),"£0.00","£0.00")))))))))</f>
        <v>#REF!</v>
      </c>
      <c r="Y12" s="143" t="e">
        <f>IF(AND(C12=#REF!,#REF!="Magistrates'"),#REF!,IF(AND(C12=#REF!,#REF!="Magistrates'"),#REF!,IF(AND(C12=#REF!,#REF!="Magistrates'"),#REF!, IF(AND(C12=#REF!,#REF!="Crown"),#REF!,IF(AND(C12=#REF!,#REF!="Crown"),#REF!,IF(AND(C12=#REF!,#REF!="Crown"),#REF!, IF(AND(C12=#REF!,#REF!="Appeal work"),"£0.00",IF(AND(C12=#REF!,#REF!="Appeal work"),"£0.00",IF(AND(C12=#REF!,#REF!="Appeal work"),"£0.00","£0.00")))))))))</f>
        <v>#REF!</v>
      </c>
      <c r="Z12" s="143" t="e">
        <f>IF(AND(C12=#REF!,#REF!="Magistrates'"),#REF!,IF(AND(C12=#REF!,#REF!="Magistrates'"),#REF!,IF(AND(C12=#REF!,#REF!="Magistrates'"),#REF!, IF(AND(C12=#REF!,#REF!="Crown"),#REF!,IF(AND(C12=#REF!,#REF!="Crown"),#REF!,IF(AND(C12=#REF!,#REF!="Crown"),#REF!, IF(AND(C12=#REF!,#REF!="Appeal work"),#REF!,IF(AND(C12=#REF!,#REF!="Appeal work"),#REF!,IF(AND(C12=#REF!,#REF!="Appeal work"),#REF!,"£0.00")))))))))</f>
        <v>#REF!</v>
      </c>
      <c r="AA12" s="143" t="e">
        <f>IF(AND(C12=#REF!,#REF!="Magistrates'"),#REF!,IF(AND(C12=#REF!,#REF!="Magistrates'"),#REF!,IF(AND(C12=#REF!,#REF!="Magistrates'"),#REF!, IF(AND(C12=#REF!,#REF!="Crown"),#REF!,IF(AND(C12=#REF!,#REF!="Crown"),#REF!,IF(AND(C12=#REF!,#REF!="Crown"),#REF!, IF(AND(C12=#REF!,#REF!="Appeal work"),#REF!,IF(AND(C12=#REF!,#REF!="Appeal work"),#REF!, IF(AND(C12=#REF!,#REF!="Appeal work"),#REF!,"£0.00")))))))))</f>
        <v>#REF!</v>
      </c>
      <c r="AB12" s="143" t="e">
        <f>IF(AND(C12=#REF!,#REF!="Magistrates'"),#REF!,IF(AND(C12=#REF!,#REF!="Magistrates'"),#REF!,IF(AND(C12=#REF!,#REF!="Magistrates'"),#REF!, IF(AND(C12=#REF!,#REF!="Crown"),#REF!,IF(AND(C12=#REF!,#REF!="Crown"),#REF!,IF(AND(C12=#REF!,#REF!="Crown"),#REF!, IF(AND(C12=#REF!,#REF!="Appeal work"),#REF!,IF(AND(C12=#REF!,#REF!="Appeal work"),#REF!,IF(AND(C12=#REF!,#REF!="Appeal work"),#REF!,"£0.00")))))))))</f>
        <v>#REF!</v>
      </c>
      <c r="AC12" s="143" t="e">
        <f>IF(AND(C12=#REF!,#REF!="Magistrates'"),"£0.00",IF(AND(C12=#REF!,#REF!="Magistrates'"),"£0.00",IF(AND(C12=#REF!,#REF!="Magistrates'"),"£0.00", IF(AND(C12=#REF!,#REF!="Crown"),"£0.00",IF(AND(C12=#REF!,#REF!="Crown"),"£0.00",IF(AND(C12=#REF!,#REF!="Crown"),"£0.00", IF(AND(C12=#REF!,#REF!="Appeal work"),#REF!,IF(AND(C12=#REF!,#REF!="Appeal work"),#REF!,IF(AND(C12=#REF!,#REF!="Appeal work"),#REF!,"£0.00")))))))))</f>
        <v>#REF!</v>
      </c>
      <c r="AD12" s="143" t="e">
        <f>IF(AND(C12=#REF!,#REF!="Magistrates'"),"£0.00",IF(AND(C12=#REF!,#REF!="Magistrates'"),"£0.00",IF(AND(C12=#REF!,#REF!="Magistrates'"),"£0.00", IF(AND(C12=#REF!,#REF!="Crown"),"£0.00",IF(AND(C12=#REF!,#REF!="Crown"),"£0.00",IF(AND(C12=#REF!,#REF!="Crown"),"£0.00", IF(AND(C12=#REF!,#REF!="Appeal work"),#REF!,IF(AND(C12=#REF!,#REF!="Appeal work"),#REF!,IF(AND(C12=#REF!,#REF!="Appeal work"),#REF!,"£0.00")))))))))</f>
        <v>#REF!</v>
      </c>
      <c r="AE12" s="143" t="e">
        <f>IF(AND(C12=#REF!,#REF!="Magistrates'"),"£0.00",IF(AND(C12=#REF!,#REF!="Magistrates'"),"£0.00",IF(AND(C12=#REF!,#REF!="Magistrates'"),"£0.00", IF(AND(C12=#REF!,#REF!="Crown"),"£0.00",IF(AND(C12=#REF!,#REF!="Crown"),"£0.00",IF(AND(C12=#REF!,#REF!="Crown"),"£0.00", IF(AND(C12=#REF!,#REF!="Appeal work"),#REF!,IF(AND(C12=#REF!,#REF!="Appeal work"),#REF!,IF(AND(C12=#REF!,#REF!="Appeal work"),#REF!,"£0.00")))))))))</f>
        <v>#REF!</v>
      </c>
      <c r="AF12" s="143" t="e">
        <f>IF(#REF!=#REF!, X12, IF(#REF!=#REF!, Y12, IF(#REF!=#REF!, Z12, IF(#REF!=#REF!, AA12, IF(#REF!=#REF!, AB12, IF(#REF!=#REF!, AC12, IF(#REF!=#REF!, AD12, IF(#REF!=#REF!, AE12, "£0.00"))))))))</f>
        <v>#REF!</v>
      </c>
      <c r="AG12" s="7"/>
      <c r="AH12" s="7"/>
      <c r="AI12" s="7"/>
      <c r="AJ12" s="7"/>
      <c r="AK12" s="7"/>
      <c r="AL12" s="7"/>
      <c r="AM12" s="7"/>
      <c r="AN12" s="7"/>
      <c r="AO12" s="7"/>
      <c r="AP12" s="7"/>
      <c r="AQ12" s="7"/>
      <c r="AR12" s="7"/>
      <c r="AS12" s="7"/>
      <c r="AT12" s="7"/>
      <c r="AU12" s="7"/>
      <c r="AV12" s="7"/>
      <c r="AW12" s="7"/>
      <c r="AX12" s="7"/>
      <c r="AY12" s="7"/>
      <c r="AZ12" s="7"/>
      <c r="BA12" s="7"/>
    </row>
    <row r="13" spans="1:53" ht="15">
      <c r="A13" s="187"/>
      <c r="B13" s="268"/>
      <c r="C13" s="269"/>
      <c r="D13" s="244"/>
      <c r="E13" s="270"/>
      <c r="F13" s="187"/>
      <c r="G13" s="64"/>
      <c r="H13" s="278"/>
      <c r="I13" s="279"/>
      <c r="J13" s="280"/>
      <c r="K13" s="279" t="str">
        <f t="shared" si="0"/>
        <v/>
      </c>
      <c r="L13" s="278" t="str">
        <f t="shared" si="1"/>
        <v/>
      </c>
      <c r="M13" s="278"/>
      <c r="N13" s="65"/>
      <c r="O13" s="66"/>
      <c r="P13" s="244"/>
      <c r="Q13" s="286"/>
      <c r="R13" s="287"/>
      <c r="S13" s="288"/>
      <c r="T13" s="289" t="str">
        <f t="shared" si="2"/>
        <v/>
      </c>
      <c r="U13" s="19"/>
      <c r="V13" s="7"/>
      <c r="W13" s="7"/>
      <c r="X13" s="143" t="e">
        <f>IF(AND(C13=#REF!,#REF!="Magistrates'"),#REF!,IF(AND(C13=#REF!,#REF!="Magistrates'"),#REF!,IF(AND(C13=#REF!,#REF!="Magistrates'"),#REF!, IF(AND(C13=#REF!,#REF!="Crown"),#REF!,IF(AND(C13=#REF!,#REF!="Crown"),#REF!,IF(AND(C13=#REF!,#REF!="Crown"),#REF!, IF(AND(C13=#REF!,#REF!="Appeal work"),"£0.00",IF(AND(C13=#REF!,#REF!="Appeal work"),"£0.00",IF(AND(C13=#REF!,#REF!="Appeal work"),"£0.00","£0.00")))))))))</f>
        <v>#REF!</v>
      </c>
      <c r="Y13" s="143" t="e">
        <f>IF(AND(C13=#REF!,#REF!="Magistrates'"),#REF!,IF(AND(C13=#REF!,#REF!="Magistrates'"),#REF!,IF(AND(C13=#REF!,#REF!="Magistrates'"),#REF!, IF(AND(C13=#REF!,#REF!="Crown"),#REF!,IF(AND(C13=#REF!,#REF!="Crown"),#REF!,IF(AND(C13=#REF!,#REF!="Crown"),#REF!, IF(AND(C13=#REF!,#REF!="Appeal work"),"£0.00",IF(AND(C13=#REF!,#REF!="Appeal work"),"£0.00",IF(AND(C13=#REF!,#REF!="Appeal work"),"£0.00","£0.00")))))))))</f>
        <v>#REF!</v>
      </c>
      <c r="Z13" s="143" t="e">
        <f>IF(AND(C13=#REF!,#REF!="Magistrates'"),#REF!,IF(AND(C13=#REF!,#REF!="Magistrates'"),#REF!,IF(AND(C13=#REF!,#REF!="Magistrates'"),#REF!, IF(AND(C13=#REF!,#REF!="Crown"),#REF!,IF(AND(C13=#REF!,#REF!="Crown"),#REF!,IF(AND(C13=#REF!,#REF!="Crown"),#REF!, IF(AND(C13=#REF!,#REF!="Appeal work"),#REF!,IF(AND(C13=#REF!,#REF!="Appeal work"),#REF!,IF(AND(C13=#REF!,#REF!="Appeal work"),#REF!,"£0.00")))))))))</f>
        <v>#REF!</v>
      </c>
      <c r="AA13" s="143" t="e">
        <f>IF(AND(C13=#REF!,#REF!="Magistrates'"),#REF!,IF(AND(C13=#REF!,#REF!="Magistrates'"),#REF!,IF(AND(C13=#REF!,#REF!="Magistrates'"),#REF!, IF(AND(C13=#REF!,#REF!="Crown"),#REF!,IF(AND(C13=#REF!,#REF!="Crown"),#REF!,IF(AND(C13=#REF!,#REF!="Crown"),#REF!, IF(AND(C13=#REF!,#REF!="Appeal work"),#REF!,IF(AND(C13=#REF!,#REF!="Appeal work"),#REF!, IF(AND(C13=#REF!,#REF!="Appeal work"),#REF!,"£0.00")))))))))</f>
        <v>#REF!</v>
      </c>
      <c r="AB13" s="143" t="e">
        <f>IF(AND(C13=#REF!,#REF!="Magistrates'"),#REF!,IF(AND(C13=#REF!,#REF!="Magistrates'"),#REF!,IF(AND(C13=#REF!,#REF!="Magistrates'"),#REF!, IF(AND(C13=#REF!,#REF!="Crown"),#REF!,IF(AND(C13=#REF!,#REF!="Crown"),#REF!,IF(AND(C13=#REF!,#REF!="Crown"),#REF!, IF(AND(C13=#REF!,#REF!="Appeal work"),#REF!,IF(AND(C13=#REF!,#REF!="Appeal work"),#REF!,IF(AND(C13=#REF!,#REF!="Appeal work"),#REF!,"£0.00")))))))))</f>
        <v>#REF!</v>
      </c>
      <c r="AC13" s="143" t="e">
        <f>IF(AND(C13=#REF!,#REF!="Magistrates'"),"£0.00",IF(AND(C13=#REF!,#REF!="Magistrates'"),"£0.00",IF(AND(C13=#REF!,#REF!="Magistrates'"),"£0.00", IF(AND(C13=#REF!,#REF!="Crown"),"£0.00",IF(AND(C13=#REF!,#REF!="Crown"),"£0.00",IF(AND(C13=#REF!,#REF!="Crown"),"£0.00", IF(AND(C13=#REF!,#REF!="Appeal work"),#REF!,IF(AND(C13=#REF!,#REF!="Appeal work"),#REF!,IF(AND(C13=#REF!,#REF!="Appeal work"),#REF!,"£0.00")))))))))</f>
        <v>#REF!</v>
      </c>
      <c r="AD13" s="143" t="e">
        <f>IF(AND(C13=#REF!,#REF!="Magistrates'"),"£0.00",IF(AND(C13=#REF!,#REF!="Magistrates'"),"£0.00",IF(AND(C13=#REF!,#REF!="Magistrates'"),"£0.00", IF(AND(C13=#REF!,#REF!="Crown"),"£0.00",IF(AND(C13=#REF!,#REF!="Crown"),"£0.00",IF(AND(C13=#REF!,#REF!="Crown"),"£0.00", IF(AND(C13=#REF!,#REF!="Appeal work"),#REF!,IF(AND(C13=#REF!,#REF!="Appeal work"),#REF!,IF(AND(C13=#REF!,#REF!="Appeal work"),#REF!,"£0.00")))))))))</f>
        <v>#REF!</v>
      </c>
      <c r="AE13" s="143" t="e">
        <f>IF(AND(C13=#REF!,#REF!="Magistrates'"),"£0.00",IF(AND(C13=#REF!,#REF!="Magistrates'"),"£0.00",IF(AND(C13=#REF!,#REF!="Magistrates'"),"£0.00", IF(AND(C13=#REF!,#REF!="Crown"),"£0.00",IF(AND(C13=#REF!,#REF!="Crown"),"£0.00",IF(AND(C13=#REF!,#REF!="Crown"),"£0.00", IF(AND(C13=#REF!,#REF!="Appeal work"),#REF!,IF(AND(C13=#REF!,#REF!="Appeal work"),#REF!,IF(AND(C13=#REF!,#REF!="Appeal work"),#REF!,"£0.00")))))))))</f>
        <v>#REF!</v>
      </c>
      <c r="AF13" s="143" t="e">
        <f>IF(#REF!=#REF!, X13, IF(#REF!=#REF!, Y13, IF(#REF!=#REF!, Z13, IF(#REF!=#REF!, AA13, IF(#REF!=#REF!, AB13, IF(#REF!=#REF!, AC13, IF(#REF!=#REF!, AD13, IF(#REF!=#REF!, AE13, "£0.00"))))))))</f>
        <v>#REF!</v>
      </c>
      <c r="AG13" s="7"/>
      <c r="AH13" s="7"/>
      <c r="AI13" s="7"/>
      <c r="AJ13" s="7"/>
      <c r="AK13" s="7"/>
      <c r="AL13" s="7"/>
      <c r="AM13" s="7"/>
      <c r="AN13" s="7"/>
      <c r="AO13" s="7"/>
      <c r="AP13" s="7"/>
      <c r="AQ13" s="7"/>
      <c r="AR13" s="7"/>
      <c r="AS13" s="7"/>
      <c r="AT13" s="7"/>
      <c r="AU13" s="7"/>
      <c r="AV13" s="7"/>
      <c r="AW13" s="7"/>
      <c r="AX13" s="7"/>
      <c r="AY13" s="7"/>
      <c r="AZ13" s="7"/>
      <c r="BA13" s="7"/>
    </row>
    <row r="14" spans="1:53" ht="15">
      <c r="A14" s="187"/>
      <c r="B14" s="268"/>
      <c r="C14" s="269"/>
      <c r="D14" s="244"/>
      <c r="E14" s="270"/>
      <c r="F14" s="187"/>
      <c r="G14" s="64"/>
      <c r="H14" s="278"/>
      <c r="I14" s="279"/>
      <c r="J14" s="280"/>
      <c r="K14" s="279" t="str">
        <f t="shared" si="0"/>
        <v/>
      </c>
      <c r="L14" s="278" t="str">
        <f t="shared" si="1"/>
        <v/>
      </c>
      <c r="M14" s="278"/>
      <c r="N14" s="65"/>
      <c r="O14" s="66"/>
      <c r="P14" s="244"/>
      <c r="Q14" s="286"/>
      <c r="R14" s="287"/>
      <c r="S14" s="288"/>
      <c r="T14" s="289" t="str">
        <f t="shared" si="2"/>
        <v/>
      </c>
      <c r="U14" s="19"/>
      <c r="V14" s="7"/>
      <c r="W14" s="7"/>
      <c r="X14" s="143" t="e">
        <f>IF(AND(C14=#REF!,#REF!="Magistrates'"),#REF!,IF(AND(C14=#REF!,#REF!="Magistrates'"),#REF!,IF(AND(C14=#REF!,#REF!="Magistrates'"),#REF!, IF(AND(C14=#REF!,#REF!="Crown"),#REF!,IF(AND(C14=#REF!,#REF!="Crown"),#REF!,IF(AND(C14=#REF!,#REF!="Crown"),#REF!, IF(AND(C14=#REF!,#REF!="Appeal work"),"£0.00",IF(AND(C14=#REF!,#REF!="Appeal work"),"£0.00",IF(AND(C14=#REF!,#REF!="Appeal work"),"£0.00","£0.00")))))))))</f>
        <v>#REF!</v>
      </c>
      <c r="Y14" s="143" t="e">
        <f>IF(AND(C14=#REF!,#REF!="Magistrates'"),#REF!,IF(AND(C14=#REF!,#REF!="Magistrates'"),#REF!,IF(AND(C14=#REF!,#REF!="Magistrates'"),#REF!, IF(AND(C14=#REF!,#REF!="Crown"),#REF!,IF(AND(C14=#REF!,#REF!="Crown"),#REF!,IF(AND(C14=#REF!,#REF!="Crown"),#REF!, IF(AND(C14=#REF!,#REF!="Appeal work"),"£0.00",IF(AND(C14=#REF!,#REF!="Appeal work"),"£0.00",IF(AND(C14=#REF!,#REF!="Appeal work"),"£0.00","£0.00")))))))))</f>
        <v>#REF!</v>
      </c>
      <c r="Z14" s="143" t="e">
        <f>IF(AND(C14=#REF!,#REF!="Magistrates'"),#REF!,IF(AND(C14=#REF!,#REF!="Magistrates'"),#REF!,IF(AND(C14=#REF!,#REF!="Magistrates'"),#REF!, IF(AND(C14=#REF!,#REF!="Crown"),#REF!,IF(AND(C14=#REF!,#REF!="Crown"),#REF!,IF(AND(C14=#REF!,#REF!="Crown"),#REF!, IF(AND(C14=#REF!,#REF!="Appeal work"),#REF!,IF(AND(C14=#REF!,#REF!="Appeal work"),#REF!,IF(AND(C14=#REF!,#REF!="Appeal work"),#REF!,"£0.00")))))))))</f>
        <v>#REF!</v>
      </c>
      <c r="AA14" s="143" t="e">
        <f>IF(AND(C14=#REF!,#REF!="Magistrates'"),#REF!,IF(AND(C14=#REF!,#REF!="Magistrates'"),#REF!,IF(AND(C14=#REF!,#REF!="Magistrates'"),#REF!, IF(AND(C14=#REF!,#REF!="Crown"),#REF!,IF(AND(C14=#REF!,#REF!="Crown"),#REF!,IF(AND(C14=#REF!,#REF!="Crown"),#REF!, IF(AND(C14=#REF!,#REF!="Appeal work"),#REF!,IF(AND(C14=#REF!,#REF!="Appeal work"),#REF!, IF(AND(C14=#REF!,#REF!="Appeal work"),#REF!,"£0.00")))))))))</f>
        <v>#REF!</v>
      </c>
      <c r="AB14" s="143" t="e">
        <f>IF(AND(C14=#REF!,#REF!="Magistrates'"),#REF!,IF(AND(C14=#REF!,#REF!="Magistrates'"),#REF!,IF(AND(C14=#REF!,#REF!="Magistrates'"),#REF!, IF(AND(C14=#REF!,#REF!="Crown"),#REF!,IF(AND(C14=#REF!,#REF!="Crown"),#REF!,IF(AND(C14=#REF!,#REF!="Crown"),#REF!, IF(AND(C14=#REF!,#REF!="Appeal work"),#REF!,IF(AND(C14=#REF!,#REF!="Appeal work"),#REF!,IF(AND(C14=#REF!,#REF!="Appeal work"),#REF!,"£0.00")))))))))</f>
        <v>#REF!</v>
      </c>
      <c r="AC14" s="143" t="e">
        <f>IF(AND(C14=#REF!,#REF!="Magistrates'"),"£0.00",IF(AND(C14=#REF!,#REF!="Magistrates'"),"£0.00",IF(AND(C14=#REF!,#REF!="Magistrates'"),"£0.00", IF(AND(C14=#REF!,#REF!="Crown"),"£0.00",IF(AND(C14=#REF!,#REF!="Crown"),"£0.00",IF(AND(C14=#REF!,#REF!="Crown"),"£0.00", IF(AND(C14=#REF!,#REF!="Appeal work"),#REF!,IF(AND(C14=#REF!,#REF!="Appeal work"),#REF!,IF(AND(C14=#REF!,#REF!="Appeal work"),#REF!,"£0.00")))))))))</f>
        <v>#REF!</v>
      </c>
      <c r="AD14" s="143" t="e">
        <f>IF(AND(C14=#REF!,#REF!="Magistrates'"),"£0.00",IF(AND(C14=#REF!,#REF!="Magistrates'"),"£0.00",IF(AND(C14=#REF!,#REF!="Magistrates'"),"£0.00", IF(AND(C14=#REF!,#REF!="Crown"),"£0.00",IF(AND(C14=#REF!,#REF!="Crown"),"£0.00",IF(AND(C14=#REF!,#REF!="Crown"),"£0.00", IF(AND(C14=#REF!,#REF!="Appeal work"),#REF!,IF(AND(C14=#REF!,#REF!="Appeal work"),#REF!,IF(AND(C14=#REF!,#REF!="Appeal work"),#REF!,"£0.00")))))))))</f>
        <v>#REF!</v>
      </c>
      <c r="AE14" s="143" t="e">
        <f>IF(AND(C14=#REF!,#REF!="Magistrates'"),"£0.00",IF(AND(C14=#REF!,#REF!="Magistrates'"),"£0.00",IF(AND(C14=#REF!,#REF!="Magistrates'"),"£0.00", IF(AND(C14=#REF!,#REF!="Crown"),"£0.00",IF(AND(C14=#REF!,#REF!="Crown"),"£0.00",IF(AND(C14=#REF!,#REF!="Crown"),"£0.00", IF(AND(C14=#REF!,#REF!="Appeal work"),#REF!,IF(AND(C14=#REF!,#REF!="Appeal work"),#REF!,IF(AND(C14=#REF!,#REF!="Appeal work"),#REF!,"£0.00")))))))))</f>
        <v>#REF!</v>
      </c>
      <c r="AF14" s="143" t="e">
        <f>IF(#REF!=#REF!, X14, IF(#REF!=#REF!, Y14, IF(#REF!=#REF!, Z14, IF(#REF!=#REF!, AA14, IF(#REF!=#REF!, AB14, IF(#REF!=#REF!, AC14, IF(#REF!=#REF!, AD14, IF(#REF!=#REF!, AE14, "£0.00"))))))))</f>
        <v>#REF!</v>
      </c>
      <c r="AG14" s="7"/>
      <c r="AH14" s="7"/>
      <c r="AI14" s="7"/>
      <c r="AJ14" s="7"/>
      <c r="AK14" s="7"/>
      <c r="AL14" s="7"/>
      <c r="AM14" s="7"/>
      <c r="AN14" s="7"/>
      <c r="AO14" s="7"/>
      <c r="AP14" s="7"/>
      <c r="AQ14" s="7"/>
      <c r="AR14" s="7"/>
      <c r="AS14" s="7"/>
      <c r="AT14" s="7"/>
      <c r="AU14" s="7"/>
      <c r="AV14" s="7"/>
      <c r="AW14" s="7"/>
      <c r="AX14" s="7"/>
      <c r="AY14" s="7"/>
      <c r="AZ14" s="7"/>
      <c r="BA14" s="7"/>
    </row>
    <row r="15" spans="1:53" ht="15">
      <c r="A15" s="187"/>
      <c r="B15" s="268"/>
      <c r="C15" s="269"/>
      <c r="D15" s="244"/>
      <c r="E15" s="270"/>
      <c r="F15" s="187"/>
      <c r="G15" s="64"/>
      <c r="H15" s="278"/>
      <c r="I15" s="279"/>
      <c r="J15" s="280"/>
      <c r="K15" s="279" t="str">
        <f t="shared" si="0"/>
        <v/>
      </c>
      <c r="L15" s="278" t="str">
        <f t="shared" si="1"/>
        <v/>
      </c>
      <c r="M15" s="278"/>
      <c r="N15" s="65"/>
      <c r="O15" s="66"/>
      <c r="P15" s="244"/>
      <c r="Q15" s="286"/>
      <c r="R15" s="287"/>
      <c r="S15" s="288"/>
      <c r="T15" s="289" t="str">
        <f t="shared" si="2"/>
        <v/>
      </c>
      <c r="U15" s="19"/>
      <c r="V15" s="7"/>
      <c r="W15" s="7"/>
      <c r="X15" s="143" t="e">
        <f>IF(AND(C15=#REF!,#REF!="Magistrates'"),#REF!,IF(AND(C15=#REF!,#REF!="Magistrates'"),#REF!,IF(AND(C15=#REF!,#REF!="Magistrates'"),#REF!, IF(AND(C15=#REF!,#REF!="Crown"),#REF!,IF(AND(C15=#REF!,#REF!="Crown"),#REF!,IF(AND(C15=#REF!,#REF!="Crown"),#REF!, IF(AND(C15=#REF!,#REF!="Appeal work"),"£0.00",IF(AND(C15=#REF!,#REF!="Appeal work"),"£0.00",IF(AND(C15=#REF!,#REF!="Appeal work"),"£0.00","£0.00")))))))))</f>
        <v>#REF!</v>
      </c>
      <c r="Y15" s="143" t="e">
        <f>IF(AND(C15=#REF!,#REF!="Magistrates'"),#REF!,IF(AND(C15=#REF!,#REF!="Magistrates'"),#REF!,IF(AND(C15=#REF!,#REF!="Magistrates'"),#REF!, IF(AND(C15=#REF!,#REF!="Crown"),#REF!,IF(AND(C15=#REF!,#REF!="Crown"),#REF!,IF(AND(C15=#REF!,#REF!="Crown"),#REF!, IF(AND(C15=#REF!,#REF!="Appeal work"),"£0.00",IF(AND(C15=#REF!,#REF!="Appeal work"),"£0.00",IF(AND(C15=#REF!,#REF!="Appeal work"),"£0.00","£0.00")))))))))</f>
        <v>#REF!</v>
      </c>
      <c r="Z15" s="143" t="e">
        <f>IF(AND(C15=#REF!,#REF!="Magistrates'"),#REF!,IF(AND(C15=#REF!,#REF!="Magistrates'"),#REF!,IF(AND(C15=#REF!,#REF!="Magistrates'"),#REF!, IF(AND(C15=#REF!,#REF!="Crown"),#REF!,IF(AND(C15=#REF!,#REF!="Crown"),#REF!,IF(AND(C15=#REF!,#REF!="Crown"),#REF!, IF(AND(C15=#REF!,#REF!="Appeal work"),#REF!,IF(AND(C15=#REF!,#REF!="Appeal work"),#REF!,IF(AND(C15=#REF!,#REF!="Appeal work"),#REF!,"£0.00")))))))))</f>
        <v>#REF!</v>
      </c>
      <c r="AA15" s="143" t="e">
        <f>IF(AND(C15=#REF!,#REF!="Magistrates'"),#REF!,IF(AND(C15=#REF!,#REF!="Magistrates'"),#REF!,IF(AND(C15=#REF!,#REF!="Magistrates'"),#REF!, IF(AND(C15=#REF!,#REF!="Crown"),#REF!,IF(AND(C15=#REF!,#REF!="Crown"),#REF!,IF(AND(C15=#REF!,#REF!="Crown"),#REF!, IF(AND(C15=#REF!,#REF!="Appeal work"),#REF!,IF(AND(C15=#REF!,#REF!="Appeal work"),#REF!, IF(AND(C15=#REF!,#REF!="Appeal work"),#REF!,"£0.00")))))))))</f>
        <v>#REF!</v>
      </c>
      <c r="AB15" s="143" t="e">
        <f>IF(AND(C15=#REF!,#REF!="Magistrates'"),#REF!,IF(AND(C15=#REF!,#REF!="Magistrates'"),#REF!,IF(AND(C15=#REF!,#REF!="Magistrates'"),#REF!, IF(AND(C15=#REF!,#REF!="Crown"),#REF!,IF(AND(C15=#REF!,#REF!="Crown"),#REF!,IF(AND(C15=#REF!,#REF!="Crown"),#REF!, IF(AND(C15=#REF!,#REF!="Appeal work"),#REF!,IF(AND(C15=#REF!,#REF!="Appeal work"),#REF!,IF(AND(C15=#REF!,#REF!="Appeal work"),#REF!,"£0.00")))))))))</f>
        <v>#REF!</v>
      </c>
      <c r="AC15" s="143" t="e">
        <f>IF(AND(C15=#REF!,#REF!="Magistrates'"),"£0.00",IF(AND(C15=#REF!,#REF!="Magistrates'"),"£0.00",IF(AND(C15=#REF!,#REF!="Magistrates'"),"£0.00", IF(AND(C15=#REF!,#REF!="Crown"),"£0.00",IF(AND(C15=#REF!,#REF!="Crown"),"£0.00",IF(AND(C15=#REF!,#REF!="Crown"),"£0.00", IF(AND(C15=#REF!,#REF!="Appeal work"),#REF!,IF(AND(C15=#REF!,#REF!="Appeal work"),#REF!,IF(AND(C15=#REF!,#REF!="Appeal work"),#REF!,"£0.00")))))))))</f>
        <v>#REF!</v>
      </c>
      <c r="AD15" s="143" t="e">
        <f>IF(AND(C15=#REF!,#REF!="Magistrates'"),"£0.00",IF(AND(C15=#REF!,#REF!="Magistrates'"),"£0.00",IF(AND(C15=#REF!,#REF!="Magistrates'"),"£0.00", IF(AND(C15=#REF!,#REF!="Crown"),"£0.00",IF(AND(C15=#REF!,#REF!="Crown"),"£0.00",IF(AND(C15=#REF!,#REF!="Crown"),"£0.00", IF(AND(C15=#REF!,#REF!="Appeal work"),#REF!,IF(AND(C15=#REF!,#REF!="Appeal work"),#REF!,IF(AND(C15=#REF!,#REF!="Appeal work"),#REF!,"£0.00")))))))))</f>
        <v>#REF!</v>
      </c>
      <c r="AE15" s="143" t="e">
        <f>IF(AND(C15=#REF!,#REF!="Magistrates'"),"£0.00",IF(AND(C15=#REF!,#REF!="Magistrates'"),"£0.00",IF(AND(C15=#REF!,#REF!="Magistrates'"),"£0.00", IF(AND(C15=#REF!,#REF!="Crown"),"£0.00",IF(AND(C15=#REF!,#REF!="Crown"),"£0.00",IF(AND(C15=#REF!,#REF!="Crown"),"£0.00", IF(AND(C15=#REF!,#REF!="Appeal work"),#REF!,IF(AND(C15=#REF!,#REF!="Appeal work"),#REF!,IF(AND(C15=#REF!,#REF!="Appeal work"),#REF!,"£0.00")))))))))</f>
        <v>#REF!</v>
      </c>
      <c r="AF15" s="143" t="e">
        <f>IF(#REF!=#REF!, X15, IF(#REF!=#REF!, Y15, IF(#REF!=#REF!, Z15, IF(#REF!=#REF!, AA15, IF(#REF!=#REF!, AB15, IF(#REF!=#REF!, AC15, IF(#REF!=#REF!, AD15, IF(#REF!=#REF!, AE15, "£0.00"))))))))</f>
        <v>#REF!</v>
      </c>
      <c r="AG15" s="7"/>
      <c r="AH15" s="7"/>
      <c r="AI15" s="7"/>
      <c r="AJ15" s="7"/>
      <c r="AK15" s="7"/>
      <c r="AL15" s="7"/>
      <c r="AM15" s="7"/>
      <c r="AN15" s="7"/>
      <c r="AO15" s="7"/>
      <c r="AP15" s="7"/>
      <c r="AQ15" s="7"/>
      <c r="AR15" s="7"/>
      <c r="AS15" s="7"/>
      <c r="AT15" s="7"/>
      <c r="AU15" s="7"/>
      <c r="AV15" s="7"/>
      <c r="AW15" s="7"/>
      <c r="AX15" s="7"/>
      <c r="AY15" s="7"/>
      <c r="AZ15" s="7"/>
      <c r="BA15" s="7"/>
    </row>
    <row r="16" spans="1:53" ht="15">
      <c r="A16" s="187"/>
      <c r="B16" s="268"/>
      <c r="C16" s="269"/>
      <c r="D16" s="244"/>
      <c r="E16" s="270"/>
      <c r="F16" s="187"/>
      <c r="G16" s="64"/>
      <c r="H16" s="278"/>
      <c r="I16" s="279"/>
      <c r="J16" s="280"/>
      <c r="K16" s="279" t="str">
        <f t="shared" ref="K16:K66" si="3">IF(H16="Yes",E16,IF(H16="Part Pay",I16,""))</f>
        <v/>
      </c>
      <c r="L16" s="278" t="str">
        <f t="shared" si="1"/>
        <v/>
      </c>
      <c r="M16" s="278"/>
      <c r="N16" s="65"/>
      <c r="O16" s="66"/>
      <c r="P16" s="244"/>
      <c r="Q16" s="286"/>
      <c r="R16" s="287"/>
      <c r="S16" s="288"/>
      <c r="T16" s="289" t="str">
        <f t="shared" si="2"/>
        <v/>
      </c>
      <c r="U16" s="19"/>
      <c r="V16" s="7"/>
      <c r="W16" s="7"/>
      <c r="X16" s="143" t="e">
        <f>IF(AND(C16=#REF!,#REF!="Magistrates'"),#REF!,IF(AND(C16=#REF!,#REF!="Magistrates'"),#REF!,IF(AND(C16=#REF!,#REF!="Magistrates'"),#REF!, IF(AND(C16=#REF!,#REF!="Crown"),#REF!,IF(AND(C16=#REF!,#REF!="Crown"),#REF!,IF(AND(C16=#REF!,#REF!="Crown"),#REF!, IF(AND(C16=#REF!,#REF!="Appeal work"),"£0.00",IF(AND(C16=#REF!,#REF!="Appeal work"),"£0.00",IF(AND(C16=#REF!,#REF!="Appeal work"),"£0.00","£0.00")))))))))</f>
        <v>#REF!</v>
      </c>
      <c r="Y16" s="143" t="e">
        <f>IF(AND(C16=#REF!,#REF!="Magistrates'"),#REF!,IF(AND(C16=#REF!,#REF!="Magistrates'"),#REF!,IF(AND(C16=#REF!,#REF!="Magistrates'"),#REF!, IF(AND(C16=#REF!,#REF!="Crown"),#REF!,IF(AND(C16=#REF!,#REF!="Crown"),#REF!,IF(AND(C16=#REF!,#REF!="Crown"),#REF!, IF(AND(C16=#REF!,#REF!="Appeal work"),"£0.00",IF(AND(C16=#REF!,#REF!="Appeal work"),"£0.00",IF(AND(C16=#REF!,#REF!="Appeal work"),"£0.00","£0.00")))))))))</f>
        <v>#REF!</v>
      </c>
      <c r="Z16" s="143" t="e">
        <f>IF(AND(C16=#REF!,#REF!="Magistrates'"),#REF!,IF(AND(C16=#REF!,#REF!="Magistrates'"),#REF!,IF(AND(C16=#REF!,#REF!="Magistrates'"),#REF!, IF(AND(C16=#REF!,#REF!="Crown"),#REF!,IF(AND(C16=#REF!,#REF!="Crown"),#REF!,IF(AND(C16=#REF!,#REF!="Crown"),#REF!, IF(AND(C16=#REF!,#REF!="Appeal work"),#REF!,IF(AND(C16=#REF!,#REF!="Appeal work"),#REF!,IF(AND(C16=#REF!,#REF!="Appeal work"),#REF!,"£0.00")))))))))</f>
        <v>#REF!</v>
      </c>
      <c r="AA16" s="143" t="e">
        <f>IF(AND(C16=#REF!,#REF!="Magistrates'"),#REF!,IF(AND(C16=#REF!,#REF!="Magistrates'"),#REF!,IF(AND(C16=#REF!,#REF!="Magistrates'"),#REF!, IF(AND(C16=#REF!,#REF!="Crown"),#REF!,IF(AND(C16=#REF!,#REF!="Crown"),#REF!,IF(AND(C16=#REF!,#REF!="Crown"),#REF!, IF(AND(C16=#REF!,#REF!="Appeal work"),#REF!,IF(AND(C16=#REF!,#REF!="Appeal work"),#REF!, IF(AND(C16=#REF!,#REF!="Appeal work"),#REF!,"£0.00")))))))))</f>
        <v>#REF!</v>
      </c>
      <c r="AB16" s="143" t="e">
        <f>IF(AND(C16=#REF!,#REF!="Magistrates'"),#REF!,IF(AND(C16=#REF!,#REF!="Magistrates'"),#REF!,IF(AND(C16=#REF!,#REF!="Magistrates'"),#REF!, IF(AND(C16=#REF!,#REF!="Crown"),#REF!,IF(AND(C16=#REF!,#REF!="Crown"),#REF!,IF(AND(C16=#REF!,#REF!="Crown"),#REF!, IF(AND(C16=#REF!,#REF!="Appeal work"),#REF!,IF(AND(C16=#REF!,#REF!="Appeal work"),#REF!,IF(AND(C16=#REF!,#REF!="Appeal work"),#REF!,"£0.00")))))))))</f>
        <v>#REF!</v>
      </c>
      <c r="AC16" s="143" t="e">
        <f>IF(AND(C16=#REF!,#REF!="Magistrates'"),"£0.00",IF(AND(C16=#REF!,#REF!="Magistrates'"),"£0.00",IF(AND(C16=#REF!,#REF!="Magistrates'"),"£0.00", IF(AND(C16=#REF!,#REF!="Crown"),"£0.00",IF(AND(C16=#REF!,#REF!="Crown"),"£0.00",IF(AND(C16=#REF!,#REF!="Crown"),"£0.00", IF(AND(C16=#REF!,#REF!="Appeal work"),#REF!,IF(AND(C16=#REF!,#REF!="Appeal work"),#REF!,IF(AND(C16=#REF!,#REF!="Appeal work"),#REF!,"£0.00")))))))))</f>
        <v>#REF!</v>
      </c>
      <c r="AD16" s="143" t="e">
        <f>IF(AND(C16=#REF!,#REF!="Magistrates'"),"£0.00",IF(AND(C16=#REF!,#REF!="Magistrates'"),"£0.00",IF(AND(C16=#REF!,#REF!="Magistrates'"),"£0.00", IF(AND(C16=#REF!,#REF!="Crown"),"£0.00",IF(AND(C16=#REF!,#REF!="Crown"),"£0.00",IF(AND(C16=#REF!,#REF!="Crown"),"£0.00", IF(AND(C16=#REF!,#REF!="Appeal work"),#REF!,IF(AND(C16=#REF!,#REF!="Appeal work"),#REF!,IF(AND(C16=#REF!,#REF!="Appeal work"),#REF!,"£0.00")))))))))</f>
        <v>#REF!</v>
      </c>
      <c r="AE16" s="143" t="e">
        <f>IF(AND(C16=#REF!,#REF!="Magistrates'"),"£0.00",IF(AND(C16=#REF!,#REF!="Magistrates'"),"£0.00",IF(AND(C16=#REF!,#REF!="Magistrates'"),"£0.00", IF(AND(C16=#REF!,#REF!="Crown"),"£0.00",IF(AND(C16=#REF!,#REF!="Crown"),"£0.00",IF(AND(C16=#REF!,#REF!="Crown"),"£0.00", IF(AND(C16=#REF!,#REF!="Appeal work"),#REF!,IF(AND(C16=#REF!,#REF!="Appeal work"),#REF!,IF(AND(C16=#REF!,#REF!="Appeal work"),#REF!,"£0.00")))))))))</f>
        <v>#REF!</v>
      </c>
      <c r="AF16" s="143" t="e">
        <f>IF(#REF!=#REF!, X16, IF(#REF!=#REF!, Y16, IF(#REF!=#REF!, Z16, IF(#REF!=#REF!, AA16, IF(#REF!=#REF!, AB16, IF(#REF!=#REF!, AC16, IF(#REF!=#REF!, AD16, IF(#REF!=#REF!, AE16, "£0.00"))))))))</f>
        <v>#REF!</v>
      </c>
      <c r="AG16" s="7"/>
      <c r="AH16" s="7"/>
      <c r="AI16" s="7"/>
      <c r="AJ16" s="7"/>
      <c r="AK16" s="7"/>
      <c r="AL16" s="7"/>
      <c r="AM16" s="7"/>
      <c r="AN16" s="7"/>
      <c r="AO16" s="7"/>
      <c r="AP16" s="7"/>
      <c r="AQ16" s="7"/>
      <c r="AR16" s="7"/>
      <c r="AS16" s="7"/>
      <c r="AT16" s="7"/>
      <c r="AU16" s="7"/>
      <c r="AV16" s="7"/>
      <c r="AW16" s="7"/>
      <c r="AX16" s="7"/>
      <c r="AY16" s="7"/>
      <c r="AZ16" s="7"/>
      <c r="BA16" s="7"/>
    </row>
    <row r="17" spans="1:53" ht="15">
      <c r="A17" s="187"/>
      <c r="B17" s="268"/>
      <c r="C17" s="269"/>
      <c r="D17" s="244"/>
      <c r="E17" s="270"/>
      <c r="F17" s="187"/>
      <c r="G17" s="64"/>
      <c r="H17" s="278"/>
      <c r="I17" s="279"/>
      <c r="J17" s="280"/>
      <c r="K17" s="279" t="str">
        <f t="shared" si="3"/>
        <v/>
      </c>
      <c r="L17" s="278" t="str">
        <f t="shared" si="1"/>
        <v/>
      </c>
      <c r="M17" s="278"/>
      <c r="N17" s="65"/>
      <c r="O17" s="66"/>
      <c r="P17" s="244"/>
      <c r="Q17" s="286"/>
      <c r="R17" s="287"/>
      <c r="S17" s="288"/>
      <c r="T17" s="289" t="str">
        <f t="shared" si="2"/>
        <v/>
      </c>
      <c r="U17" s="19"/>
      <c r="V17" s="7"/>
      <c r="W17" s="7"/>
      <c r="X17" s="143" t="e">
        <f>IF(AND(C17=#REF!,#REF!="Magistrates'"),#REF!,IF(AND(C17=#REF!,#REF!="Magistrates'"),#REF!,IF(AND(C17=#REF!,#REF!="Magistrates'"),#REF!, IF(AND(C17=#REF!,#REF!="Crown"),#REF!,IF(AND(C17=#REF!,#REF!="Crown"),#REF!,IF(AND(C17=#REF!,#REF!="Crown"),#REF!, IF(AND(C17=#REF!,#REF!="Appeal work"),"£0.00",IF(AND(C17=#REF!,#REF!="Appeal work"),"£0.00",IF(AND(C17=#REF!,#REF!="Appeal work"),"£0.00","£0.00")))))))))</f>
        <v>#REF!</v>
      </c>
      <c r="Y17" s="143" t="e">
        <f>IF(AND(C17=#REF!,#REF!="Magistrates'"),#REF!,IF(AND(C17=#REF!,#REF!="Magistrates'"),#REF!,IF(AND(C17=#REF!,#REF!="Magistrates'"),#REF!, IF(AND(C17=#REF!,#REF!="Crown"),#REF!,IF(AND(C17=#REF!,#REF!="Crown"),#REF!,IF(AND(C17=#REF!,#REF!="Crown"),#REF!, IF(AND(C17=#REF!,#REF!="Appeal work"),"£0.00",IF(AND(C17=#REF!,#REF!="Appeal work"),"£0.00",IF(AND(C17=#REF!,#REF!="Appeal work"),"£0.00","£0.00")))))))))</f>
        <v>#REF!</v>
      </c>
      <c r="Z17" s="143" t="e">
        <f>IF(AND(C17=#REF!,#REF!="Magistrates'"),#REF!,IF(AND(C17=#REF!,#REF!="Magistrates'"),#REF!,IF(AND(C17=#REF!,#REF!="Magistrates'"),#REF!, IF(AND(C17=#REF!,#REF!="Crown"),#REF!,IF(AND(C17=#REF!,#REF!="Crown"),#REF!,IF(AND(C17=#REF!,#REF!="Crown"),#REF!, IF(AND(C17=#REF!,#REF!="Appeal work"),#REF!,IF(AND(C17=#REF!,#REF!="Appeal work"),#REF!,IF(AND(C17=#REF!,#REF!="Appeal work"),#REF!,"£0.00")))))))))</f>
        <v>#REF!</v>
      </c>
      <c r="AA17" s="143" t="e">
        <f>IF(AND(C17=#REF!,#REF!="Magistrates'"),#REF!,IF(AND(C17=#REF!,#REF!="Magistrates'"),#REF!,IF(AND(C17=#REF!,#REF!="Magistrates'"),#REF!, IF(AND(C17=#REF!,#REF!="Crown"),#REF!,IF(AND(C17=#REF!,#REF!="Crown"),#REF!,IF(AND(C17=#REF!,#REF!="Crown"),#REF!, IF(AND(C17=#REF!,#REF!="Appeal work"),#REF!,IF(AND(C17=#REF!,#REF!="Appeal work"),#REF!, IF(AND(C17=#REF!,#REF!="Appeal work"),#REF!,"£0.00")))))))))</f>
        <v>#REF!</v>
      </c>
      <c r="AB17" s="143" t="e">
        <f>IF(AND(C17=#REF!,#REF!="Magistrates'"),#REF!,IF(AND(C17=#REF!,#REF!="Magistrates'"),#REF!,IF(AND(C17=#REF!,#REF!="Magistrates'"),#REF!, IF(AND(C17=#REF!,#REF!="Crown"),#REF!,IF(AND(C17=#REF!,#REF!="Crown"),#REF!,IF(AND(C17=#REF!,#REF!="Crown"),#REF!, IF(AND(C17=#REF!,#REF!="Appeal work"),#REF!,IF(AND(C17=#REF!,#REF!="Appeal work"),#REF!,IF(AND(C17=#REF!,#REF!="Appeal work"),#REF!,"£0.00")))))))))</f>
        <v>#REF!</v>
      </c>
      <c r="AC17" s="143" t="e">
        <f>IF(AND(C17=#REF!,#REF!="Magistrates'"),"£0.00",IF(AND(C17=#REF!,#REF!="Magistrates'"),"£0.00",IF(AND(C17=#REF!,#REF!="Magistrates'"),"£0.00", IF(AND(C17=#REF!,#REF!="Crown"),"£0.00",IF(AND(C17=#REF!,#REF!="Crown"),"£0.00",IF(AND(C17=#REF!,#REF!="Crown"),"£0.00", IF(AND(C17=#REF!,#REF!="Appeal work"),#REF!,IF(AND(C17=#REF!,#REF!="Appeal work"),#REF!,IF(AND(C17=#REF!,#REF!="Appeal work"),#REF!,"£0.00")))))))))</f>
        <v>#REF!</v>
      </c>
      <c r="AD17" s="143" t="e">
        <f>IF(AND(C17=#REF!,#REF!="Magistrates'"),"£0.00",IF(AND(C17=#REF!,#REF!="Magistrates'"),"£0.00",IF(AND(C17=#REF!,#REF!="Magistrates'"),"£0.00", IF(AND(C17=#REF!,#REF!="Crown"),"£0.00",IF(AND(C17=#REF!,#REF!="Crown"),"£0.00",IF(AND(C17=#REF!,#REF!="Crown"),"£0.00", IF(AND(C17=#REF!,#REF!="Appeal work"),#REF!,IF(AND(C17=#REF!,#REF!="Appeal work"),#REF!,IF(AND(C17=#REF!,#REF!="Appeal work"),#REF!,"£0.00")))))))))</f>
        <v>#REF!</v>
      </c>
      <c r="AE17" s="143" t="e">
        <f>IF(AND(C17=#REF!,#REF!="Magistrates'"),"£0.00",IF(AND(C17=#REF!,#REF!="Magistrates'"),"£0.00",IF(AND(C17=#REF!,#REF!="Magistrates'"),"£0.00", IF(AND(C17=#REF!,#REF!="Crown"),"£0.00",IF(AND(C17=#REF!,#REF!="Crown"),"£0.00",IF(AND(C17=#REF!,#REF!="Crown"),"£0.00", IF(AND(C17=#REF!,#REF!="Appeal work"),#REF!,IF(AND(C17=#REF!,#REF!="Appeal work"),#REF!,IF(AND(C17=#REF!,#REF!="Appeal work"),#REF!,"£0.00")))))))))</f>
        <v>#REF!</v>
      </c>
      <c r="AF17" s="143" t="e">
        <f>IF(#REF!=#REF!, X17, IF(#REF!=#REF!, Y17, IF(#REF!=#REF!, Z17, IF(#REF!=#REF!, AA17, IF(#REF!=#REF!, AB17, IF(#REF!=#REF!, AC17, IF(#REF!=#REF!, AD17, IF(#REF!=#REF!, AE17, "£0.00"))))))))</f>
        <v>#REF!</v>
      </c>
      <c r="AG17" s="7"/>
      <c r="AH17" s="7"/>
      <c r="AI17" s="7"/>
      <c r="AJ17" s="7"/>
      <c r="AK17" s="7"/>
      <c r="AL17" s="7"/>
      <c r="AM17" s="7"/>
      <c r="AN17" s="7"/>
      <c r="AO17" s="7"/>
      <c r="AP17" s="7"/>
      <c r="AQ17" s="7"/>
      <c r="AR17" s="7"/>
      <c r="AS17" s="7"/>
      <c r="AT17" s="7"/>
      <c r="AU17" s="7"/>
      <c r="AV17" s="7"/>
      <c r="AW17" s="7"/>
      <c r="AX17" s="7"/>
      <c r="AY17" s="7"/>
      <c r="AZ17" s="7"/>
      <c r="BA17" s="7"/>
    </row>
    <row r="18" spans="1:53" ht="15">
      <c r="A18" s="187"/>
      <c r="B18" s="268"/>
      <c r="C18" s="269"/>
      <c r="D18" s="244"/>
      <c r="E18" s="270"/>
      <c r="F18" s="187"/>
      <c r="G18" s="64"/>
      <c r="H18" s="278"/>
      <c r="I18" s="279"/>
      <c r="J18" s="280"/>
      <c r="K18" s="279" t="str">
        <f t="shared" si="3"/>
        <v/>
      </c>
      <c r="L18" s="278" t="str">
        <f t="shared" si="1"/>
        <v/>
      </c>
      <c r="M18" s="278"/>
      <c r="N18" s="65"/>
      <c r="O18" s="66"/>
      <c r="P18" s="244"/>
      <c r="Q18" s="286"/>
      <c r="R18" s="287"/>
      <c r="S18" s="288"/>
      <c r="T18" s="289" t="str">
        <f t="shared" si="2"/>
        <v/>
      </c>
      <c r="U18" s="19"/>
      <c r="V18" s="7"/>
      <c r="W18" s="7"/>
      <c r="X18" s="143" t="e">
        <f>IF(AND(C18=#REF!,#REF!="Magistrates'"),#REF!,IF(AND(C18=#REF!,#REF!="Magistrates'"),#REF!,IF(AND(C18=#REF!,#REF!="Magistrates'"),#REF!, IF(AND(C18=#REF!,#REF!="Crown"),#REF!,IF(AND(C18=#REF!,#REF!="Crown"),#REF!,IF(AND(C18=#REF!,#REF!="Crown"),#REF!, IF(AND(C18=#REF!,#REF!="Appeal work"),"£0.00",IF(AND(C18=#REF!,#REF!="Appeal work"),"£0.00",IF(AND(C18=#REF!,#REF!="Appeal work"),"£0.00","£0.00")))))))))</f>
        <v>#REF!</v>
      </c>
      <c r="Y18" s="143" t="e">
        <f>IF(AND(C18=#REF!,#REF!="Magistrates'"),#REF!,IF(AND(C18=#REF!,#REF!="Magistrates'"),#REF!,IF(AND(C18=#REF!,#REF!="Magistrates'"),#REF!, IF(AND(C18=#REF!,#REF!="Crown"),#REF!,IF(AND(C18=#REF!,#REF!="Crown"),#REF!,IF(AND(C18=#REF!,#REF!="Crown"),#REF!, IF(AND(C18=#REF!,#REF!="Appeal work"),"£0.00",IF(AND(C18=#REF!,#REF!="Appeal work"),"£0.00",IF(AND(C18=#REF!,#REF!="Appeal work"),"£0.00","£0.00")))))))))</f>
        <v>#REF!</v>
      </c>
      <c r="Z18" s="143" t="e">
        <f>IF(AND(C18=#REF!,#REF!="Magistrates'"),#REF!,IF(AND(C18=#REF!,#REF!="Magistrates'"),#REF!,IF(AND(C18=#REF!,#REF!="Magistrates'"),#REF!, IF(AND(C18=#REF!,#REF!="Crown"),#REF!,IF(AND(C18=#REF!,#REF!="Crown"),#REF!,IF(AND(C18=#REF!,#REF!="Crown"),#REF!, IF(AND(C18=#REF!,#REF!="Appeal work"),#REF!,IF(AND(C18=#REF!,#REF!="Appeal work"),#REF!,IF(AND(C18=#REF!,#REF!="Appeal work"),#REF!,"£0.00")))))))))</f>
        <v>#REF!</v>
      </c>
      <c r="AA18" s="143" t="e">
        <f>IF(AND(C18=#REF!,#REF!="Magistrates'"),#REF!,IF(AND(C18=#REF!,#REF!="Magistrates'"),#REF!,IF(AND(C18=#REF!,#REF!="Magistrates'"),#REF!, IF(AND(C18=#REF!,#REF!="Crown"),#REF!,IF(AND(C18=#REF!,#REF!="Crown"),#REF!,IF(AND(C18=#REF!,#REF!="Crown"),#REF!, IF(AND(C18=#REF!,#REF!="Appeal work"),#REF!,IF(AND(C18=#REF!,#REF!="Appeal work"),#REF!, IF(AND(C18=#REF!,#REF!="Appeal work"),#REF!,"£0.00")))))))))</f>
        <v>#REF!</v>
      </c>
      <c r="AB18" s="143" t="e">
        <f>IF(AND(C18=#REF!,#REF!="Magistrates'"),#REF!,IF(AND(C18=#REF!,#REF!="Magistrates'"),#REF!,IF(AND(C18=#REF!,#REF!="Magistrates'"),#REF!, IF(AND(C18=#REF!,#REF!="Crown"),#REF!,IF(AND(C18=#REF!,#REF!="Crown"),#REF!,IF(AND(C18=#REF!,#REF!="Crown"),#REF!, IF(AND(C18=#REF!,#REF!="Appeal work"),#REF!,IF(AND(C18=#REF!,#REF!="Appeal work"),#REF!,IF(AND(C18=#REF!,#REF!="Appeal work"),#REF!,"£0.00")))))))))</f>
        <v>#REF!</v>
      </c>
      <c r="AC18" s="143" t="e">
        <f>IF(AND(C18=#REF!,#REF!="Magistrates'"),"£0.00",IF(AND(C18=#REF!,#REF!="Magistrates'"),"£0.00",IF(AND(C18=#REF!,#REF!="Magistrates'"),"£0.00", IF(AND(C18=#REF!,#REF!="Crown"),"£0.00",IF(AND(C18=#REF!,#REF!="Crown"),"£0.00",IF(AND(C18=#REF!,#REF!="Crown"),"£0.00", IF(AND(C18=#REF!,#REF!="Appeal work"),#REF!,IF(AND(C18=#REF!,#REF!="Appeal work"),#REF!,IF(AND(C18=#REF!,#REF!="Appeal work"),#REF!,"£0.00")))))))))</f>
        <v>#REF!</v>
      </c>
      <c r="AD18" s="143" t="e">
        <f>IF(AND(C18=#REF!,#REF!="Magistrates'"),"£0.00",IF(AND(C18=#REF!,#REF!="Magistrates'"),"£0.00",IF(AND(C18=#REF!,#REF!="Magistrates'"),"£0.00", IF(AND(C18=#REF!,#REF!="Crown"),"£0.00",IF(AND(C18=#REF!,#REF!="Crown"),"£0.00",IF(AND(C18=#REF!,#REF!="Crown"),"£0.00", IF(AND(C18=#REF!,#REF!="Appeal work"),#REF!,IF(AND(C18=#REF!,#REF!="Appeal work"),#REF!,IF(AND(C18=#REF!,#REF!="Appeal work"),#REF!,"£0.00")))))))))</f>
        <v>#REF!</v>
      </c>
      <c r="AE18" s="143" t="e">
        <f>IF(AND(C18=#REF!,#REF!="Magistrates'"),"£0.00",IF(AND(C18=#REF!,#REF!="Magistrates'"),"£0.00",IF(AND(C18=#REF!,#REF!="Magistrates'"),"£0.00", IF(AND(C18=#REF!,#REF!="Crown"),"£0.00",IF(AND(C18=#REF!,#REF!="Crown"),"£0.00",IF(AND(C18=#REF!,#REF!="Crown"),"£0.00", IF(AND(C18=#REF!,#REF!="Appeal work"),#REF!,IF(AND(C18=#REF!,#REF!="Appeal work"),#REF!,IF(AND(C18=#REF!,#REF!="Appeal work"),#REF!,"£0.00")))))))))</f>
        <v>#REF!</v>
      </c>
      <c r="AF18" s="143" t="e">
        <f>IF(#REF!=#REF!, X18, IF(#REF!=#REF!, Y18, IF(#REF!=#REF!, Z18, IF(#REF!=#REF!, AA18, IF(#REF!=#REF!, AB18, IF(#REF!=#REF!, AC18, IF(#REF!=#REF!, AD18, IF(#REF!=#REF!, AE18, "£0.00"))))))))</f>
        <v>#REF!</v>
      </c>
      <c r="AG18" s="7"/>
      <c r="AH18" s="7"/>
      <c r="AI18" s="7"/>
      <c r="AJ18" s="7"/>
      <c r="AK18" s="7"/>
      <c r="AL18" s="7"/>
      <c r="AM18" s="7"/>
      <c r="AN18" s="7"/>
      <c r="AO18" s="7"/>
      <c r="AP18" s="7"/>
      <c r="AQ18" s="7"/>
      <c r="AR18" s="7"/>
      <c r="AS18" s="7"/>
      <c r="AT18" s="7"/>
      <c r="AU18" s="7"/>
      <c r="AV18" s="7"/>
      <c r="AW18" s="7"/>
      <c r="AX18" s="7"/>
      <c r="AY18" s="7"/>
      <c r="AZ18" s="7"/>
      <c r="BA18" s="7"/>
    </row>
    <row r="19" spans="1:53" ht="15">
      <c r="A19" s="187"/>
      <c r="B19" s="268"/>
      <c r="C19" s="269"/>
      <c r="D19" s="244"/>
      <c r="E19" s="270"/>
      <c r="F19" s="187"/>
      <c r="G19" s="64"/>
      <c r="H19" s="278"/>
      <c r="I19" s="279"/>
      <c r="J19" s="280"/>
      <c r="K19" s="279" t="str">
        <f t="shared" si="3"/>
        <v/>
      </c>
      <c r="L19" s="278" t="str">
        <f t="shared" si="1"/>
        <v/>
      </c>
      <c r="M19" s="278"/>
      <c r="N19" s="65"/>
      <c r="O19" s="66"/>
      <c r="P19" s="244"/>
      <c r="Q19" s="286"/>
      <c r="R19" s="287"/>
      <c r="S19" s="288"/>
      <c r="T19" s="289" t="str">
        <f t="shared" si="2"/>
        <v/>
      </c>
      <c r="U19" s="19"/>
      <c r="V19" s="7"/>
      <c r="W19" s="7"/>
      <c r="X19" s="143" t="e">
        <f>IF(AND(C19=#REF!,#REF!="Magistrates'"),#REF!,IF(AND(C19=#REF!,#REF!="Magistrates'"),#REF!,IF(AND(C19=#REF!,#REF!="Magistrates'"),#REF!, IF(AND(C19=#REF!,#REF!="Crown"),#REF!,IF(AND(C19=#REF!,#REF!="Crown"),#REF!,IF(AND(C19=#REF!,#REF!="Crown"),#REF!, IF(AND(C19=#REF!,#REF!="Appeal work"),"£0.00",IF(AND(C19=#REF!,#REF!="Appeal work"),"£0.00",IF(AND(C19=#REF!,#REF!="Appeal work"),"£0.00","£0.00")))))))))</f>
        <v>#REF!</v>
      </c>
      <c r="Y19" s="143" t="e">
        <f>IF(AND(C19=#REF!,#REF!="Magistrates'"),#REF!,IF(AND(C19=#REF!,#REF!="Magistrates'"),#REF!,IF(AND(C19=#REF!,#REF!="Magistrates'"),#REF!, IF(AND(C19=#REF!,#REF!="Crown"),#REF!,IF(AND(C19=#REF!,#REF!="Crown"),#REF!,IF(AND(C19=#REF!,#REF!="Crown"),#REF!, IF(AND(C19=#REF!,#REF!="Appeal work"),"£0.00",IF(AND(C19=#REF!,#REF!="Appeal work"),"£0.00",IF(AND(C19=#REF!,#REF!="Appeal work"),"£0.00","£0.00")))))))))</f>
        <v>#REF!</v>
      </c>
      <c r="Z19" s="143" t="e">
        <f>IF(AND(C19=#REF!,#REF!="Magistrates'"),#REF!,IF(AND(C19=#REF!,#REF!="Magistrates'"),#REF!,IF(AND(C19=#REF!,#REF!="Magistrates'"),#REF!, IF(AND(C19=#REF!,#REF!="Crown"),#REF!,IF(AND(C19=#REF!,#REF!="Crown"),#REF!,IF(AND(C19=#REF!,#REF!="Crown"),#REF!, IF(AND(C19=#REF!,#REF!="Appeal work"),#REF!,IF(AND(C19=#REF!,#REF!="Appeal work"),#REF!,IF(AND(C19=#REF!,#REF!="Appeal work"),#REF!,"£0.00")))))))))</f>
        <v>#REF!</v>
      </c>
      <c r="AA19" s="143" t="e">
        <f>IF(AND(C19=#REF!,#REF!="Magistrates'"),#REF!,IF(AND(C19=#REF!,#REF!="Magistrates'"),#REF!,IF(AND(C19=#REF!,#REF!="Magistrates'"),#REF!, IF(AND(C19=#REF!,#REF!="Crown"),#REF!,IF(AND(C19=#REF!,#REF!="Crown"),#REF!,IF(AND(C19=#REF!,#REF!="Crown"),#REF!, IF(AND(C19=#REF!,#REF!="Appeal work"),#REF!,IF(AND(C19=#REF!,#REF!="Appeal work"),#REF!, IF(AND(C19=#REF!,#REF!="Appeal work"),#REF!,"£0.00")))))))))</f>
        <v>#REF!</v>
      </c>
      <c r="AB19" s="143" t="e">
        <f>IF(AND(C19=#REF!,#REF!="Magistrates'"),#REF!,IF(AND(C19=#REF!,#REF!="Magistrates'"),#REF!,IF(AND(C19=#REF!,#REF!="Magistrates'"),#REF!, IF(AND(C19=#REF!,#REF!="Crown"),#REF!,IF(AND(C19=#REF!,#REF!="Crown"),#REF!,IF(AND(C19=#REF!,#REF!="Crown"),#REF!, IF(AND(C19=#REF!,#REF!="Appeal work"),#REF!,IF(AND(C19=#REF!,#REF!="Appeal work"),#REF!,IF(AND(C19=#REF!,#REF!="Appeal work"),#REF!,"£0.00")))))))))</f>
        <v>#REF!</v>
      </c>
      <c r="AC19" s="143" t="e">
        <f>IF(AND(C19=#REF!,#REF!="Magistrates'"),"£0.00",IF(AND(C19=#REF!,#REF!="Magistrates'"),"£0.00",IF(AND(C19=#REF!,#REF!="Magistrates'"),"£0.00", IF(AND(C19=#REF!,#REF!="Crown"),"£0.00",IF(AND(C19=#REF!,#REF!="Crown"),"£0.00",IF(AND(C19=#REF!,#REF!="Crown"),"£0.00", IF(AND(C19=#REF!,#REF!="Appeal work"),#REF!,IF(AND(C19=#REF!,#REF!="Appeal work"),#REF!,IF(AND(C19=#REF!,#REF!="Appeal work"),#REF!,"£0.00")))))))))</f>
        <v>#REF!</v>
      </c>
      <c r="AD19" s="143" t="e">
        <f>IF(AND(C19=#REF!,#REF!="Magistrates'"),"£0.00",IF(AND(C19=#REF!,#REF!="Magistrates'"),"£0.00",IF(AND(C19=#REF!,#REF!="Magistrates'"),"£0.00", IF(AND(C19=#REF!,#REF!="Crown"),"£0.00",IF(AND(C19=#REF!,#REF!="Crown"),"£0.00",IF(AND(C19=#REF!,#REF!="Crown"),"£0.00", IF(AND(C19=#REF!,#REF!="Appeal work"),#REF!,IF(AND(C19=#REF!,#REF!="Appeal work"),#REF!,IF(AND(C19=#REF!,#REF!="Appeal work"),#REF!,"£0.00")))))))))</f>
        <v>#REF!</v>
      </c>
      <c r="AE19" s="143" t="e">
        <f>IF(AND(C19=#REF!,#REF!="Magistrates'"),"£0.00",IF(AND(C19=#REF!,#REF!="Magistrates'"),"£0.00",IF(AND(C19=#REF!,#REF!="Magistrates'"),"£0.00", IF(AND(C19=#REF!,#REF!="Crown"),"£0.00",IF(AND(C19=#REF!,#REF!="Crown"),"£0.00",IF(AND(C19=#REF!,#REF!="Crown"),"£0.00", IF(AND(C19=#REF!,#REF!="Appeal work"),#REF!,IF(AND(C19=#REF!,#REF!="Appeal work"),#REF!,IF(AND(C19=#REF!,#REF!="Appeal work"),#REF!,"£0.00")))))))))</f>
        <v>#REF!</v>
      </c>
      <c r="AF19" s="143" t="e">
        <f>IF(#REF!=#REF!, X19, IF(#REF!=#REF!, Y19, IF(#REF!=#REF!, Z19, IF(#REF!=#REF!, AA19, IF(#REF!=#REF!, AB19, IF(#REF!=#REF!, AC19, IF(#REF!=#REF!, AD19, IF(#REF!=#REF!, AE19, "£0.00"))))))))</f>
        <v>#REF!</v>
      </c>
      <c r="AG19" s="7"/>
      <c r="AH19" s="7"/>
      <c r="AI19" s="7"/>
      <c r="AJ19" s="7"/>
      <c r="AK19" s="7"/>
      <c r="AL19" s="7"/>
      <c r="AM19" s="7"/>
      <c r="AN19" s="7"/>
      <c r="AO19" s="7"/>
      <c r="AP19" s="7"/>
      <c r="AQ19" s="7"/>
      <c r="AR19" s="7"/>
      <c r="AS19" s="7"/>
      <c r="AT19" s="7"/>
      <c r="AU19" s="7"/>
      <c r="AV19" s="7"/>
      <c r="AW19" s="7"/>
      <c r="AX19" s="7"/>
      <c r="AY19" s="7"/>
      <c r="AZ19" s="7"/>
      <c r="BA19" s="7"/>
    </row>
    <row r="20" spans="1:53" ht="15">
      <c r="A20" s="187"/>
      <c r="B20" s="268"/>
      <c r="C20" s="269"/>
      <c r="D20" s="244"/>
      <c r="E20" s="270"/>
      <c r="F20" s="187"/>
      <c r="G20" s="64"/>
      <c r="H20" s="278"/>
      <c r="I20" s="279"/>
      <c r="J20" s="280"/>
      <c r="K20" s="279" t="str">
        <f t="shared" si="3"/>
        <v/>
      </c>
      <c r="L20" s="278" t="str">
        <f t="shared" si="1"/>
        <v/>
      </c>
      <c r="M20" s="278"/>
      <c r="N20" s="65"/>
      <c r="O20" s="66"/>
      <c r="P20" s="244"/>
      <c r="Q20" s="286"/>
      <c r="R20" s="287"/>
      <c r="S20" s="288"/>
      <c r="T20" s="289" t="str">
        <f t="shared" si="2"/>
        <v/>
      </c>
      <c r="U20" s="19"/>
      <c r="V20" s="7"/>
      <c r="W20" s="7"/>
      <c r="X20" s="143" t="e">
        <f>IF(AND(C20=#REF!,#REF!="Magistrates'"),#REF!,IF(AND(C20=#REF!,#REF!="Magistrates'"),#REF!,IF(AND(C20=#REF!,#REF!="Magistrates'"),#REF!, IF(AND(C20=#REF!,#REF!="Crown"),#REF!,IF(AND(C20=#REF!,#REF!="Crown"),#REF!,IF(AND(C20=#REF!,#REF!="Crown"),#REF!, IF(AND(C20=#REF!,#REF!="Appeal work"),"£0.00",IF(AND(C20=#REF!,#REF!="Appeal work"),"£0.00",IF(AND(C20=#REF!,#REF!="Appeal work"),"£0.00","£0.00")))))))))</f>
        <v>#REF!</v>
      </c>
      <c r="Y20" s="143" t="e">
        <f>IF(AND(C20=#REF!,#REF!="Magistrates'"),#REF!,IF(AND(C20=#REF!,#REF!="Magistrates'"),#REF!,IF(AND(C20=#REF!,#REF!="Magistrates'"),#REF!, IF(AND(C20=#REF!,#REF!="Crown"),#REF!,IF(AND(C20=#REF!,#REF!="Crown"),#REF!,IF(AND(C20=#REF!,#REF!="Crown"),#REF!, IF(AND(C20=#REF!,#REF!="Appeal work"),"£0.00",IF(AND(C20=#REF!,#REF!="Appeal work"),"£0.00",IF(AND(C20=#REF!,#REF!="Appeal work"),"£0.00","£0.00")))))))))</f>
        <v>#REF!</v>
      </c>
      <c r="Z20" s="143" t="e">
        <f>IF(AND(C20=#REF!,#REF!="Magistrates'"),#REF!,IF(AND(C20=#REF!,#REF!="Magistrates'"),#REF!,IF(AND(C20=#REF!,#REF!="Magistrates'"),#REF!, IF(AND(C20=#REF!,#REF!="Crown"),#REF!,IF(AND(C20=#REF!,#REF!="Crown"),#REF!,IF(AND(C20=#REF!,#REF!="Crown"),#REF!, IF(AND(C20=#REF!,#REF!="Appeal work"),#REF!,IF(AND(C20=#REF!,#REF!="Appeal work"),#REF!,IF(AND(C20=#REF!,#REF!="Appeal work"),#REF!,"£0.00")))))))))</f>
        <v>#REF!</v>
      </c>
      <c r="AA20" s="143" t="e">
        <f>IF(AND(C20=#REF!,#REF!="Magistrates'"),#REF!,IF(AND(C20=#REF!,#REF!="Magistrates'"),#REF!,IF(AND(C20=#REF!,#REF!="Magistrates'"),#REF!, IF(AND(C20=#REF!,#REF!="Crown"),#REF!,IF(AND(C20=#REF!,#REF!="Crown"),#REF!,IF(AND(C20=#REF!,#REF!="Crown"),#REF!, IF(AND(C20=#REF!,#REF!="Appeal work"),#REF!,IF(AND(C20=#REF!,#REF!="Appeal work"),#REF!, IF(AND(C20=#REF!,#REF!="Appeal work"),#REF!,"£0.00")))))))))</f>
        <v>#REF!</v>
      </c>
      <c r="AB20" s="143" t="e">
        <f>IF(AND(C20=#REF!,#REF!="Magistrates'"),#REF!,IF(AND(C20=#REF!,#REF!="Magistrates'"),#REF!,IF(AND(C20=#REF!,#REF!="Magistrates'"),#REF!, IF(AND(C20=#REF!,#REF!="Crown"),#REF!,IF(AND(C20=#REF!,#REF!="Crown"),#REF!,IF(AND(C20=#REF!,#REF!="Crown"),#REF!, IF(AND(C20=#REF!,#REF!="Appeal work"),#REF!,IF(AND(C20=#REF!,#REF!="Appeal work"),#REF!,IF(AND(C20=#REF!,#REF!="Appeal work"),#REF!,"£0.00")))))))))</f>
        <v>#REF!</v>
      </c>
      <c r="AC20" s="143" t="e">
        <f>IF(AND(C20=#REF!,#REF!="Magistrates'"),"£0.00",IF(AND(C20=#REF!,#REF!="Magistrates'"),"£0.00",IF(AND(C20=#REF!,#REF!="Magistrates'"),"£0.00", IF(AND(C20=#REF!,#REF!="Crown"),"£0.00",IF(AND(C20=#REF!,#REF!="Crown"),"£0.00",IF(AND(C20=#REF!,#REF!="Crown"),"£0.00", IF(AND(C20=#REF!,#REF!="Appeal work"),#REF!,IF(AND(C20=#REF!,#REF!="Appeal work"),#REF!,IF(AND(C20=#REF!,#REF!="Appeal work"),#REF!,"£0.00")))))))))</f>
        <v>#REF!</v>
      </c>
      <c r="AD20" s="143" t="e">
        <f>IF(AND(C20=#REF!,#REF!="Magistrates'"),"£0.00",IF(AND(C20=#REF!,#REF!="Magistrates'"),"£0.00",IF(AND(C20=#REF!,#REF!="Magistrates'"),"£0.00", IF(AND(C20=#REF!,#REF!="Crown"),"£0.00",IF(AND(C20=#REF!,#REF!="Crown"),"£0.00",IF(AND(C20=#REF!,#REF!="Crown"),"£0.00", IF(AND(C20=#REF!,#REF!="Appeal work"),#REF!,IF(AND(C20=#REF!,#REF!="Appeal work"),#REF!,IF(AND(C20=#REF!,#REF!="Appeal work"),#REF!,"£0.00")))))))))</f>
        <v>#REF!</v>
      </c>
      <c r="AE20" s="143" t="e">
        <f>IF(AND(C20=#REF!,#REF!="Magistrates'"),"£0.00",IF(AND(C20=#REF!,#REF!="Magistrates'"),"£0.00",IF(AND(C20=#REF!,#REF!="Magistrates'"),"£0.00", IF(AND(C20=#REF!,#REF!="Crown"),"£0.00",IF(AND(C20=#REF!,#REF!="Crown"),"£0.00",IF(AND(C20=#REF!,#REF!="Crown"),"£0.00", IF(AND(C20=#REF!,#REF!="Appeal work"),#REF!,IF(AND(C20=#REF!,#REF!="Appeal work"),#REF!,IF(AND(C20=#REF!,#REF!="Appeal work"),#REF!,"£0.00")))))))))</f>
        <v>#REF!</v>
      </c>
      <c r="AF20" s="143" t="e">
        <f>IF(#REF!=#REF!, X20, IF(#REF!=#REF!, Y20, IF(#REF!=#REF!, Z20, IF(#REF!=#REF!, AA20, IF(#REF!=#REF!, AB20, IF(#REF!=#REF!, AC20, IF(#REF!=#REF!, AD20, IF(#REF!=#REF!, AE20, "£0.00"))))))))</f>
        <v>#REF!</v>
      </c>
      <c r="AG20" s="7"/>
      <c r="AH20" s="7"/>
      <c r="AI20" s="7"/>
      <c r="AJ20" s="7"/>
      <c r="AK20" s="7"/>
      <c r="AL20" s="7"/>
      <c r="AM20" s="7"/>
      <c r="AN20" s="7"/>
      <c r="AO20" s="7"/>
      <c r="AP20" s="7"/>
      <c r="AQ20" s="7"/>
      <c r="AR20" s="7"/>
      <c r="AS20" s="7"/>
      <c r="AT20" s="7"/>
      <c r="AU20" s="7"/>
      <c r="AV20" s="7"/>
      <c r="AW20" s="7"/>
      <c r="AX20" s="7"/>
      <c r="AY20" s="7"/>
      <c r="AZ20" s="7"/>
      <c r="BA20" s="7"/>
    </row>
    <row r="21" spans="1:53" ht="15">
      <c r="A21" s="187"/>
      <c r="B21" s="268"/>
      <c r="C21" s="269"/>
      <c r="D21" s="244"/>
      <c r="E21" s="270"/>
      <c r="F21" s="187"/>
      <c r="G21" s="64"/>
      <c r="H21" s="278"/>
      <c r="I21" s="279"/>
      <c r="J21" s="280"/>
      <c r="K21" s="279" t="str">
        <f t="shared" si="3"/>
        <v/>
      </c>
      <c r="L21" s="278" t="str">
        <f t="shared" si="1"/>
        <v/>
      </c>
      <c r="M21" s="278"/>
      <c r="N21" s="65"/>
      <c r="O21" s="66"/>
      <c r="P21" s="244"/>
      <c r="Q21" s="286"/>
      <c r="R21" s="287"/>
      <c r="S21" s="288"/>
      <c r="T21" s="289" t="str">
        <f t="shared" si="2"/>
        <v/>
      </c>
      <c r="U21" s="19"/>
      <c r="V21" s="7"/>
      <c r="W21" s="7"/>
      <c r="X21" s="143" t="e">
        <f>IF(AND(C21=#REF!,#REF!="Magistrates'"),#REF!,IF(AND(C21=#REF!,#REF!="Magistrates'"),#REF!,IF(AND(C21=#REF!,#REF!="Magistrates'"),#REF!, IF(AND(C21=#REF!,#REF!="Crown"),#REF!,IF(AND(C21=#REF!,#REF!="Crown"),#REF!,IF(AND(C21=#REF!,#REF!="Crown"),#REF!, IF(AND(C21=#REF!,#REF!="Appeal work"),"£0.00",IF(AND(C21=#REF!,#REF!="Appeal work"),"£0.00",IF(AND(C21=#REF!,#REF!="Appeal work"),"£0.00","£0.00")))))))))</f>
        <v>#REF!</v>
      </c>
      <c r="Y21" s="143" t="e">
        <f>IF(AND(C21=#REF!,#REF!="Magistrates'"),#REF!,IF(AND(C21=#REF!,#REF!="Magistrates'"),#REF!,IF(AND(C21=#REF!,#REF!="Magistrates'"),#REF!, IF(AND(C21=#REF!,#REF!="Crown"),#REF!,IF(AND(C21=#REF!,#REF!="Crown"),#REF!,IF(AND(C21=#REF!,#REF!="Crown"),#REF!, IF(AND(C21=#REF!,#REF!="Appeal work"),"£0.00",IF(AND(C21=#REF!,#REF!="Appeal work"),"£0.00",IF(AND(C21=#REF!,#REF!="Appeal work"),"£0.00","£0.00")))))))))</f>
        <v>#REF!</v>
      </c>
      <c r="Z21" s="143" t="e">
        <f>IF(AND(C21=#REF!,#REF!="Magistrates'"),#REF!,IF(AND(C21=#REF!,#REF!="Magistrates'"),#REF!,IF(AND(C21=#REF!,#REF!="Magistrates'"),#REF!, IF(AND(C21=#REF!,#REF!="Crown"),#REF!,IF(AND(C21=#REF!,#REF!="Crown"),#REF!,IF(AND(C21=#REF!,#REF!="Crown"),#REF!, IF(AND(C21=#REF!,#REF!="Appeal work"),#REF!,IF(AND(C21=#REF!,#REF!="Appeal work"),#REF!,IF(AND(C21=#REF!,#REF!="Appeal work"),#REF!,"£0.00")))))))))</f>
        <v>#REF!</v>
      </c>
      <c r="AA21" s="143" t="e">
        <f>IF(AND(C21=#REF!,#REF!="Magistrates'"),#REF!,IF(AND(C21=#REF!,#REF!="Magistrates'"),#REF!,IF(AND(C21=#REF!,#REF!="Magistrates'"),#REF!, IF(AND(C21=#REF!,#REF!="Crown"),#REF!,IF(AND(C21=#REF!,#REF!="Crown"),#REF!,IF(AND(C21=#REF!,#REF!="Crown"),#REF!, IF(AND(C21=#REF!,#REF!="Appeal work"),#REF!,IF(AND(C21=#REF!,#REF!="Appeal work"),#REF!, IF(AND(C21=#REF!,#REF!="Appeal work"),#REF!,"£0.00")))))))))</f>
        <v>#REF!</v>
      </c>
      <c r="AB21" s="143" t="e">
        <f>IF(AND(C21=#REF!,#REF!="Magistrates'"),#REF!,IF(AND(C21=#REF!,#REF!="Magistrates'"),#REF!,IF(AND(C21=#REF!,#REF!="Magistrates'"),#REF!, IF(AND(C21=#REF!,#REF!="Crown"),#REF!,IF(AND(C21=#REF!,#REF!="Crown"),#REF!,IF(AND(C21=#REF!,#REF!="Crown"),#REF!, IF(AND(C21=#REF!,#REF!="Appeal work"),#REF!,IF(AND(C21=#REF!,#REF!="Appeal work"),#REF!,IF(AND(C21=#REF!,#REF!="Appeal work"),#REF!,"£0.00")))))))))</f>
        <v>#REF!</v>
      </c>
      <c r="AC21" s="143" t="e">
        <f>IF(AND(C21=#REF!,#REF!="Magistrates'"),"£0.00",IF(AND(C21=#REF!,#REF!="Magistrates'"),"£0.00",IF(AND(C21=#REF!,#REF!="Magistrates'"),"£0.00", IF(AND(C21=#REF!,#REF!="Crown"),"£0.00",IF(AND(C21=#REF!,#REF!="Crown"),"£0.00",IF(AND(C21=#REF!,#REF!="Crown"),"£0.00", IF(AND(C21=#REF!,#REF!="Appeal work"),#REF!,IF(AND(C21=#REF!,#REF!="Appeal work"),#REF!,IF(AND(C21=#REF!,#REF!="Appeal work"),#REF!,"£0.00")))))))))</f>
        <v>#REF!</v>
      </c>
      <c r="AD21" s="143" t="e">
        <f>IF(AND(C21=#REF!,#REF!="Magistrates'"),"£0.00",IF(AND(C21=#REF!,#REF!="Magistrates'"),"£0.00",IF(AND(C21=#REF!,#REF!="Magistrates'"),"£0.00", IF(AND(C21=#REF!,#REF!="Crown"),"£0.00",IF(AND(C21=#REF!,#REF!="Crown"),"£0.00",IF(AND(C21=#REF!,#REF!="Crown"),"£0.00", IF(AND(C21=#REF!,#REF!="Appeal work"),#REF!,IF(AND(C21=#REF!,#REF!="Appeal work"),#REF!,IF(AND(C21=#REF!,#REF!="Appeal work"),#REF!,"£0.00")))))))))</f>
        <v>#REF!</v>
      </c>
      <c r="AE21" s="143" t="e">
        <f>IF(AND(C21=#REF!,#REF!="Magistrates'"),"£0.00",IF(AND(C21=#REF!,#REF!="Magistrates'"),"£0.00",IF(AND(C21=#REF!,#REF!="Magistrates'"),"£0.00", IF(AND(C21=#REF!,#REF!="Crown"),"£0.00",IF(AND(C21=#REF!,#REF!="Crown"),"£0.00",IF(AND(C21=#REF!,#REF!="Crown"),"£0.00", IF(AND(C21=#REF!,#REF!="Appeal work"),#REF!,IF(AND(C21=#REF!,#REF!="Appeal work"),#REF!,IF(AND(C21=#REF!,#REF!="Appeal work"),#REF!,"£0.00")))))))))</f>
        <v>#REF!</v>
      </c>
      <c r="AF21" s="143" t="e">
        <f>IF(#REF!=#REF!, X21, IF(#REF!=#REF!, Y21, IF(#REF!=#REF!, Z21, IF(#REF!=#REF!, AA21, IF(#REF!=#REF!, AB21, IF(#REF!=#REF!, AC21, IF(#REF!=#REF!, AD21, IF(#REF!=#REF!, AE21, "£0.00"))))))))</f>
        <v>#REF!</v>
      </c>
      <c r="AG21" s="7"/>
      <c r="AH21" s="7"/>
      <c r="AI21" s="7"/>
      <c r="AJ21" s="7"/>
      <c r="AK21" s="7"/>
      <c r="AL21" s="7"/>
      <c r="AM21" s="7"/>
      <c r="AN21" s="7"/>
      <c r="AO21" s="7"/>
      <c r="AP21" s="7"/>
      <c r="AQ21" s="7"/>
      <c r="AR21" s="7"/>
      <c r="AS21" s="7"/>
      <c r="AT21" s="7"/>
      <c r="AU21" s="7"/>
      <c r="AV21" s="7"/>
      <c r="AW21" s="7"/>
      <c r="AX21" s="7"/>
      <c r="AY21" s="7"/>
      <c r="AZ21" s="7"/>
      <c r="BA21" s="7"/>
    </row>
    <row r="22" spans="1:53" ht="15">
      <c r="A22" s="187"/>
      <c r="B22" s="268"/>
      <c r="C22" s="269"/>
      <c r="D22" s="244"/>
      <c r="E22" s="270"/>
      <c r="F22" s="187"/>
      <c r="G22" s="64"/>
      <c r="H22" s="278"/>
      <c r="I22" s="279"/>
      <c r="J22" s="280"/>
      <c r="K22" s="279" t="str">
        <f t="shared" si="3"/>
        <v/>
      </c>
      <c r="L22" s="278" t="str">
        <f t="shared" si="1"/>
        <v/>
      </c>
      <c r="M22" s="278"/>
      <c r="N22" s="65"/>
      <c r="O22" s="66"/>
      <c r="P22" s="244"/>
      <c r="Q22" s="286"/>
      <c r="R22" s="287"/>
      <c r="S22" s="288"/>
      <c r="T22" s="289" t="str">
        <f t="shared" si="2"/>
        <v/>
      </c>
      <c r="U22" s="19"/>
      <c r="V22" s="7"/>
      <c r="W22" s="7"/>
      <c r="X22" s="143" t="e">
        <f>IF(AND(C22=#REF!,#REF!="Magistrates'"),#REF!,IF(AND(C22=#REF!,#REF!="Magistrates'"),#REF!,IF(AND(C22=#REF!,#REF!="Magistrates'"),#REF!, IF(AND(C22=#REF!,#REF!="Crown"),#REF!,IF(AND(C22=#REF!,#REF!="Crown"),#REF!,IF(AND(C22=#REF!,#REF!="Crown"),#REF!, IF(AND(C22=#REF!,#REF!="Appeal work"),"£0.00",IF(AND(C22=#REF!,#REF!="Appeal work"),"£0.00",IF(AND(C22=#REF!,#REF!="Appeal work"),"£0.00","£0.00")))))))))</f>
        <v>#REF!</v>
      </c>
      <c r="Y22" s="143" t="e">
        <f>IF(AND(C22=#REF!,#REF!="Magistrates'"),#REF!,IF(AND(C22=#REF!,#REF!="Magistrates'"),#REF!,IF(AND(C22=#REF!,#REF!="Magistrates'"),#REF!, IF(AND(C22=#REF!,#REF!="Crown"),#REF!,IF(AND(C22=#REF!,#REF!="Crown"),#REF!,IF(AND(C22=#REF!,#REF!="Crown"),#REF!, IF(AND(C22=#REF!,#REF!="Appeal work"),"£0.00",IF(AND(C22=#REF!,#REF!="Appeal work"),"£0.00",IF(AND(C22=#REF!,#REF!="Appeal work"),"£0.00","£0.00")))))))))</f>
        <v>#REF!</v>
      </c>
      <c r="Z22" s="143" t="e">
        <f>IF(AND(C22=#REF!,#REF!="Magistrates'"),#REF!,IF(AND(C22=#REF!,#REF!="Magistrates'"),#REF!,IF(AND(C22=#REF!,#REF!="Magistrates'"),#REF!, IF(AND(C22=#REF!,#REF!="Crown"),#REF!,IF(AND(C22=#REF!,#REF!="Crown"),#REF!,IF(AND(C22=#REF!,#REF!="Crown"),#REF!, IF(AND(C22=#REF!,#REF!="Appeal work"),#REF!,IF(AND(C22=#REF!,#REF!="Appeal work"),#REF!,IF(AND(C22=#REF!,#REF!="Appeal work"),#REF!,"£0.00")))))))))</f>
        <v>#REF!</v>
      </c>
      <c r="AA22" s="143" t="e">
        <f>IF(AND(C22=#REF!,#REF!="Magistrates'"),#REF!,IF(AND(C22=#REF!,#REF!="Magistrates'"),#REF!,IF(AND(C22=#REF!,#REF!="Magistrates'"),#REF!, IF(AND(C22=#REF!,#REF!="Crown"),#REF!,IF(AND(C22=#REF!,#REF!="Crown"),#REF!,IF(AND(C22=#REF!,#REF!="Crown"),#REF!, IF(AND(C22=#REF!,#REF!="Appeal work"),#REF!,IF(AND(C22=#REF!,#REF!="Appeal work"),#REF!, IF(AND(C22=#REF!,#REF!="Appeal work"),#REF!,"£0.00")))))))))</f>
        <v>#REF!</v>
      </c>
      <c r="AB22" s="143" t="e">
        <f>IF(AND(C22=#REF!,#REF!="Magistrates'"),#REF!,IF(AND(C22=#REF!,#REF!="Magistrates'"),#REF!,IF(AND(C22=#REF!,#REF!="Magistrates'"),#REF!, IF(AND(C22=#REF!,#REF!="Crown"),#REF!,IF(AND(C22=#REF!,#REF!="Crown"),#REF!,IF(AND(C22=#REF!,#REF!="Crown"),#REF!, IF(AND(C22=#REF!,#REF!="Appeal work"),#REF!,IF(AND(C22=#REF!,#REF!="Appeal work"),#REF!,IF(AND(C22=#REF!,#REF!="Appeal work"),#REF!,"£0.00")))))))))</f>
        <v>#REF!</v>
      </c>
      <c r="AC22" s="143" t="e">
        <f>IF(AND(C22=#REF!,#REF!="Magistrates'"),"£0.00",IF(AND(C22=#REF!,#REF!="Magistrates'"),"£0.00",IF(AND(C22=#REF!,#REF!="Magistrates'"),"£0.00", IF(AND(C22=#REF!,#REF!="Crown"),"£0.00",IF(AND(C22=#REF!,#REF!="Crown"),"£0.00",IF(AND(C22=#REF!,#REF!="Crown"),"£0.00", IF(AND(C22=#REF!,#REF!="Appeal work"),#REF!,IF(AND(C22=#REF!,#REF!="Appeal work"),#REF!,IF(AND(C22=#REF!,#REF!="Appeal work"),#REF!,"£0.00")))))))))</f>
        <v>#REF!</v>
      </c>
      <c r="AD22" s="143" t="e">
        <f>IF(AND(C22=#REF!,#REF!="Magistrates'"),"£0.00",IF(AND(C22=#REF!,#REF!="Magistrates'"),"£0.00",IF(AND(C22=#REF!,#REF!="Magistrates'"),"£0.00", IF(AND(C22=#REF!,#REF!="Crown"),"£0.00",IF(AND(C22=#REF!,#REF!="Crown"),"£0.00",IF(AND(C22=#REF!,#REF!="Crown"),"£0.00", IF(AND(C22=#REF!,#REF!="Appeal work"),#REF!,IF(AND(C22=#REF!,#REF!="Appeal work"),#REF!,IF(AND(C22=#REF!,#REF!="Appeal work"),#REF!,"£0.00")))))))))</f>
        <v>#REF!</v>
      </c>
      <c r="AE22" s="143" t="e">
        <f>IF(AND(C22=#REF!,#REF!="Magistrates'"),"£0.00",IF(AND(C22=#REF!,#REF!="Magistrates'"),"£0.00",IF(AND(C22=#REF!,#REF!="Magistrates'"),"£0.00", IF(AND(C22=#REF!,#REF!="Crown"),"£0.00",IF(AND(C22=#REF!,#REF!="Crown"),"£0.00",IF(AND(C22=#REF!,#REF!="Crown"),"£0.00", IF(AND(C22=#REF!,#REF!="Appeal work"),#REF!,IF(AND(C22=#REF!,#REF!="Appeal work"),#REF!,IF(AND(C22=#REF!,#REF!="Appeal work"),#REF!,"£0.00")))))))))</f>
        <v>#REF!</v>
      </c>
      <c r="AF22" s="143" t="e">
        <f>IF(#REF!=#REF!, X22, IF(#REF!=#REF!, Y22, IF(#REF!=#REF!, Z22, IF(#REF!=#REF!, AA22, IF(#REF!=#REF!, AB22, IF(#REF!=#REF!, AC22, IF(#REF!=#REF!, AD22, IF(#REF!=#REF!, AE22, "£0.00"))))))))</f>
        <v>#REF!</v>
      </c>
      <c r="AG22" s="7"/>
      <c r="AH22" s="7"/>
      <c r="AI22" s="7"/>
      <c r="AJ22" s="7"/>
      <c r="AK22" s="7"/>
      <c r="AL22" s="7"/>
      <c r="AM22" s="7"/>
      <c r="AN22" s="7"/>
      <c r="AO22" s="7"/>
      <c r="AP22" s="7"/>
      <c r="AQ22" s="7"/>
      <c r="AR22" s="7"/>
      <c r="AS22" s="7"/>
      <c r="AT22" s="7"/>
      <c r="AU22" s="7"/>
      <c r="AV22" s="7"/>
      <c r="AW22" s="7"/>
      <c r="AX22" s="7"/>
      <c r="AY22" s="7"/>
      <c r="AZ22" s="7"/>
      <c r="BA22" s="7"/>
    </row>
    <row r="23" spans="1:53" ht="15">
      <c r="A23" s="187"/>
      <c r="B23" s="268"/>
      <c r="C23" s="269"/>
      <c r="D23" s="244"/>
      <c r="E23" s="270"/>
      <c r="F23" s="187"/>
      <c r="G23" s="64"/>
      <c r="H23" s="278"/>
      <c r="I23" s="279"/>
      <c r="J23" s="280"/>
      <c r="K23" s="279" t="str">
        <f t="shared" si="3"/>
        <v/>
      </c>
      <c r="L23" s="278" t="str">
        <f t="shared" si="1"/>
        <v/>
      </c>
      <c r="M23" s="278"/>
      <c r="N23" s="65"/>
      <c r="O23" s="66"/>
      <c r="P23" s="244"/>
      <c r="Q23" s="286"/>
      <c r="R23" s="287"/>
      <c r="S23" s="288"/>
      <c r="T23" s="289" t="str">
        <f t="shared" si="2"/>
        <v/>
      </c>
      <c r="U23" s="19"/>
      <c r="V23" s="7"/>
      <c r="W23" s="7"/>
      <c r="X23" s="143" t="e">
        <f>IF(AND(C23=#REF!,#REF!="Magistrates'"),#REF!,IF(AND(C23=#REF!,#REF!="Magistrates'"),#REF!,IF(AND(C23=#REF!,#REF!="Magistrates'"),#REF!, IF(AND(C23=#REF!,#REF!="Crown"),#REF!,IF(AND(C23=#REF!,#REF!="Crown"),#REF!,IF(AND(C23=#REF!,#REF!="Crown"),#REF!, IF(AND(C23=#REF!,#REF!="Appeal work"),"£0.00",IF(AND(C23=#REF!,#REF!="Appeal work"),"£0.00",IF(AND(C23=#REF!,#REF!="Appeal work"),"£0.00","£0.00")))))))))</f>
        <v>#REF!</v>
      </c>
      <c r="Y23" s="143" t="e">
        <f>IF(AND(C23=#REF!,#REF!="Magistrates'"),#REF!,IF(AND(C23=#REF!,#REF!="Magistrates'"),#REF!,IF(AND(C23=#REF!,#REF!="Magistrates'"),#REF!, IF(AND(C23=#REF!,#REF!="Crown"),#REF!,IF(AND(C23=#REF!,#REF!="Crown"),#REF!,IF(AND(C23=#REF!,#REF!="Crown"),#REF!, IF(AND(C23=#REF!,#REF!="Appeal work"),"£0.00",IF(AND(C23=#REF!,#REF!="Appeal work"),"£0.00",IF(AND(C23=#REF!,#REF!="Appeal work"),"£0.00","£0.00")))))))))</f>
        <v>#REF!</v>
      </c>
      <c r="Z23" s="143" t="e">
        <f>IF(AND(C23=#REF!,#REF!="Magistrates'"),#REF!,IF(AND(C23=#REF!,#REF!="Magistrates'"),#REF!,IF(AND(C23=#REF!,#REF!="Magistrates'"),#REF!, IF(AND(C23=#REF!,#REF!="Crown"),#REF!,IF(AND(C23=#REF!,#REF!="Crown"),#REF!,IF(AND(C23=#REF!,#REF!="Crown"),#REF!, IF(AND(C23=#REF!,#REF!="Appeal work"),#REF!,IF(AND(C23=#REF!,#REF!="Appeal work"),#REF!,IF(AND(C23=#REF!,#REF!="Appeal work"),#REF!,"£0.00")))))))))</f>
        <v>#REF!</v>
      </c>
      <c r="AA23" s="143" t="e">
        <f>IF(AND(C23=#REF!,#REF!="Magistrates'"),#REF!,IF(AND(C23=#REF!,#REF!="Magistrates'"),#REF!,IF(AND(C23=#REF!,#REF!="Magistrates'"),#REF!, IF(AND(C23=#REF!,#REF!="Crown"),#REF!,IF(AND(C23=#REF!,#REF!="Crown"),#REF!,IF(AND(C23=#REF!,#REF!="Crown"),#REF!, IF(AND(C23=#REF!,#REF!="Appeal work"),#REF!,IF(AND(C23=#REF!,#REF!="Appeal work"),#REF!, IF(AND(C23=#REF!,#REF!="Appeal work"),#REF!,"£0.00")))))))))</f>
        <v>#REF!</v>
      </c>
      <c r="AB23" s="143" t="e">
        <f>IF(AND(C23=#REF!,#REF!="Magistrates'"),#REF!,IF(AND(C23=#REF!,#REF!="Magistrates'"),#REF!,IF(AND(C23=#REF!,#REF!="Magistrates'"),#REF!, IF(AND(C23=#REF!,#REF!="Crown"),#REF!,IF(AND(C23=#REF!,#REF!="Crown"),#REF!,IF(AND(C23=#REF!,#REF!="Crown"),#REF!, IF(AND(C23=#REF!,#REF!="Appeal work"),#REF!,IF(AND(C23=#REF!,#REF!="Appeal work"),#REF!,IF(AND(C23=#REF!,#REF!="Appeal work"),#REF!,"£0.00")))))))))</f>
        <v>#REF!</v>
      </c>
      <c r="AC23" s="143" t="e">
        <f>IF(AND(C23=#REF!,#REF!="Magistrates'"),"£0.00",IF(AND(C23=#REF!,#REF!="Magistrates'"),"£0.00",IF(AND(C23=#REF!,#REF!="Magistrates'"),"£0.00", IF(AND(C23=#REF!,#REF!="Crown"),"£0.00",IF(AND(C23=#REF!,#REF!="Crown"),"£0.00",IF(AND(C23=#REF!,#REF!="Crown"),"£0.00", IF(AND(C23=#REF!,#REF!="Appeal work"),#REF!,IF(AND(C23=#REF!,#REF!="Appeal work"),#REF!,IF(AND(C23=#REF!,#REF!="Appeal work"),#REF!,"£0.00")))))))))</f>
        <v>#REF!</v>
      </c>
      <c r="AD23" s="143" t="e">
        <f>IF(AND(C23=#REF!,#REF!="Magistrates'"),"£0.00",IF(AND(C23=#REF!,#REF!="Magistrates'"),"£0.00",IF(AND(C23=#REF!,#REF!="Magistrates'"),"£0.00", IF(AND(C23=#REF!,#REF!="Crown"),"£0.00",IF(AND(C23=#REF!,#REF!="Crown"),"£0.00",IF(AND(C23=#REF!,#REF!="Crown"),"£0.00", IF(AND(C23=#REF!,#REF!="Appeal work"),#REF!,IF(AND(C23=#REF!,#REF!="Appeal work"),#REF!,IF(AND(C23=#REF!,#REF!="Appeal work"),#REF!,"£0.00")))))))))</f>
        <v>#REF!</v>
      </c>
      <c r="AE23" s="143" t="e">
        <f>IF(AND(C23=#REF!,#REF!="Magistrates'"),"£0.00",IF(AND(C23=#REF!,#REF!="Magistrates'"),"£0.00",IF(AND(C23=#REF!,#REF!="Magistrates'"),"£0.00", IF(AND(C23=#REF!,#REF!="Crown"),"£0.00",IF(AND(C23=#REF!,#REF!="Crown"),"£0.00",IF(AND(C23=#REF!,#REF!="Crown"),"£0.00", IF(AND(C23=#REF!,#REF!="Appeal work"),#REF!,IF(AND(C23=#REF!,#REF!="Appeal work"),#REF!,IF(AND(C23=#REF!,#REF!="Appeal work"),#REF!,"£0.00")))))))))</f>
        <v>#REF!</v>
      </c>
      <c r="AF23" s="143" t="e">
        <f>IF(#REF!=#REF!, X23, IF(#REF!=#REF!, Y23, IF(#REF!=#REF!, Z23, IF(#REF!=#REF!, AA23, IF(#REF!=#REF!, AB23, IF(#REF!=#REF!, AC23, IF(#REF!=#REF!, AD23, IF(#REF!=#REF!, AE23, "£0.00"))))))))</f>
        <v>#REF!</v>
      </c>
      <c r="AG23" s="7"/>
      <c r="AH23" s="7"/>
      <c r="AI23" s="7"/>
      <c r="AJ23" s="7"/>
      <c r="AK23" s="7"/>
      <c r="AL23" s="7"/>
      <c r="AM23" s="7"/>
      <c r="AN23" s="7"/>
      <c r="AO23" s="7"/>
      <c r="AP23" s="7"/>
      <c r="AQ23" s="7"/>
      <c r="AR23" s="7"/>
      <c r="AS23" s="7"/>
      <c r="AT23" s="7"/>
      <c r="AU23" s="7"/>
      <c r="AV23" s="7"/>
      <c r="AW23" s="7"/>
      <c r="AX23" s="7"/>
      <c r="AY23" s="7"/>
      <c r="AZ23" s="7"/>
      <c r="BA23" s="7"/>
    </row>
    <row r="24" spans="1:53" ht="15">
      <c r="A24" s="187"/>
      <c r="B24" s="268"/>
      <c r="C24" s="269"/>
      <c r="D24" s="244"/>
      <c r="E24" s="270"/>
      <c r="F24" s="187"/>
      <c r="G24" s="64"/>
      <c r="H24" s="278"/>
      <c r="I24" s="279"/>
      <c r="J24" s="280"/>
      <c r="K24" s="279" t="str">
        <f t="shared" si="3"/>
        <v/>
      </c>
      <c r="L24" s="278" t="str">
        <f t="shared" si="1"/>
        <v/>
      </c>
      <c r="M24" s="278"/>
      <c r="N24" s="65"/>
      <c r="O24" s="66"/>
      <c r="P24" s="244"/>
      <c r="Q24" s="286"/>
      <c r="R24" s="287"/>
      <c r="S24" s="288"/>
      <c r="T24" s="289" t="str">
        <f t="shared" si="2"/>
        <v/>
      </c>
      <c r="U24" s="19"/>
      <c r="V24" s="7"/>
      <c r="W24" s="7"/>
      <c r="X24" s="143" t="e">
        <f>IF(AND(C24=#REF!,#REF!="Magistrates'"),#REF!,IF(AND(C24=#REF!,#REF!="Magistrates'"),#REF!,IF(AND(C24=#REF!,#REF!="Magistrates'"),#REF!, IF(AND(C24=#REF!,#REF!="Crown"),#REF!,IF(AND(C24=#REF!,#REF!="Crown"),#REF!,IF(AND(C24=#REF!,#REF!="Crown"),#REF!, IF(AND(C24=#REF!,#REF!="Appeal work"),"£0.00",IF(AND(C24=#REF!,#REF!="Appeal work"),"£0.00",IF(AND(C24=#REF!,#REF!="Appeal work"),"£0.00","£0.00")))))))))</f>
        <v>#REF!</v>
      </c>
      <c r="Y24" s="143" t="e">
        <f>IF(AND(C24=#REF!,#REF!="Magistrates'"),#REF!,IF(AND(C24=#REF!,#REF!="Magistrates'"),#REF!,IF(AND(C24=#REF!,#REF!="Magistrates'"),#REF!, IF(AND(C24=#REF!,#REF!="Crown"),#REF!,IF(AND(C24=#REF!,#REF!="Crown"),#REF!,IF(AND(C24=#REF!,#REF!="Crown"),#REF!, IF(AND(C24=#REF!,#REF!="Appeal work"),"£0.00",IF(AND(C24=#REF!,#REF!="Appeal work"),"£0.00",IF(AND(C24=#REF!,#REF!="Appeal work"),"£0.00","£0.00")))))))))</f>
        <v>#REF!</v>
      </c>
      <c r="Z24" s="143" t="e">
        <f>IF(AND(C24=#REF!,#REF!="Magistrates'"),#REF!,IF(AND(C24=#REF!,#REF!="Magistrates'"),#REF!,IF(AND(C24=#REF!,#REF!="Magistrates'"),#REF!, IF(AND(C24=#REF!,#REF!="Crown"),#REF!,IF(AND(C24=#REF!,#REF!="Crown"),#REF!,IF(AND(C24=#REF!,#REF!="Crown"),#REF!, IF(AND(C24=#REF!,#REF!="Appeal work"),#REF!,IF(AND(C24=#REF!,#REF!="Appeal work"),#REF!,IF(AND(C24=#REF!,#REF!="Appeal work"),#REF!,"£0.00")))))))))</f>
        <v>#REF!</v>
      </c>
      <c r="AA24" s="143" t="e">
        <f>IF(AND(C24=#REF!,#REF!="Magistrates'"),#REF!,IF(AND(C24=#REF!,#REF!="Magistrates'"),#REF!,IF(AND(C24=#REF!,#REF!="Magistrates'"),#REF!, IF(AND(C24=#REF!,#REF!="Crown"),#REF!,IF(AND(C24=#REF!,#REF!="Crown"),#REF!,IF(AND(C24=#REF!,#REF!="Crown"),#REF!, IF(AND(C24=#REF!,#REF!="Appeal work"),#REF!,IF(AND(C24=#REF!,#REF!="Appeal work"),#REF!, IF(AND(C24=#REF!,#REF!="Appeal work"),#REF!,"£0.00")))))))))</f>
        <v>#REF!</v>
      </c>
      <c r="AB24" s="143" t="e">
        <f>IF(AND(C24=#REF!,#REF!="Magistrates'"),#REF!,IF(AND(C24=#REF!,#REF!="Magistrates'"),#REF!,IF(AND(C24=#REF!,#REF!="Magistrates'"),#REF!, IF(AND(C24=#REF!,#REF!="Crown"),#REF!,IF(AND(C24=#REF!,#REF!="Crown"),#REF!,IF(AND(C24=#REF!,#REF!="Crown"),#REF!, IF(AND(C24=#REF!,#REF!="Appeal work"),#REF!,IF(AND(C24=#REF!,#REF!="Appeal work"),#REF!,IF(AND(C24=#REF!,#REF!="Appeal work"),#REF!,"£0.00")))))))))</f>
        <v>#REF!</v>
      </c>
      <c r="AC24" s="143" t="e">
        <f>IF(AND(C24=#REF!,#REF!="Magistrates'"),"£0.00",IF(AND(C24=#REF!,#REF!="Magistrates'"),"£0.00",IF(AND(C24=#REF!,#REF!="Magistrates'"),"£0.00", IF(AND(C24=#REF!,#REF!="Crown"),"£0.00",IF(AND(C24=#REF!,#REF!="Crown"),"£0.00",IF(AND(C24=#REF!,#REF!="Crown"),"£0.00", IF(AND(C24=#REF!,#REF!="Appeal work"),#REF!,IF(AND(C24=#REF!,#REF!="Appeal work"),#REF!,IF(AND(C24=#REF!,#REF!="Appeal work"),#REF!,"£0.00")))))))))</f>
        <v>#REF!</v>
      </c>
      <c r="AD24" s="143" t="e">
        <f>IF(AND(C24=#REF!,#REF!="Magistrates'"),"£0.00",IF(AND(C24=#REF!,#REF!="Magistrates'"),"£0.00",IF(AND(C24=#REF!,#REF!="Magistrates'"),"£0.00", IF(AND(C24=#REF!,#REF!="Crown"),"£0.00",IF(AND(C24=#REF!,#REF!="Crown"),"£0.00",IF(AND(C24=#REF!,#REF!="Crown"),"£0.00", IF(AND(C24=#REF!,#REF!="Appeal work"),#REF!,IF(AND(C24=#REF!,#REF!="Appeal work"),#REF!,IF(AND(C24=#REF!,#REF!="Appeal work"),#REF!,"£0.00")))))))))</f>
        <v>#REF!</v>
      </c>
      <c r="AE24" s="143" t="e">
        <f>IF(AND(C24=#REF!,#REF!="Magistrates'"),"£0.00",IF(AND(C24=#REF!,#REF!="Magistrates'"),"£0.00",IF(AND(C24=#REF!,#REF!="Magistrates'"),"£0.00", IF(AND(C24=#REF!,#REF!="Crown"),"£0.00",IF(AND(C24=#REF!,#REF!="Crown"),"£0.00",IF(AND(C24=#REF!,#REF!="Crown"),"£0.00", IF(AND(C24=#REF!,#REF!="Appeal work"),#REF!,IF(AND(C24=#REF!,#REF!="Appeal work"),#REF!,IF(AND(C24=#REF!,#REF!="Appeal work"),#REF!,"£0.00")))))))))</f>
        <v>#REF!</v>
      </c>
      <c r="AF24" s="143" t="e">
        <f>IF(#REF!=#REF!, X24, IF(#REF!=#REF!, Y24, IF(#REF!=#REF!, Z24, IF(#REF!=#REF!, AA24, IF(#REF!=#REF!, AB24, IF(#REF!=#REF!, AC24, IF(#REF!=#REF!, AD24, IF(#REF!=#REF!, AE24, "£0.00"))))))))</f>
        <v>#REF!</v>
      </c>
      <c r="AG24" s="7"/>
      <c r="AH24" s="7"/>
      <c r="AI24" s="7"/>
      <c r="AJ24" s="7"/>
      <c r="AK24" s="7"/>
      <c r="AL24" s="7"/>
      <c r="AM24" s="7"/>
      <c r="AN24" s="7"/>
      <c r="AO24" s="7"/>
      <c r="AP24" s="7"/>
      <c r="AQ24" s="7"/>
      <c r="AR24" s="7"/>
      <c r="AS24" s="7"/>
      <c r="AT24" s="7"/>
      <c r="AU24" s="7"/>
      <c r="AV24" s="7"/>
      <c r="AW24" s="7"/>
      <c r="AX24" s="7"/>
      <c r="AY24" s="7"/>
      <c r="AZ24" s="7"/>
      <c r="BA24" s="7"/>
    </row>
    <row r="25" spans="1:53" ht="15">
      <c r="A25" s="187"/>
      <c r="B25" s="268"/>
      <c r="C25" s="269"/>
      <c r="D25" s="244"/>
      <c r="E25" s="270"/>
      <c r="F25" s="187"/>
      <c r="G25" s="64"/>
      <c r="H25" s="278"/>
      <c r="I25" s="279"/>
      <c r="J25" s="280"/>
      <c r="K25" s="279" t="str">
        <f t="shared" si="3"/>
        <v/>
      </c>
      <c r="L25" s="278" t="str">
        <f t="shared" ref="L25:L66" si="4">IF(H25="Yes",C25,IF(H25="Part Pay",J25,""))</f>
        <v/>
      </c>
      <c r="M25" s="278"/>
      <c r="N25" s="65"/>
      <c r="O25" s="66"/>
      <c r="P25" s="244"/>
      <c r="Q25" s="286"/>
      <c r="R25" s="287"/>
      <c r="S25" s="288"/>
      <c r="T25" s="289" t="str">
        <f t="shared" si="2"/>
        <v/>
      </c>
      <c r="U25" s="19"/>
      <c r="V25" s="7"/>
      <c r="W25" s="7"/>
      <c r="X25" s="143" t="e">
        <f>IF(AND(C25=#REF!,#REF!="Magistrates'"),#REF!,IF(AND(C25=#REF!,#REF!="Magistrates'"),#REF!,IF(AND(C25=#REF!,#REF!="Magistrates'"),#REF!, IF(AND(C25=#REF!,#REF!="Crown"),#REF!,IF(AND(C25=#REF!,#REF!="Crown"),#REF!,IF(AND(C25=#REF!,#REF!="Crown"),#REF!, IF(AND(C25=#REF!,#REF!="Appeal work"),"£0.00",IF(AND(C25=#REF!,#REF!="Appeal work"),"£0.00",IF(AND(C25=#REF!,#REF!="Appeal work"),"£0.00","£0.00")))))))))</f>
        <v>#REF!</v>
      </c>
      <c r="Y25" s="143" t="e">
        <f>IF(AND(C25=#REF!,#REF!="Magistrates'"),#REF!,IF(AND(C25=#REF!,#REF!="Magistrates'"),#REF!,IF(AND(C25=#REF!,#REF!="Magistrates'"),#REF!, IF(AND(C25=#REF!,#REF!="Crown"),#REF!,IF(AND(C25=#REF!,#REF!="Crown"),#REF!,IF(AND(C25=#REF!,#REF!="Crown"),#REF!, IF(AND(C25=#REF!,#REF!="Appeal work"),"£0.00",IF(AND(C25=#REF!,#REF!="Appeal work"),"£0.00",IF(AND(C25=#REF!,#REF!="Appeal work"),"£0.00","£0.00")))))))))</f>
        <v>#REF!</v>
      </c>
      <c r="Z25" s="143" t="e">
        <f>IF(AND(C25=#REF!,#REF!="Magistrates'"),#REF!,IF(AND(C25=#REF!,#REF!="Magistrates'"),#REF!,IF(AND(C25=#REF!,#REF!="Magistrates'"),#REF!, IF(AND(C25=#REF!,#REF!="Crown"),#REF!,IF(AND(C25=#REF!,#REF!="Crown"),#REF!,IF(AND(C25=#REF!,#REF!="Crown"),#REF!, IF(AND(C25=#REF!,#REF!="Appeal work"),#REF!,IF(AND(C25=#REF!,#REF!="Appeal work"),#REF!,IF(AND(C25=#REF!,#REF!="Appeal work"),#REF!,"£0.00")))))))))</f>
        <v>#REF!</v>
      </c>
      <c r="AA25" s="143" t="e">
        <f>IF(AND(C25=#REF!,#REF!="Magistrates'"),#REF!,IF(AND(C25=#REF!,#REF!="Magistrates'"),#REF!,IF(AND(C25=#REF!,#REF!="Magistrates'"),#REF!, IF(AND(C25=#REF!,#REF!="Crown"),#REF!,IF(AND(C25=#REF!,#REF!="Crown"),#REF!,IF(AND(C25=#REF!,#REF!="Crown"),#REF!, IF(AND(C25=#REF!,#REF!="Appeal work"),#REF!,IF(AND(C25=#REF!,#REF!="Appeal work"),#REF!, IF(AND(C25=#REF!,#REF!="Appeal work"),#REF!,"£0.00")))))))))</f>
        <v>#REF!</v>
      </c>
      <c r="AB25" s="143" t="e">
        <f>IF(AND(C25=#REF!,#REF!="Magistrates'"),#REF!,IF(AND(C25=#REF!,#REF!="Magistrates'"),#REF!,IF(AND(C25=#REF!,#REF!="Magistrates'"),#REF!, IF(AND(C25=#REF!,#REF!="Crown"),#REF!,IF(AND(C25=#REF!,#REF!="Crown"),#REF!,IF(AND(C25=#REF!,#REF!="Crown"),#REF!, IF(AND(C25=#REF!,#REF!="Appeal work"),#REF!,IF(AND(C25=#REF!,#REF!="Appeal work"),#REF!,IF(AND(C25=#REF!,#REF!="Appeal work"),#REF!,"£0.00")))))))))</f>
        <v>#REF!</v>
      </c>
      <c r="AC25" s="143" t="e">
        <f>IF(AND(C25=#REF!,#REF!="Magistrates'"),"£0.00",IF(AND(C25=#REF!,#REF!="Magistrates'"),"£0.00",IF(AND(C25=#REF!,#REF!="Magistrates'"),"£0.00", IF(AND(C25=#REF!,#REF!="Crown"),"£0.00",IF(AND(C25=#REF!,#REF!="Crown"),"£0.00",IF(AND(C25=#REF!,#REF!="Crown"),"£0.00", IF(AND(C25=#REF!,#REF!="Appeal work"),#REF!,IF(AND(C25=#REF!,#REF!="Appeal work"),#REF!,IF(AND(C25=#REF!,#REF!="Appeal work"),#REF!,"£0.00")))))))))</f>
        <v>#REF!</v>
      </c>
      <c r="AD25" s="143" t="e">
        <f>IF(AND(C25=#REF!,#REF!="Magistrates'"),"£0.00",IF(AND(C25=#REF!,#REF!="Magistrates'"),"£0.00",IF(AND(C25=#REF!,#REF!="Magistrates'"),"£0.00", IF(AND(C25=#REF!,#REF!="Crown"),"£0.00",IF(AND(C25=#REF!,#REF!="Crown"),"£0.00",IF(AND(C25=#REF!,#REF!="Crown"),"£0.00", IF(AND(C25=#REF!,#REF!="Appeal work"),#REF!,IF(AND(C25=#REF!,#REF!="Appeal work"),#REF!,IF(AND(C25=#REF!,#REF!="Appeal work"),#REF!,"£0.00")))))))))</f>
        <v>#REF!</v>
      </c>
      <c r="AE25" s="143" t="e">
        <f>IF(AND(C25=#REF!,#REF!="Magistrates'"),"£0.00",IF(AND(C25=#REF!,#REF!="Magistrates'"),"£0.00",IF(AND(C25=#REF!,#REF!="Magistrates'"),"£0.00", IF(AND(C25=#REF!,#REF!="Crown"),"£0.00",IF(AND(C25=#REF!,#REF!="Crown"),"£0.00",IF(AND(C25=#REF!,#REF!="Crown"),"£0.00", IF(AND(C25=#REF!,#REF!="Appeal work"),#REF!,IF(AND(C25=#REF!,#REF!="Appeal work"),#REF!,IF(AND(C25=#REF!,#REF!="Appeal work"),#REF!,"£0.00")))))))))</f>
        <v>#REF!</v>
      </c>
      <c r="AF25" s="143" t="e">
        <f>IF(#REF!=#REF!, X25, IF(#REF!=#REF!, Y25, IF(#REF!=#REF!, Z25, IF(#REF!=#REF!, AA25, IF(#REF!=#REF!, AB25, IF(#REF!=#REF!, AC25, IF(#REF!=#REF!, AD25, IF(#REF!=#REF!, AE25, "£0.00"))))))))</f>
        <v>#REF!</v>
      </c>
      <c r="AG25" s="7"/>
      <c r="AH25" s="7"/>
      <c r="AI25" s="7"/>
      <c r="AJ25" s="7"/>
      <c r="AK25" s="7"/>
      <c r="AL25" s="7"/>
      <c r="AM25" s="7"/>
      <c r="AN25" s="7"/>
      <c r="AO25" s="7"/>
      <c r="AP25" s="7"/>
      <c r="AQ25" s="7"/>
      <c r="AR25" s="7"/>
      <c r="AS25" s="7"/>
      <c r="AT25" s="7"/>
      <c r="AU25" s="7"/>
      <c r="AV25" s="7"/>
      <c r="AW25" s="7"/>
      <c r="AX25" s="7"/>
      <c r="AY25" s="7"/>
      <c r="AZ25" s="7"/>
      <c r="BA25" s="7"/>
    </row>
    <row r="26" spans="1:53" ht="15">
      <c r="A26" s="187"/>
      <c r="B26" s="268"/>
      <c r="C26" s="269"/>
      <c r="D26" s="244"/>
      <c r="E26" s="270"/>
      <c r="F26" s="187"/>
      <c r="G26" s="64"/>
      <c r="H26" s="278"/>
      <c r="I26" s="279"/>
      <c r="J26" s="280"/>
      <c r="K26" s="279" t="str">
        <f t="shared" si="3"/>
        <v/>
      </c>
      <c r="L26" s="278" t="str">
        <f t="shared" si="4"/>
        <v/>
      </c>
      <c r="M26" s="278"/>
      <c r="N26" s="65"/>
      <c r="O26" s="66"/>
      <c r="P26" s="244"/>
      <c r="Q26" s="286"/>
      <c r="R26" s="287"/>
      <c r="S26" s="288"/>
      <c r="T26" s="289" t="str">
        <f t="shared" si="2"/>
        <v/>
      </c>
      <c r="U26" s="19"/>
      <c r="V26" s="7"/>
      <c r="W26" s="7"/>
      <c r="X26" s="143" t="e">
        <f>IF(AND(C26=#REF!,#REF!="Magistrates'"),#REF!,IF(AND(C26=#REF!,#REF!="Magistrates'"),#REF!,IF(AND(C26=#REF!,#REF!="Magistrates'"),#REF!, IF(AND(C26=#REF!,#REF!="Crown"),#REF!,IF(AND(C26=#REF!,#REF!="Crown"),#REF!,IF(AND(C26=#REF!,#REF!="Crown"),#REF!, IF(AND(C26=#REF!,#REF!="Appeal work"),"£0.00",IF(AND(C26=#REF!,#REF!="Appeal work"),"£0.00",IF(AND(C26=#REF!,#REF!="Appeal work"),"£0.00","£0.00")))))))))</f>
        <v>#REF!</v>
      </c>
      <c r="Y26" s="143" t="e">
        <f>IF(AND(C26=#REF!,#REF!="Magistrates'"),#REF!,IF(AND(C26=#REF!,#REF!="Magistrates'"),#REF!,IF(AND(C26=#REF!,#REF!="Magistrates'"),#REF!, IF(AND(C26=#REF!,#REF!="Crown"),#REF!,IF(AND(C26=#REF!,#REF!="Crown"),#REF!,IF(AND(C26=#REF!,#REF!="Crown"),#REF!, IF(AND(C26=#REF!,#REF!="Appeal work"),"£0.00",IF(AND(C26=#REF!,#REF!="Appeal work"),"£0.00",IF(AND(C26=#REF!,#REF!="Appeal work"),"£0.00","£0.00")))))))))</f>
        <v>#REF!</v>
      </c>
      <c r="Z26" s="143" t="e">
        <f>IF(AND(C26=#REF!,#REF!="Magistrates'"),#REF!,IF(AND(C26=#REF!,#REF!="Magistrates'"),#REF!,IF(AND(C26=#REF!,#REF!="Magistrates'"),#REF!, IF(AND(C26=#REF!,#REF!="Crown"),#REF!,IF(AND(C26=#REF!,#REF!="Crown"),#REF!,IF(AND(C26=#REF!,#REF!="Crown"),#REF!, IF(AND(C26=#REF!,#REF!="Appeal work"),#REF!,IF(AND(C26=#REF!,#REF!="Appeal work"),#REF!,IF(AND(C26=#REF!,#REF!="Appeal work"),#REF!,"£0.00")))))))))</f>
        <v>#REF!</v>
      </c>
      <c r="AA26" s="143" t="e">
        <f>IF(AND(C26=#REF!,#REF!="Magistrates'"),#REF!,IF(AND(C26=#REF!,#REF!="Magistrates'"),#REF!,IF(AND(C26=#REF!,#REF!="Magistrates'"),#REF!, IF(AND(C26=#REF!,#REF!="Crown"),#REF!,IF(AND(C26=#REF!,#REF!="Crown"),#REF!,IF(AND(C26=#REF!,#REF!="Crown"),#REF!, IF(AND(C26=#REF!,#REF!="Appeal work"),#REF!,IF(AND(C26=#REF!,#REF!="Appeal work"),#REF!, IF(AND(C26=#REF!,#REF!="Appeal work"),#REF!,"£0.00")))))))))</f>
        <v>#REF!</v>
      </c>
      <c r="AB26" s="143" t="e">
        <f>IF(AND(C26=#REF!,#REF!="Magistrates'"),#REF!,IF(AND(C26=#REF!,#REF!="Magistrates'"),#REF!,IF(AND(C26=#REF!,#REF!="Magistrates'"),#REF!, IF(AND(C26=#REF!,#REF!="Crown"),#REF!,IF(AND(C26=#REF!,#REF!="Crown"),#REF!,IF(AND(C26=#REF!,#REF!="Crown"),#REF!, IF(AND(C26=#REF!,#REF!="Appeal work"),#REF!,IF(AND(C26=#REF!,#REF!="Appeal work"),#REF!,IF(AND(C26=#REF!,#REF!="Appeal work"),#REF!,"£0.00")))))))))</f>
        <v>#REF!</v>
      </c>
      <c r="AC26" s="143" t="e">
        <f>IF(AND(C26=#REF!,#REF!="Magistrates'"),"£0.00",IF(AND(C26=#REF!,#REF!="Magistrates'"),"£0.00",IF(AND(C26=#REF!,#REF!="Magistrates'"),"£0.00", IF(AND(C26=#REF!,#REF!="Crown"),"£0.00",IF(AND(C26=#REF!,#REF!="Crown"),"£0.00",IF(AND(C26=#REF!,#REF!="Crown"),"£0.00", IF(AND(C26=#REF!,#REF!="Appeal work"),#REF!,IF(AND(C26=#REF!,#REF!="Appeal work"),#REF!,IF(AND(C26=#REF!,#REF!="Appeal work"),#REF!,"£0.00")))))))))</f>
        <v>#REF!</v>
      </c>
      <c r="AD26" s="143" t="e">
        <f>IF(AND(C26=#REF!,#REF!="Magistrates'"),"£0.00",IF(AND(C26=#REF!,#REF!="Magistrates'"),"£0.00",IF(AND(C26=#REF!,#REF!="Magistrates'"),"£0.00", IF(AND(C26=#REF!,#REF!="Crown"),"£0.00",IF(AND(C26=#REF!,#REF!="Crown"),"£0.00",IF(AND(C26=#REF!,#REF!="Crown"),"£0.00", IF(AND(C26=#REF!,#REF!="Appeal work"),#REF!,IF(AND(C26=#REF!,#REF!="Appeal work"),#REF!,IF(AND(C26=#REF!,#REF!="Appeal work"),#REF!,"£0.00")))))))))</f>
        <v>#REF!</v>
      </c>
      <c r="AE26" s="143" t="e">
        <f>IF(AND(C26=#REF!,#REF!="Magistrates'"),"£0.00",IF(AND(C26=#REF!,#REF!="Magistrates'"),"£0.00",IF(AND(C26=#REF!,#REF!="Magistrates'"),"£0.00", IF(AND(C26=#REF!,#REF!="Crown"),"£0.00",IF(AND(C26=#REF!,#REF!="Crown"),"£0.00",IF(AND(C26=#REF!,#REF!="Crown"),"£0.00", IF(AND(C26=#REF!,#REF!="Appeal work"),#REF!,IF(AND(C26=#REF!,#REF!="Appeal work"),#REF!,IF(AND(C26=#REF!,#REF!="Appeal work"),#REF!,"£0.00")))))))))</f>
        <v>#REF!</v>
      </c>
      <c r="AF26" s="143" t="e">
        <f>IF(#REF!=#REF!, X26, IF(#REF!=#REF!, Y26, IF(#REF!=#REF!, Z26, IF(#REF!=#REF!, AA26, IF(#REF!=#REF!, AB26, IF(#REF!=#REF!, AC26, IF(#REF!=#REF!, AD26, IF(#REF!=#REF!, AE26, "£0.00"))))))))</f>
        <v>#REF!</v>
      </c>
      <c r="AG26" s="7"/>
      <c r="AH26" s="7"/>
      <c r="AI26" s="7"/>
      <c r="AJ26" s="7"/>
      <c r="AK26" s="7"/>
      <c r="AL26" s="7"/>
      <c r="AM26" s="7"/>
      <c r="AN26" s="7"/>
      <c r="AO26" s="7"/>
      <c r="AP26" s="7"/>
      <c r="AQ26" s="7"/>
      <c r="AR26" s="7"/>
      <c r="AS26" s="7"/>
      <c r="AT26" s="7"/>
      <c r="AU26" s="7"/>
      <c r="AV26" s="7"/>
      <c r="AW26" s="7"/>
      <c r="AX26" s="7"/>
      <c r="AY26" s="7"/>
      <c r="AZ26" s="7"/>
      <c r="BA26" s="7"/>
    </row>
    <row r="27" spans="1:53" ht="15">
      <c r="A27" s="187"/>
      <c r="B27" s="268"/>
      <c r="C27" s="269"/>
      <c r="D27" s="244"/>
      <c r="E27" s="270"/>
      <c r="F27" s="187"/>
      <c r="G27" s="64"/>
      <c r="H27" s="278"/>
      <c r="I27" s="279"/>
      <c r="J27" s="280"/>
      <c r="K27" s="279" t="str">
        <f t="shared" si="3"/>
        <v/>
      </c>
      <c r="L27" s="278" t="str">
        <f t="shared" si="4"/>
        <v/>
      </c>
      <c r="M27" s="278"/>
      <c r="N27" s="65"/>
      <c r="O27" s="66"/>
      <c r="P27" s="244"/>
      <c r="Q27" s="286"/>
      <c r="R27" s="287"/>
      <c r="S27" s="288"/>
      <c r="T27" s="289" t="str">
        <f t="shared" si="2"/>
        <v/>
      </c>
      <c r="U27" s="19"/>
      <c r="V27" s="7"/>
      <c r="W27" s="7"/>
      <c r="X27" s="143" t="e">
        <f>IF(AND(C27=#REF!,#REF!="Magistrates'"),#REF!,IF(AND(C27=#REF!,#REF!="Magistrates'"),#REF!,IF(AND(C27=#REF!,#REF!="Magistrates'"),#REF!, IF(AND(C27=#REF!,#REF!="Crown"),#REF!,IF(AND(C27=#REF!,#REF!="Crown"),#REF!,IF(AND(C27=#REF!,#REF!="Crown"),#REF!, IF(AND(C27=#REF!,#REF!="Appeal work"),"£0.00",IF(AND(C27=#REF!,#REF!="Appeal work"),"£0.00",IF(AND(C27=#REF!,#REF!="Appeal work"),"£0.00","£0.00")))))))))</f>
        <v>#REF!</v>
      </c>
      <c r="Y27" s="143" t="e">
        <f>IF(AND(C27=#REF!,#REF!="Magistrates'"),#REF!,IF(AND(C27=#REF!,#REF!="Magistrates'"),#REF!,IF(AND(C27=#REF!,#REF!="Magistrates'"),#REF!, IF(AND(C27=#REF!,#REF!="Crown"),#REF!,IF(AND(C27=#REF!,#REF!="Crown"),#REF!,IF(AND(C27=#REF!,#REF!="Crown"),#REF!, IF(AND(C27=#REF!,#REF!="Appeal work"),"£0.00",IF(AND(C27=#REF!,#REF!="Appeal work"),"£0.00",IF(AND(C27=#REF!,#REF!="Appeal work"),"£0.00","£0.00")))))))))</f>
        <v>#REF!</v>
      </c>
      <c r="Z27" s="143" t="e">
        <f>IF(AND(C27=#REF!,#REF!="Magistrates'"),#REF!,IF(AND(C27=#REF!,#REF!="Magistrates'"),#REF!,IF(AND(C27=#REF!,#REF!="Magistrates'"),#REF!, IF(AND(C27=#REF!,#REF!="Crown"),#REF!,IF(AND(C27=#REF!,#REF!="Crown"),#REF!,IF(AND(C27=#REF!,#REF!="Crown"),#REF!, IF(AND(C27=#REF!,#REF!="Appeal work"),#REF!,IF(AND(C27=#REF!,#REF!="Appeal work"),#REF!,IF(AND(C27=#REF!,#REF!="Appeal work"),#REF!,"£0.00")))))))))</f>
        <v>#REF!</v>
      </c>
      <c r="AA27" s="143" t="e">
        <f>IF(AND(C27=#REF!,#REF!="Magistrates'"),#REF!,IF(AND(C27=#REF!,#REF!="Magistrates'"),#REF!,IF(AND(C27=#REF!,#REF!="Magistrates'"),#REF!, IF(AND(C27=#REF!,#REF!="Crown"),#REF!,IF(AND(C27=#REF!,#REF!="Crown"),#REF!,IF(AND(C27=#REF!,#REF!="Crown"),#REF!, IF(AND(C27=#REF!,#REF!="Appeal work"),#REF!,IF(AND(C27=#REF!,#REF!="Appeal work"),#REF!, IF(AND(C27=#REF!,#REF!="Appeal work"),#REF!,"£0.00")))))))))</f>
        <v>#REF!</v>
      </c>
      <c r="AB27" s="143" t="e">
        <f>IF(AND(C27=#REF!,#REF!="Magistrates'"),#REF!,IF(AND(C27=#REF!,#REF!="Magistrates'"),#REF!,IF(AND(C27=#REF!,#REF!="Magistrates'"),#REF!, IF(AND(C27=#REF!,#REF!="Crown"),#REF!,IF(AND(C27=#REF!,#REF!="Crown"),#REF!,IF(AND(C27=#REF!,#REF!="Crown"),#REF!, IF(AND(C27=#REF!,#REF!="Appeal work"),#REF!,IF(AND(C27=#REF!,#REF!="Appeal work"),#REF!,IF(AND(C27=#REF!,#REF!="Appeal work"),#REF!,"£0.00")))))))))</f>
        <v>#REF!</v>
      </c>
      <c r="AC27" s="143" t="e">
        <f>IF(AND(C27=#REF!,#REF!="Magistrates'"),"£0.00",IF(AND(C27=#REF!,#REF!="Magistrates'"),"£0.00",IF(AND(C27=#REF!,#REF!="Magistrates'"),"£0.00", IF(AND(C27=#REF!,#REF!="Crown"),"£0.00",IF(AND(C27=#REF!,#REF!="Crown"),"£0.00",IF(AND(C27=#REF!,#REF!="Crown"),"£0.00", IF(AND(C27=#REF!,#REF!="Appeal work"),#REF!,IF(AND(C27=#REF!,#REF!="Appeal work"),#REF!,IF(AND(C27=#REF!,#REF!="Appeal work"),#REF!,"£0.00")))))))))</f>
        <v>#REF!</v>
      </c>
      <c r="AD27" s="143" t="e">
        <f>IF(AND(C27=#REF!,#REF!="Magistrates'"),"£0.00",IF(AND(C27=#REF!,#REF!="Magistrates'"),"£0.00",IF(AND(C27=#REF!,#REF!="Magistrates'"),"£0.00", IF(AND(C27=#REF!,#REF!="Crown"),"£0.00",IF(AND(C27=#REF!,#REF!="Crown"),"£0.00",IF(AND(C27=#REF!,#REF!="Crown"),"£0.00", IF(AND(C27=#REF!,#REF!="Appeal work"),#REF!,IF(AND(C27=#REF!,#REF!="Appeal work"),#REF!,IF(AND(C27=#REF!,#REF!="Appeal work"),#REF!,"£0.00")))))))))</f>
        <v>#REF!</v>
      </c>
      <c r="AE27" s="143" t="e">
        <f>IF(AND(C27=#REF!,#REF!="Magistrates'"),"£0.00",IF(AND(C27=#REF!,#REF!="Magistrates'"),"£0.00",IF(AND(C27=#REF!,#REF!="Magistrates'"),"£0.00", IF(AND(C27=#REF!,#REF!="Crown"),"£0.00",IF(AND(C27=#REF!,#REF!="Crown"),"£0.00",IF(AND(C27=#REF!,#REF!="Crown"),"£0.00", IF(AND(C27=#REF!,#REF!="Appeal work"),#REF!,IF(AND(C27=#REF!,#REF!="Appeal work"),#REF!,IF(AND(C27=#REF!,#REF!="Appeal work"),#REF!,"£0.00")))))))))</f>
        <v>#REF!</v>
      </c>
      <c r="AF27" s="143" t="e">
        <f>IF(#REF!=#REF!, X27, IF(#REF!=#REF!, Y27, IF(#REF!=#REF!, Z27, IF(#REF!=#REF!, AA27, IF(#REF!=#REF!, AB27, IF(#REF!=#REF!, AC27, IF(#REF!=#REF!, AD27, IF(#REF!=#REF!, AE27, "£0.00"))))))))</f>
        <v>#REF!</v>
      </c>
      <c r="AG27" s="7"/>
      <c r="AH27" s="7"/>
      <c r="AI27" s="7"/>
      <c r="AJ27" s="7"/>
      <c r="AK27" s="7"/>
      <c r="AL27" s="7"/>
      <c r="AM27" s="7"/>
      <c r="AN27" s="7"/>
      <c r="AO27" s="7"/>
      <c r="AP27" s="7"/>
      <c r="AQ27" s="7"/>
      <c r="AR27" s="7"/>
      <c r="AS27" s="7"/>
      <c r="AT27" s="7"/>
      <c r="AU27" s="7"/>
      <c r="AV27" s="7"/>
      <c r="AW27" s="7"/>
      <c r="AX27" s="7"/>
      <c r="AY27" s="7"/>
      <c r="AZ27" s="7"/>
      <c r="BA27" s="7"/>
    </row>
    <row r="28" spans="1:53" ht="15">
      <c r="A28" s="187"/>
      <c r="B28" s="268"/>
      <c r="C28" s="269"/>
      <c r="D28" s="244"/>
      <c r="E28" s="270"/>
      <c r="F28" s="187"/>
      <c r="G28" s="64"/>
      <c r="H28" s="278"/>
      <c r="I28" s="279"/>
      <c r="J28" s="280"/>
      <c r="K28" s="279" t="str">
        <f t="shared" si="3"/>
        <v/>
      </c>
      <c r="L28" s="278" t="str">
        <f t="shared" si="4"/>
        <v/>
      </c>
      <c r="M28" s="278"/>
      <c r="N28" s="65"/>
      <c r="O28" s="66"/>
      <c r="P28" s="244"/>
      <c r="Q28" s="286"/>
      <c r="R28" s="287"/>
      <c r="S28" s="288"/>
      <c r="T28" s="289" t="str">
        <f t="shared" si="2"/>
        <v/>
      </c>
      <c r="U28" s="19"/>
      <c r="V28" s="7"/>
      <c r="W28" s="7"/>
      <c r="X28" s="143" t="e">
        <f>IF(AND(C28=#REF!,#REF!="Magistrates'"),#REF!,IF(AND(C28=#REF!,#REF!="Magistrates'"),#REF!,IF(AND(C28=#REF!,#REF!="Magistrates'"),#REF!, IF(AND(C28=#REF!,#REF!="Crown"),#REF!,IF(AND(C28=#REF!,#REF!="Crown"),#REF!,IF(AND(C28=#REF!,#REF!="Crown"),#REF!, IF(AND(C28=#REF!,#REF!="Appeal work"),"£0.00",IF(AND(C28=#REF!,#REF!="Appeal work"),"£0.00",IF(AND(C28=#REF!,#REF!="Appeal work"),"£0.00","£0.00")))))))))</f>
        <v>#REF!</v>
      </c>
      <c r="Y28" s="143" t="e">
        <f>IF(AND(C28=#REF!,#REF!="Magistrates'"),#REF!,IF(AND(C28=#REF!,#REF!="Magistrates'"),#REF!,IF(AND(C28=#REF!,#REF!="Magistrates'"),#REF!, IF(AND(C28=#REF!,#REF!="Crown"),#REF!,IF(AND(C28=#REF!,#REF!="Crown"),#REF!,IF(AND(C28=#REF!,#REF!="Crown"),#REF!, IF(AND(C28=#REF!,#REF!="Appeal work"),"£0.00",IF(AND(C28=#REF!,#REF!="Appeal work"),"£0.00",IF(AND(C28=#REF!,#REF!="Appeal work"),"£0.00","£0.00")))))))))</f>
        <v>#REF!</v>
      </c>
      <c r="Z28" s="143" t="e">
        <f>IF(AND(C28=#REF!,#REF!="Magistrates'"),#REF!,IF(AND(C28=#REF!,#REF!="Magistrates'"),#REF!,IF(AND(C28=#REF!,#REF!="Magistrates'"),#REF!, IF(AND(C28=#REF!,#REF!="Crown"),#REF!,IF(AND(C28=#REF!,#REF!="Crown"),#REF!,IF(AND(C28=#REF!,#REF!="Crown"),#REF!, IF(AND(C28=#REF!,#REF!="Appeal work"),#REF!,IF(AND(C28=#REF!,#REF!="Appeal work"),#REF!,IF(AND(C28=#REF!,#REF!="Appeal work"),#REF!,"£0.00")))))))))</f>
        <v>#REF!</v>
      </c>
      <c r="AA28" s="143" t="e">
        <f>IF(AND(C28=#REF!,#REF!="Magistrates'"),#REF!,IF(AND(C28=#REF!,#REF!="Magistrates'"),#REF!,IF(AND(C28=#REF!,#REF!="Magistrates'"),#REF!, IF(AND(C28=#REF!,#REF!="Crown"),#REF!,IF(AND(C28=#REF!,#REF!="Crown"),#REF!,IF(AND(C28=#REF!,#REF!="Crown"),#REF!, IF(AND(C28=#REF!,#REF!="Appeal work"),#REF!,IF(AND(C28=#REF!,#REF!="Appeal work"),#REF!, IF(AND(C28=#REF!,#REF!="Appeal work"),#REF!,"£0.00")))))))))</f>
        <v>#REF!</v>
      </c>
      <c r="AB28" s="143" t="e">
        <f>IF(AND(C28=#REF!,#REF!="Magistrates'"),#REF!,IF(AND(C28=#REF!,#REF!="Magistrates'"),#REF!,IF(AND(C28=#REF!,#REF!="Magistrates'"),#REF!, IF(AND(C28=#REF!,#REF!="Crown"),#REF!,IF(AND(C28=#REF!,#REF!="Crown"),#REF!,IF(AND(C28=#REF!,#REF!="Crown"),#REF!, IF(AND(C28=#REF!,#REF!="Appeal work"),#REF!,IF(AND(C28=#REF!,#REF!="Appeal work"),#REF!,IF(AND(C28=#REF!,#REF!="Appeal work"),#REF!,"£0.00")))))))))</f>
        <v>#REF!</v>
      </c>
      <c r="AC28" s="143" t="e">
        <f>IF(AND(C28=#REF!,#REF!="Magistrates'"),"£0.00",IF(AND(C28=#REF!,#REF!="Magistrates'"),"£0.00",IF(AND(C28=#REF!,#REF!="Magistrates'"),"£0.00", IF(AND(C28=#REF!,#REF!="Crown"),"£0.00",IF(AND(C28=#REF!,#REF!="Crown"),"£0.00",IF(AND(C28=#REF!,#REF!="Crown"),"£0.00", IF(AND(C28=#REF!,#REF!="Appeal work"),#REF!,IF(AND(C28=#REF!,#REF!="Appeal work"),#REF!,IF(AND(C28=#REF!,#REF!="Appeal work"),#REF!,"£0.00")))))))))</f>
        <v>#REF!</v>
      </c>
      <c r="AD28" s="143" t="e">
        <f>IF(AND(C28=#REF!,#REF!="Magistrates'"),"£0.00",IF(AND(C28=#REF!,#REF!="Magistrates'"),"£0.00",IF(AND(C28=#REF!,#REF!="Magistrates'"),"£0.00", IF(AND(C28=#REF!,#REF!="Crown"),"£0.00",IF(AND(C28=#REF!,#REF!="Crown"),"£0.00",IF(AND(C28=#REF!,#REF!="Crown"),"£0.00", IF(AND(C28=#REF!,#REF!="Appeal work"),#REF!,IF(AND(C28=#REF!,#REF!="Appeal work"),#REF!,IF(AND(C28=#REF!,#REF!="Appeal work"),#REF!,"£0.00")))))))))</f>
        <v>#REF!</v>
      </c>
      <c r="AE28" s="143" t="e">
        <f>IF(AND(C28=#REF!,#REF!="Magistrates'"),"£0.00",IF(AND(C28=#REF!,#REF!="Magistrates'"),"£0.00",IF(AND(C28=#REF!,#REF!="Magistrates'"),"£0.00", IF(AND(C28=#REF!,#REF!="Crown"),"£0.00",IF(AND(C28=#REF!,#REF!="Crown"),"£0.00",IF(AND(C28=#REF!,#REF!="Crown"),"£0.00", IF(AND(C28=#REF!,#REF!="Appeal work"),#REF!,IF(AND(C28=#REF!,#REF!="Appeal work"),#REF!,IF(AND(C28=#REF!,#REF!="Appeal work"),#REF!,"£0.00")))))))))</f>
        <v>#REF!</v>
      </c>
      <c r="AF28" s="143" t="e">
        <f>IF(#REF!=#REF!, X28, IF(#REF!=#REF!, Y28, IF(#REF!=#REF!, Z28, IF(#REF!=#REF!, AA28, IF(#REF!=#REF!, AB28, IF(#REF!=#REF!, AC28, IF(#REF!=#REF!, AD28, IF(#REF!=#REF!, AE28, "£0.00"))))))))</f>
        <v>#REF!</v>
      </c>
      <c r="AG28" s="7"/>
      <c r="AH28" s="7"/>
      <c r="AI28" s="7"/>
      <c r="AJ28" s="7"/>
      <c r="AK28" s="7"/>
      <c r="AL28" s="7"/>
      <c r="AM28" s="7"/>
      <c r="AN28" s="7"/>
      <c r="AO28" s="7"/>
      <c r="AP28" s="7"/>
      <c r="AQ28" s="7"/>
      <c r="AR28" s="7"/>
      <c r="AS28" s="7"/>
      <c r="AT28" s="7"/>
      <c r="AU28" s="7"/>
      <c r="AV28" s="7"/>
      <c r="AW28" s="7"/>
      <c r="AX28" s="7"/>
      <c r="AY28" s="7"/>
      <c r="AZ28" s="7"/>
      <c r="BA28" s="7"/>
    </row>
    <row r="29" spans="1:53" ht="15">
      <c r="A29" s="187"/>
      <c r="B29" s="268"/>
      <c r="C29" s="269"/>
      <c r="D29" s="244"/>
      <c r="E29" s="270"/>
      <c r="F29" s="187"/>
      <c r="G29" s="64"/>
      <c r="H29" s="278"/>
      <c r="I29" s="279"/>
      <c r="J29" s="280"/>
      <c r="K29" s="279" t="str">
        <f t="shared" si="3"/>
        <v/>
      </c>
      <c r="L29" s="278" t="str">
        <f t="shared" si="4"/>
        <v/>
      </c>
      <c r="M29" s="278"/>
      <c r="N29" s="65"/>
      <c r="O29" s="66"/>
      <c r="P29" s="244"/>
      <c r="Q29" s="286"/>
      <c r="R29" s="287"/>
      <c r="S29" s="288"/>
      <c r="T29" s="289" t="str">
        <f t="shared" si="2"/>
        <v/>
      </c>
      <c r="U29" s="19"/>
      <c r="V29" s="7"/>
      <c r="W29" s="7"/>
      <c r="X29" s="143" t="e">
        <f>IF(AND(C29=#REF!,#REF!="Magistrates'"),#REF!,IF(AND(C29=#REF!,#REF!="Magistrates'"),#REF!,IF(AND(C29=#REF!,#REF!="Magistrates'"),#REF!, IF(AND(C29=#REF!,#REF!="Crown"),#REF!,IF(AND(C29=#REF!,#REF!="Crown"),#REF!,IF(AND(C29=#REF!,#REF!="Crown"),#REF!, IF(AND(C29=#REF!,#REF!="Appeal work"),"£0.00",IF(AND(C29=#REF!,#REF!="Appeal work"),"£0.00",IF(AND(C29=#REF!,#REF!="Appeal work"),"£0.00","£0.00")))))))))</f>
        <v>#REF!</v>
      </c>
      <c r="Y29" s="143" t="e">
        <f>IF(AND(C29=#REF!,#REF!="Magistrates'"),#REF!,IF(AND(C29=#REF!,#REF!="Magistrates'"),#REF!,IF(AND(C29=#REF!,#REF!="Magistrates'"),#REF!, IF(AND(C29=#REF!,#REF!="Crown"),#REF!,IF(AND(C29=#REF!,#REF!="Crown"),#REF!,IF(AND(C29=#REF!,#REF!="Crown"),#REF!, IF(AND(C29=#REF!,#REF!="Appeal work"),"£0.00",IF(AND(C29=#REF!,#REF!="Appeal work"),"£0.00",IF(AND(C29=#REF!,#REF!="Appeal work"),"£0.00","£0.00")))))))))</f>
        <v>#REF!</v>
      </c>
      <c r="Z29" s="143" t="e">
        <f>IF(AND(C29=#REF!,#REF!="Magistrates'"),#REF!,IF(AND(C29=#REF!,#REF!="Magistrates'"),#REF!,IF(AND(C29=#REF!,#REF!="Magistrates'"),#REF!, IF(AND(C29=#REF!,#REF!="Crown"),#REF!,IF(AND(C29=#REF!,#REF!="Crown"),#REF!,IF(AND(C29=#REF!,#REF!="Crown"),#REF!, IF(AND(C29=#REF!,#REF!="Appeal work"),#REF!,IF(AND(C29=#REF!,#REF!="Appeal work"),#REF!,IF(AND(C29=#REF!,#REF!="Appeal work"),#REF!,"£0.00")))))))))</f>
        <v>#REF!</v>
      </c>
      <c r="AA29" s="143" t="e">
        <f>IF(AND(C29=#REF!,#REF!="Magistrates'"),#REF!,IF(AND(C29=#REF!,#REF!="Magistrates'"),#REF!,IF(AND(C29=#REF!,#REF!="Magistrates'"),#REF!, IF(AND(C29=#REF!,#REF!="Crown"),#REF!,IF(AND(C29=#REF!,#REF!="Crown"),#REF!,IF(AND(C29=#REF!,#REF!="Crown"),#REF!, IF(AND(C29=#REF!,#REF!="Appeal work"),#REF!,IF(AND(C29=#REF!,#REF!="Appeal work"),#REF!, IF(AND(C29=#REF!,#REF!="Appeal work"),#REF!,"£0.00")))))))))</f>
        <v>#REF!</v>
      </c>
      <c r="AB29" s="143" t="e">
        <f>IF(AND(C29=#REF!,#REF!="Magistrates'"),#REF!,IF(AND(C29=#REF!,#REF!="Magistrates'"),#REF!,IF(AND(C29=#REF!,#REF!="Magistrates'"),#REF!, IF(AND(C29=#REF!,#REF!="Crown"),#REF!,IF(AND(C29=#REF!,#REF!="Crown"),#REF!,IF(AND(C29=#REF!,#REF!="Crown"),#REF!, IF(AND(C29=#REF!,#REF!="Appeal work"),#REF!,IF(AND(C29=#REF!,#REF!="Appeal work"),#REF!,IF(AND(C29=#REF!,#REF!="Appeal work"),#REF!,"£0.00")))))))))</f>
        <v>#REF!</v>
      </c>
      <c r="AC29" s="143" t="e">
        <f>IF(AND(C29=#REF!,#REF!="Magistrates'"),"£0.00",IF(AND(C29=#REF!,#REF!="Magistrates'"),"£0.00",IF(AND(C29=#REF!,#REF!="Magistrates'"),"£0.00", IF(AND(C29=#REF!,#REF!="Crown"),"£0.00",IF(AND(C29=#REF!,#REF!="Crown"),"£0.00",IF(AND(C29=#REF!,#REF!="Crown"),"£0.00", IF(AND(C29=#REF!,#REF!="Appeal work"),#REF!,IF(AND(C29=#REF!,#REF!="Appeal work"),#REF!,IF(AND(C29=#REF!,#REF!="Appeal work"),#REF!,"£0.00")))))))))</f>
        <v>#REF!</v>
      </c>
      <c r="AD29" s="143" t="e">
        <f>IF(AND(C29=#REF!,#REF!="Magistrates'"),"£0.00",IF(AND(C29=#REF!,#REF!="Magistrates'"),"£0.00",IF(AND(C29=#REF!,#REF!="Magistrates'"),"£0.00", IF(AND(C29=#REF!,#REF!="Crown"),"£0.00",IF(AND(C29=#REF!,#REF!="Crown"),"£0.00",IF(AND(C29=#REF!,#REF!="Crown"),"£0.00", IF(AND(C29=#REF!,#REF!="Appeal work"),#REF!,IF(AND(C29=#REF!,#REF!="Appeal work"),#REF!,IF(AND(C29=#REF!,#REF!="Appeal work"),#REF!,"£0.00")))))))))</f>
        <v>#REF!</v>
      </c>
      <c r="AE29" s="143" t="e">
        <f>IF(AND(C29=#REF!,#REF!="Magistrates'"),"£0.00",IF(AND(C29=#REF!,#REF!="Magistrates'"),"£0.00",IF(AND(C29=#REF!,#REF!="Magistrates'"),"£0.00", IF(AND(C29=#REF!,#REF!="Crown"),"£0.00",IF(AND(C29=#REF!,#REF!="Crown"),"£0.00",IF(AND(C29=#REF!,#REF!="Crown"),"£0.00", IF(AND(C29=#REF!,#REF!="Appeal work"),#REF!,IF(AND(C29=#REF!,#REF!="Appeal work"),#REF!,IF(AND(C29=#REF!,#REF!="Appeal work"),#REF!,"£0.00")))))))))</f>
        <v>#REF!</v>
      </c>
      <c r="AF29" s="143" t="e">
        <f>IF(#REF!=#REF!, X29, IF(#REF!=#REF!, Y29, IF(#REF!=#REF!, Z29, IF(#REF!=#REF!, AA29, IF(#REF!=#REF!, AB29, IF(#REF!=#REF!, AC29, IF(#REF!=#REF!, AD29, IF(#REF!=#REF!, AE29, "£0.00"))))))))</f>
        <v>#REF!</v>
      </c>
      <c r="AG29" s="7"/>
      <c r="AH29" s="7"/>
      <c r="AI29" s="7"/>
      <c r="AJ29" s="7"/>
      <c r="AK29" s="7"/>
      <c r="AL29" s="7"/>
      <c r="AM29" s="7"/>
      <c r="AN29" s="7"/>
      <c r="AO29" s="7"/>
      <c r="AP29" s="7"/>
      <c r="AQ29" s="7"/>
      <c r="AR29" s="7"/>
      <c r="AS29" s="7"/>
      <c r="AT29" s="7"/>
      <c r="AU29" s="7"/>
      <c r="AV29" s="7"/>
      <c r="AW29" s="7"/>
      <c r="AX29" s="7"/>
      <c r="AY29" s="7"/>
      <c r="AZ29" s="7"/>
      <c r="BA29" s="7"/>
    </row>
    <row r="30" spans="1:53" ht="15">
      <c r="A30" s="187"/>
      <c r="B30" s="268"/>
      <c r="C30" s="269"/>
      <c r="D30" s="244"/>
      <c r="E30" s="270"/>
      <c r="F30" s="187"/>
      <c r="G30" s="64"/>
      <c r="H30" s="278"/>
      <c r="I30" s="279"/>
      <c r="J30" s="280"/>
      <c r="K30" s="279" t="str">
        <f t="shared" si="3"/>
        <v/>
      </c>
      <c r="L30" s="278" t="str">
        <f t="shared" si="4"/>
        <v/>
      </c>
      <c r="M30" s="278"/>
      <c r="N30" s="65"/>
      <c r="O30" s="66"/>
      <c r="P30" s="244"/>
      <c r="Q30" s="286"/>
      <c r="R30" s="287"/>
      <c r="S30" s="288"/>
      <c r="T30" s="289" t="str">
        <f t="shared" si="2"/>
        <v/>
      </c>
      <c r="U30" s="19"/>
      <c r="V30" s="7"/>
      <c r="W30" s="7"/>
      <c r="X30" s="143" t="e">
        <f>IF(AND(C30=#REF!,#REF!="Magistrates'"),#REF!,IF(AND(C30=#REF!,#REF!="Magistrates'"),#REF!,IF(AND(C30=#REF!,#REF!="Magistrates'"),#REF!, IF(AND(C30=#REF!,#REF!="Crown"),#REF!,IF(AND(C30=#REF!,#REF!="Crown"),#REF!,IF(AND(C30=#REF!,#REF!="Crown"),#REF!, IF(AND(C30=#REF!,#REF!="Appeal work"),"£0.00",IF(AND(C30=#REF!,#REF!="Appeal work"),"£0.00",IF(AND(C30=#REF!,#REF!="Appeal work"),"£0.00","£0.00")))))))))</f>
        <v>#REF!</v>
      </c>
      <c r="Y30" s="143" t="e">
        <f>IF(AND(C30=#REF!,#REF!="Magistrates'"),#REF!,IF(AND(C30=#REF!,#REF!="Magistrates'"),#REF!,IF(AND(C30=#REF!,#REF!="Magistrates'"),#REF!, IF(AND(C30=#REF!,#REF!="Crown"),#REF!,IF(AND(C30=#REF!,#REF!="Crown"),#REF!,IF(AND(C30=#REF!,#REF!="Crown"),#REF!, IF(AND(C30=#REF!,#REF!="Appeal work"),"£0.00",IF(AND(C30=#REF!,#REF!="Appeal work"),"£0.00",IF(AND(C30=#REF!,#REF!="Appeal work"),"£0.00","£0.00")))))))))</f>
        <v>#REF!</v>
      </c>
      <c r="Z30" s="143" t="e">
        <f>IF(AND(C30=#REF!,#REF!="Magistrates'"),#REF!,IF(AND(C30=#REF!,#REF!="Magistrates'"),#REF!,IF(AND(C30=#REF!,#REF!="Magistrates'"),#REF!, IF(AND(C30=#REF!,#REF!="Crown"),#REF!,IF(AND(C30=#REF!,#REF!="Crown"),#REF!,IF(AND(C30=#REF!,#REF!="Crown"),#REF!, IF(AND(C30=#REF!,#REF!="Appeal work"),#REF!,IF(AND(C30=#REF!,#REF!="Appeal work"),#REF!,IF(AND(C30=#REF!,#REF!="Appeal work"),#REF!,"£0.00")))))))))</f>
        <v>#REF!</v>
      </c>
      <c r="AA30" s="143" t="e">
        <f>IF(AND(C30=#REF!,#REF!="Magistrates'"),#REF!,IF(AND(C30=#REF!,#REF!="Magistrates'"),#REF!,IF(AND(C30=#REF!,#REF!="Magistrates'"),#REF!, IF(AND(C30=#REF!,#REF!="Crown"),#REF!,IF(AND(C30=#REF!,#REF!="Crown"),#REF!,IF(AND(C30=#REF!,#REF!="Crown"),#REF!, IF(AND(C30=#REF!,#REF!="Appeal work"),#REF!,IF(AND(C30=#REF!,#REF!="Appeal work"),#REF!, IF(AND(C30=#REF!,#REF!="Appeal work"),#REF!,"£0.00")))))))))</f>
        <v>#REF!</v>
      </c>
      <c r="AB30" s="143" t="e">
        <f>IF(AND(C30=#REF!,#REF!="Magistrates'"),#REF!,IF(AND(C30=#REF!,#REF!="Magistrates'"),#REF!,IF(AND(C30=#REF!,#REF!="Magistrates'"),#REF!, IF(AND(C30=#REF!,#REF!="Crown"),#REF!,IF(AND(C30=#REF!,#REF!="Crown"),#REF!,IF(AND(C30=#REF!,#REF!="Crown"),#REF!, IF(AND(C30=#REF!,#REF!="Appeal work"),#REF!,IF(AND(C30=#REF!,#REF!="Appeal work"),#REF!,IF(AND(C30=#REF!,#REF!="Appeal work"),#REF!,"£0.00")))))))))</f>
        <v>#REF!</v>
      </c>
      <c r="AC30" s="143" t="e">
        <f>IF(AND(C30=#REF!,#REF!="Magistrates'"),"£0.00",IF(AND(C30=#REF!,#REF!="Magistrates'"),"£0.00",IF(AND(C30=#REF!,#REF!="Magistrates'"),"£0.00", IF(AND(C30=#REF!,#REF!="Crown"),"£0.00",IF(AND(C30=#REF!,#REF!="Crown"),"£0.00",IF(AND(C30=#REF!,#REF!="Crown"),"£0.00", IF(AND(C30=#REF!,#REF!="Appeal work"),#REF!,IF(AND(C30=#REF!,#REF!="Appeal work"),#REF!,IF(AND(C30=#REF!,#REF!="Appeal work"),#REF!,"£0.00")))))))))</f>
        <v>#REF!</v>
      </c>
      <c r="AD30" s="143" t="e">
        <f>IF(AND(C30=#REF!,#REF!="Magistrates'"),"£0.00",IF(AND(C30=#REF!,#REF!="Magistrates'"),"£0.00",IF(AND(C30=#REF!,#REF!="Magistrates'"),"£0.00", IF(AND(C30=#REF!,#REF!="Crown"),"£0.00",IF(AND(C30=#REF!,#REF!="Crown"),"£0.00",IF(AND(C30=#REF!,#REF!="Crown"),"£0.00", IF(AND(C30=#REF!,#REF!="Appeal work"),#REF!,IF(AND(C30=#REF!,#REF!="Appeal work"),#REF!,IF(AND(C30=#REF!,#REF!="Appeal work"),#REF!,"£0.00")))))))))</f>
        <v>#REF!</v>
      </c>
      <c r="AE30" s="143" t="e">
        <f>IF(AND(C30=#REF!,#REF!="Magistrates'"),"£0.00",IF(AND(C30=#REF!,#REF!="Magistrates'"),"£0.00",IF(AND(C30=#REF!,#REF!="Magistrates'"),"£0.00", IF(AND(C30=#REF!,#REF!="Crown"),"£0.00",IF(AND(C30=#REF!,#REF!="Crown"),"£0.00",IF(AND(C30=#REF!,#REF!="Crown"),"£0.00", IF(AND(C30=#REF!,#REF!="Appeal work"),#REF!,IF(AND(C30=#REF!,#REF!="Appeal work"),#REF!,IF(AND(C30=#REF!,#REF!="Appeal work"),#REF!,"£0.00")))))))))</f>
        <v>#REF!</v>
      </c>
      <c r="AF30" s="143" t="e">
        <f>IF(#REF!=#REF!, X30, IF(#REF!=#REF!, Y30, IF(#REF!=#REF!, Z30, IF(#REF!=#REF!, AA30, IF(#REF!=#REF!, AB30, IF(#REF!=#REF!, AC30, IF(#REF!=#REF!, AD30, IF(#REF!=#REF!, AE30, "£0.00"))))))))</f>
        <v>#REF!</v>
      </c>
      <c r="AG30" s="7"/>
      <c r="AH30" s="7"/>
      <c r="AI30" s="7"/>
      <c r="AJ30" s="7"/>
      <c r="AK30" s="7"/>
      <c r="AL30" s="7"/>
      <c r="AM30" s="7"/>
      <c r="AN30" s="7"/>
      <c r="AO30" s="7"/>
      <c r="AP30" s="7"/>
      <c r="AQ30" s="7"/>
      <c r="AR30" s="7"/>
      <c r="AS30" s="7"/>
      <c r="AT30" s="7"/>
      <c r="AU30" s="7"/>
      <c r="AV30" s="7"/>
      <c r="AW30" s="7"/>
      <c r="AX30" s="7"/>
      <c r="AY30" s="7"/>
      <c r="AZ30" s="7"/>
      <c r="BA30" s="7"/>
    </row>
    <row r="31" spans="1:53" ht="15">
      <c r="A31" s="187"/>
      <c r="B31" s="268"/>
      <c r="C31" s="269"/>
      <c r="D31" s="244"/>
      <c r="E31" s="270"/>
      <c r="F31" s="187"/>
      <c r="G31" s="64"/>
      <c r="H31" s="278"/>
      <c r="I31" s="279"/>
      <c r="J31" s="280"/>
      <c r="K31" s="279" t="str">
        <f t="shared" si="3"/>
        <v/>
      </c>
      <c r="L31" s="278" t="str">
        <f t="shared" si="4"/>
        <v/>
      </c>
      <c r="M31" s="278"/>
      <c r="N31" s="65"/>
      <c r="O31" s="66"/>
      <c r="P31" s="244"/>
      <c r="Q31" s="286"/>
      <c r="R31" s="287"/>
      <c r="S31" s="288"/>
      <c r="T31" s="289" t="str">
        <f t="shared" si="2"/>
        <v/>
      </c>
      <c r="U31" s="19"/>
      <c r="V31" s="7"/>
      <c r="W31" s="7"/>
      <c r="X31" s="143" t="e">
        <f>IF(AND(C31=#REF!,#REF!="Magistrates'"),#REF!,IF(AND(C31=#REF!,#REF!="Magistrates'"),#REF!,IF(AND(C31=#REF!,#REF!="Magistrates'"),#REF!, IF(AND(C31=#REF!,#REF!="Crown"),#REF!,IF(AND(C31=#REF!,#REF!="Crown"),#REF!,IF(AND(C31=#REF!,#REF!="Crown"),#REF!, IF(AND(C31=#REF!,#REF!="Appeal work"),"£0.00",IF(AND(C31=#REF!,#REF!="Appeal work"),"£0.00",IF(AND(C31=#REF!,#REF!="Appeal work"),"£0.00","£0.00")))))))))</f>
        <v>#REF!</v>
      </c>
      <c r="Y31" s="143" t="e">
        <f>IF(AND(C31=#REF!,#REF!="Magistrates'"),#REF!,IF(AND(C31=#REF!,#REF!="Magistrates'"),#REF!,IF(AND(C31=#REF!,#REF!="Magistrates'"),#REF!, IF(AND(C31=#REF!,#REF!="Crown"),#REF!,IF(AND(C31=#REF!,#REF!="Crown"),#REF!,IF(AND(C31=#REF!,#REF!="Crown"),#REF!, IF(AND(C31=#REF!,#REF!="Appeal work"),"£0.00",IF(AND(C31=#REF!,#REF!="Appeal work"),"£0.00",IF(AND(C31=#REF!,#REF!="Appeal work"),"£0.00","£0.00")))))))))</f>
        <v>#REF!</v>
      </c>
      <c r="Z31" s="143" t="e">
        <f>IF(AND(C31=#REF!,#REF!="Magistrates'"),#REF!,IF(AND(C31=#REF!,#REF!="Magistrates'"),#REF!,IF(AND(C31=#REF!,#REF!="Magistrates'"),#REF!, IF(AND(C31=#REF!,#REF!="Crown"),#REF!,IF(AND(C31=#REF!,#REF!="Crown"),#REF!,IF(AND(C31=#REF!,#REF!="Crown"),#REF!, IF(AND(C31=#REF!,#REF!="Appeal work"),#REF!,IF(AND(C31=#REF!,#REF!="Appeal work"),#REF!,IF(AND(C31=#REF!,#REF!="Appeal work"),#REF!,"£0.00")))))))))</f>
        <v>#REF!</v>
      </c>
      <c r="AA31" s="143" t="e">
        <f>IF(AND(C31=#REF!,#REF!="Magistrates'"),#REF!,IF(AND(C31=#REF!,#REF!="Magistrates'"),#REF!,IF(AND(C31=#REF!,#REF!="Magistrates'"),#REF!, IF(AND(C31=#REF!,#REF!="Crown"),#REF!,IF(AND(C31=#REF!,#REF!="Crown"),#REF!,IF(AND(C31=#REF!,#REF!="Crown"),#REF!, IF(AND(C31=#REF!,#REF!="Appeal work"),#REF!,IF(AND(C31=#REF!,#REF!="Appeal work"),#REF!, IF(AND(C31=#REF!,#REF!="Appeal work"),#REF!,"£0.00")))))))))</f>
        <v>#REF!</v>
      </c>
      <c r="AB31" s="143" t="e">
        <f>IF(AND(C31=#REF!,#REF!="Magistrates'"),#REF!,IF(AND(C31=#REF!,#REF!="Magistrates'"),#REF!,IF(AND(C31=#REF!,#REF!="Magistrates'"),#REF!, IF(AND(C31=#REF!,#REF!="Crown"),#REF!,IF(AND(C31=#REF!,#REF!="Crown"),#REF!,IF(AND(C31=#REF!,#REF!="Crown"),#REF!, IF(AND(C31=#REF!,#REF!="Appeal work"),#REF!,IF(AND(C31=#REF!,#REF!="Appeal work"),#REF!,IF(AND(C31=#REF!,#REF!="Appeal work"),#REF!,"£0.00")))))))))</f>
        <v>#REF!</v>
      </c>
      <c r="AC31" s="143" t="e">
        <f>IF(AND(C31=#REF!,#REF!="Magistrates'"),"£0.00",IF(AND(C31=#REF!,#REF!="Magistrates'"),"£0.00",IF(AND(C31=#REF!,#REF!="Magistrates'"),"£0.00", IF(AND(C31=#REF!,#REF!="Crown"),"£0.00",IF(AND(C31=#REF!,#REF!="Crown"),"£0.00",IF(AND(C31=#REF!,#REF!="Crown"),"£0.00", IF(AND(C31=#REF!,#REF!="Appeal work"),#REF!,IF(AND(C31=#REF!,#REF!="Appeal work"),#REF!,IF(AND(C31=#REF!,#REF!="Appeal work"),#REF!,"£0.00")))))))))</f>
        <v>#REF!</v>
      </c>
      <c r="AD31" s="143" t="e">
        <f>IF(AND(C31=#REF!,#REF!="Magistrates'"),"£0.00",IF(AND(C31=#REF!,#REF!="Magistrates'"),"£0.00",IF(AND(C31=#REF!,#REF!="Magistrates'"),"£0.00", IF(AND(C31=#REF!,#REF!="Crown"),"£0.00",IF(AND(C31=#REF!,#REF!="Crown"),"£0.00",IF(AND(C31=#REF!,#REF!="Crown"),"£0.00", IF(AND(C31=#REF!,#REF!="Appeal work"),#REF!,IF(AND(C31=#REF!,#REF!="Appeal work"),#REF!,IF(AND(C31=#REF!,#REF!="Appeal work"),#REF!,"£0.00")))))))))</f>
        <v>#REF!</v>
      </c>
      <c r="AE31" s="143" t="e">
        <f>IF(AND(C31=#REF!,#REF!="Magistrates'"),"£0.00",IF(AND(C31=#REF!,#REF!="Magistrates'"),"£0.00",IF(AND(C31=#REF!,#REF!="Magistrates'"),"£0.00", IF(AND(C31=#REF!,#REF!="Crown"),"£0.00",IF(AND(C31=#REF!,#REF!="Crown"),"£0.00",IF(AND(C31=#REF!,#REF!="Crown"),"£0.00", IF(AND(C31=#REF!,#REF!="Appeal work"),#REF!,IF(AND(C31=#REF!,#REF!="Appeal work"),#REF!,IF(AND(C31=#REF!,#REF!="Appeal work"),#REF!,"£0.00")))))))))</f>
        <v>#REF!</v>
      </c>
      <c r="AF31" s="143" t="e">
        <f>IF(#REF!=#REF!, X31, IF(#REF!=#REF!, Y31, IF(#REF!=#REF!, Z31, IF(#REF!=#REF!, AA31, IF(#REF!=#REF!, AB31, IF(#REF!=#REF!, AC31, IF(#REF!=#REF!, AD31, IF(#REF!=#REF!, AE31, "£0.00"))))))))</f>
        <v>#REF!</v>
      </c>
      <c r="AG31" s="7"/>
      <c r="AH31" s="7"/>
      <c r="AI31" s="7"/>
      <c r="AJ31" s="7"/>
      <c r="AK31" s="7"/>
      <c r="AL31" s="7"/>
      <c r="AM31" s="7"/>
      <c r="AN31" s="7"/>
      <c r="AO31" s="7"/>
      <c r="AP31" s="7"/>
      <c r="AQ31" s="7"/>
      <c r="AR31" s="7"/>
      <c r="AS31" s="7"/>
      <c r="AT31" s="7"/>
      <c r="AU31" s="7"/>
      <c r="AV31" s="7"/>
      <c r="AW31" s="7"/>
      <c r="AX31" s="7"/>
      <c r="AY31" s="7"/>
      <c r="AZ31" s="7"/>
      <c r="BA31" s="7"/>
    </row>
    <row r="32" spans="1:53" ht="15">
      <c r="A32" s="187"/>
      <c r="B32" s="268"/>
      <c r="C32" s="269"/>
      <c r="D32" s="244"/>
      <c r="E32" s="270"/>
      <c r="F32" s="187"/>
      <c r="G32" s="64"/>
      <c r="H32" s="278"/>
      <c r="I32" s="279"/>
      <c r="J32" s="280"/>
      <c r="K32" s="279" t="str">
        <f t="shared" si="3"/>
        <v/>
      </c>
      <c r="L32" s="278" t="str">
        <f t="shared" si="4"/>
        <v/>
      </c>
      <c r="M32" s="278"/>
      <c r="N32" s="65"/>
      <c r="O32" s="66"/>
      <c r="P32" s="244"/>
      <c r="Q32" s="286"/>
      <c r="R32" s="287"/>
      <c r="S32" s="288"/>
      <c r="T32" s="289" t="str">
        <f t="shared" si="2"/>
        <v/>
      </c>
      <c r="U32" s="19"/>
      <c r="V32" s="7"/>
      <c r="W32" s="7"/>
      <c r="X32" s="143" t="e">
        <f>IF(AND(C32=#REF!,#REF!="Magistrates'"),#REF!,IF(AND(C32=#REF!,#REF!="Magistrates'"),#REF!,IF(AND(C32=#REF!,#REF!="Magistrates'"),#REF!, IF(AND(C32=#REF!,#REF!="Crown"),#REF!,IF(AND(C32=#REF!,#REF!="Crown"),#REF!,IF(AND(C32=#REF!,#REF!="Crown"),#REF!, IF(AND(C32=#REF!,#REF!="Appeal work"),"£0.00",IF(AND(C32=#REF!,#REF!="Appeal work"),"£0.00",IF(AND(C32=#REF!,#REF!="Appeal work"),"£0.00","£0.00")))))))))</f>
        <v>#REF!</v>
      </c>
      <c r="Y32" s="143" t="e">
        <f>IF(AND(C32=#REF!,#REF!="Magistrates'"),#REF!,IF(AND(C32=#REF!,#REF!="Magistrates'"),#REF!,IF(AND(C32=#REF!,#REF!="Magistrates'"),#REF!, IF(AND(C32=#REF!,#REF!="Crown"),#REF!,IF(AND(C32=#REF!,#REF!="Crown"),#REF!,IF(AND(C32=#REF!,#REF!="Crown"),#REF!, IF(AND(C32=#REF!,#REF!="Appeal work"),"£0.00",IF(AND(C32=#REF!,#REF!="Appeal work"),"£0.00",IF(AND(C32=#REF!,#REF!="Appeal work"),"£0.00","£0.00")))))))))</f>
        <v>#REF!</v>
      </c>
      <c r="Z32" s="143" t="e">
        <f>IF(AND(C32=#REF!,#REF!="Magistrates'"),#REF!,IF(AND(C32=#REF!,#REF!="Magistrates'"),#REF!,IF(AND(C32=#REF!,#REF!="Magistrates'"),#REF!, IF(AND(C32=#REF!,#REF!="Crown"),#REF!,IF(AND(C32=#REF!,#REF!="Crown"),#REF!,IF(AND(C32=#REF!,#REF!="Crown"),#REF!, IF(AND(C32=#REF!,#REF!="Appeal work"),#REF!,IF(AND(C32=#REF!,#REF!="Appeal work"),#REF!,IF(AND(C32=#REF!,#REF!="Appeal work"),#REF!,"£0.00")))))))))</f>
        <v>#REF!</v>
      </c>
      <c r="AA32" s="143" t="e">
        <f>IF(AND(C32=#REF!,#REF!="Magistrates'"),#REF!,IF(AND(C32=#REF!,#REF!="Magistrates'"),#REF!,IF(AND(C32=#REF!,#REF!="Magistrates'"),#REF!, IF(AND(C32=#REF!,#REF!="Crown"),#REF!,IF(AND(C32=#REF!,#REF!="Crown"),#REF!,IF(AND(C32=#REF!,#REF!="Crown"),#REF!, IF(AND(C32=#REF!,#REF!="Appeal work"),#REF!,IF(AND(C32=#REF!,#REF!="Appeal work"),#REF!, IF(AND(C32=#REF!,#REF!="Appeal work"),#REF!,"£0.00")))))))))</f>
        <v>#REF!</v>
      </c>
      <c r="AB32" s="143" t="e">
        <f>IF(AND(C32=#REF!,#REF!="Magistrates'"),#REF!,IF(AND(C32=#REF!,#REF!="Magistrates'"),#REF!,IF(AND(C32=#REF!,#REF!="Magistrates'"),#REF!, IF(AND(C32=#REF!,#REF!="Crown"),#REF!,IF(AND(C32=#REF!,#REF!="Crown"),#REF!,IF(AND(C32=#REF!,#REF!="Crown"),#REF!, IF(AND(C32=#REF!,#REF!="Appeal work"),#REF!,IF(AND(C32=#REF!,#REF!="Appeal work"),#REF!,IF(AND(C32=#REF!,#REF!="Appeal work"),#REF!,"£0.00")))))))))</f>
        <v>#REF!</v>
      </c>
      <c r="AC32" s="143" t="e">
        <f>IF(AND(C32=#REF!,#REF!="Magistrates'"),"£0.00",IF(AND(C32=#REF!,#REF!="Magistrates'"),"£0.00",IF(AND(C32=#REF!,#REF!="Magistrates'"),"£0.00", IF(AND(C32=#REF!,#REF!="Crown"),"£0.00",IF(AND(C32=#REF!,#REF!="Crown"),"£0.00",IF(AND(C32=#REF!,#REF!="Crown"),"£0.00", IF(AND(C32=#REF!,#REF!="Appeal work"),#REF!,IF(AND(C32=#REF!,#REF!="Appeal work"),#REF!,IF(AND(C32=#REF!,#REF!="Appeal work"),#REF!,"£0.00")))))))))</f>
        <v>#REF!</v>
      </c>
      <c r="AD32" s="143" t="e">
        <f>IF(AND(C32=#REF!,#REF!="Magistrates'"),"£0.00",IF(AND(C32=#REF!,#REF!="Magistrates'"),"£0.00",IF(AND(C32=#REF!,#REF!="Magistrates'"),"£0.00", IF(AND(C32=#REF!,#REF!="Crown"),"£0.00",IF(AND(C32=#REF!,#REF!="Crown"),"£0.00",IF(AND(C32=#REF!,#REF!="Crown"),"£0.00", IF(AND(C32=#REF!,#REF!="Appeal work"),#REF!,IF(AND(C32=#REF!,#REF!="Appeal work"),#REF!,IF(AND(C32=#REF!,#REF!="Appeal work"),#REF!,"£0.00")))))))))</f>
        <v>#REF!</v>
      </c>
      <c r="AE32" s="143" t="e">
        <f>IF(AND(C32=#REF!,#REF!="Magistrates'"),"£0.00",IF(AND(C32=#REF!,#REF!="Magistrates'"),"£0.00",IF(AND(C32=#REF!,#REF!="Magistrates'"),"£0.00", IF(AND(C32=#REF!,#REF!="Crown"),"£0.00",IF(AND(C32=#REF!,#REF!="Crown"),"£0.00",IF(AND(C32=#REF!,#REF!="Crown"),"£0.00", IF(AND(C32=#REF!,#REF!="Appeal work"),#REF!,IF(AND(C32=#REF!,#REF!="Appeal work"),#REF!,IF(AND(C32=#REF!,#REF!="Appeal work"),#REF!,"£0.00")))))))))</f>
        <v>#REF!</v>
      </c>
      <c r="AF32" s="143" t="e">
        <f>IF(#REF!=#REF!, X32, IF(#REF!=#REF!, Y32, IF(#REF!=#REF!, Z32, IF(#REF!=#REF!, AA32, IF(#REF!=#REF!, AB32, IF(#REF!=#REF!, AC32, IF(#REF!=#REF!, AD32, IF(#REF!=#REF!, AE32, "£0.00"))))))))</f>
        <v>#REF!</v>
      </c>
      <c r="AG32" s="7"/>
      <c r="AH32" s="7"/>
      <c r="AI32" s="7"/>
      <c r="AJ32" s="7"/>
      <c r="AK32" s="7"/>
      <c r="AL32" s="7"/>
      <c r="AM32" s="7"/>
      <c r="AN32" s="7"/>
      <c r="AO32" s="7"/>
      <c r="AP32" s="7"/>
      <c r="AQ32" s="7"/>
      <c r="AR32" s="7"/>
      <c r="AS32" s="7"/>
      <c r="AT32" s="7"/>
      <c r="AU32" s="7"/>
      <c r="AV32" s="7"/>
      <c r="AW32" s="7"/>
      <c r="AX32" s="7"/>
      <c r="AY32" s="7"/>
      <c r="AZ32" s="7"/>
      <c r="BA32" s="7"/>
    </row>
    <row r="33" spans="1:53" ht="15">
      <c r="A33" s="187"/>
      <c r="B33" s="268"/>
      <c r="C33" s="269"/>
      <c r="D33" s="244"/>
      <c r="E33" s="270"/>
      <c r="F33" s="187"/>
      <c r="G33" s="64"/>
      <c r="H33" s="278"/>
      <c r="I33" s="279"/>
      <c r="J33" s="280"/>
      <c r="K33" s="279" t="str">
        <f t="shared" si="3"/>
        <v/>
      </c>
      <c r="L33" s="278" t="str">
        <f t="shared" si="4"/>
        <v/>
      </c>
      <c r="M33" s="278"/>
      <c r="N33" s="65"/>
      <c r="O33" s="66"/>
      <c r="P33" s="244"/>
      <c r="Q33" s="286"/>
      <c r="R33" s="287"/>
      <c r="S33" s="288"/>
      <c r="T33" s="289" t="str">
        <f t="shared" si="2"/>
        <v/>
      </c>
      <c r="U33" s="19"/>
      <c r="V33" s="7"/>
      <c r="W33" s="7"/>
      <c r="X33" s="143" t="e">
        <f>IF(AND(C33=#REF!,#REF!="Magistrates'"),#REF!,IF(AND(C33=#REF!,#REF!="Magistrates'"),#REF!,IF(AND(C33=#REF!,#REF!="Magistrates'"),#REF!, IF(AND(C33=#REF!,#REF!="Crown"),#REF!,IF(AND(C33=#REF!,#REF!="Crown"),#REF!,IF(AND(C33=#REF!,#REF!="Crown"),#REF!, IF(AND(C33=#REF!,#REF!="Appeal work"),"£0.00",IF(AND(C33=#REF!,#REF!="Appeal work"),"£0.00",IF(AND(C33=#REF!,#REF!="Appeal work"),"£0.00","£0.00")))))))))</f>
        <v>#REF!</v>
      </c>
      <c r="Y33" s="143" t="e">
        <f>IF(AND(C33=#REF!,#REF!="Magistrates'"),#REF!,IF(AND(C33=#REF!,#REF!="Magistrates'"),#REF!,IF(AND(C33=#REF!,#REF!="Magistrates'"),#REF!, IF(AND(C33=#REF!,#REF!="Crown"),#REF!,IF(AND(C33=#REF!,#REF!="Crown"),#REF!,IF(AND(C33=#REF!,#REF!="Crown"),#REF!, IF(AND(C33=#REF!,#REF!="Appeal work"),"£0.00",IF(AND(C33=#REF!,#REF!="Appeal work"),"£0.00",IF(AND(C33=#REF!,#REF!="Appeal work"),"£0.00","£0.00")))))))))</f>
        <v>#REF!</v>
      </c>
      <c r="Z33" s="143" t="e">
        <f>IF(AND(C33=#REF!,#REF!="Magistrates'"),#REF!,IF(AND(C33=#REF!,#REF!="Magistrates'"),#REF!,IF(AND(C33=#REF!,#REF!="Magistrates'"),#REF!, IF(AND(C33=#REF!,#REF!="Crown"),#REF!,IF(AND(C33=#REF!,#REF!="Crown"),#REF!,IF(AND(C33=#REF!,#REF!="Crown"),#REF!, IF(AND(C33=#REF!,#REF!="Appeal work"),#REF!,IF(AND(C33=#REF!,#REF!="Appeal work"),#REF!,IF(AND(C33=#REF!,#REF!="Appeal work"),#REF!,"£0.00")))))))))</f>
        <v>#REF!</v>
      </c>
      <c r="AA33" s="143" t="e">
        <f>IF(AND(C33=#REF!,#REF!="Magistrates'"),#REF!,IF(AND(C33=#REF!,#REF!="Magistrates'"),#REF!,IF(AND(C33=#REF!,#REF!="Magistrates'"),#REF!, IF(AND(C33=#REF!,#REF!="Crown"),#REF!,IF(AND(C33=#REF!,#REF!="Crown"),#REF!,IF(AND(C33=#REF!,#REF!="Crown"),#REF!, IF(AND(C33=#REF!,#REF!="Appeal work"),#REF!,IF(AND(C33=#REF!,#REF!="Appeal work"),#REF!, IF(AND(C33=#REF!,#REF!="Appeal work"),#REF!,"£0.00")))))))))</f>
        <v>#REF!</v>
      </c>
      <c r="AB33" s="143" t="e">
        <f>IF(AND(C33=#REF!,#REF!="Magistrates'"),#REF!,IF(AND(C33=#REF!,#REF!="Magistrates'"),#REF!,IF(AND(C33=#REF!,#REF!="Magistrates'"),#REF!, IF(AND(C33=#REF!,#REF!="Crown"),#REF!,IF(AND(C33=#REF!,#REF!="Crown"),#REF!,IF(AND(C33=#REF!,#REF!="Crown"),#REF!, IF(AND(C33=#REF!,#REF!="Appeal work"),#REF!,IF(AND(C33=#REF!,#REF!="Appeal work"),#REF!,IF(AND(C33=#REF!,#REF!="Appeal work"),#REF!,"£0.00")))))))))</f>
        <v>#REF!</v>
      </c>
      <c r="AC33" s="143" t="e">
        <f>IF(AND(C33=#REF!,#REF!="Magistrates'"),"£0.00",IF(AND(C33=#REF!,#REF!="Magistrates'"),"£0.00",IF(AND(C33=#REF!,#REF!="Magistrates'"),"£0.00", IF(AND(C33=#REF!,#REF!="Crown"),"£0.00",IF(AND(C33=#REF!,#REF!="Crown"),"£0.00",IF(AND(C33=#REF!,#REF!="Crown"),"£0.00", IF(AND(C33=#REF!,#REF!="Appeal work"),#REF!,IF(AND(C33=#REF!,#REF!="Appeal work"),#REF!,IF(AND(C33=#REF!,#REF!="Appeal work"),#REF!,"£0.00")))))))))</f>
        <v>#REF!</v>
      </c>
      <c r="AD33" s="143" t="e">
        <f>IF(AND(C33=#REF!,#REF!="Magistrates'"),"£0.00",IF(AND(C33=#REF!,#REF!="Magistrates'"),"£0.00",IF(AND(C33=#REF!,#REF!="Magistrates'"),"£0.00", IF(AND(C33=#REF!,#REF!="Crown"),"£0.00",IF(AND(C33=#REF!,#REF!="Crown"),"£0.00",IF(AND(C33=#REF!,#REF!="Crown"),"£0.00", IF(AND(C33=#REF!,#REF!="Appeal work"),#REF!,IF(AND(C33=#REF!,#REF!="Appeal work"),#REF!,IF(AND(C33=#REF!,#REF!="Appeal work"),#REF!,"£0.00")))))))))</f>
        <v>#REF!</v>
      </c>
      <c r="AE33" s="143" t="e">
        <f>IF(AND(C33=#REF!,#REF!="Magistrates'"),"£0.00",IF(AND(C33=#REF!,#REF!="Magistrates'"),"£0.00",IF(AND(C33=#REF!,#REF!="Magistrates'"),"£0.00", IF(AND(C33=#REF!,#REF!="Crown"),"£0.00",IF(AND(C33=#REF!,#REF!="Crown"),"£0.00",IF(AND(C33=#REF!,#REF!="Crown"),"£0.00", IF(AND(C33=#REF!,#REF!="Appeal work"),#REF!,IF(AND(C33=#REF!,#REF!="Appeal work"),#REF!,IF(AND(C33=#REF!,#REF!="Appeal work"),#REF!,"£0.00")))))))))</f>
        <v>#REF!</v>
      </c>
      <c r="AF33" s="143" t="e">
        <f>IF(#REF!=#REF!, X33, IF(#REF!=#REF!, Y33, IF(#REF!=#REF!, Z33, IF(#REF!=#REF!, AA33, IF(#REF!=#REF!, AB33, IF(#REF!=#REF!, AC33, IF(#REF!=#REF!, AD33, IF(#REF!=#REF!, AE33, "£0.00"))))))))</f>
        <v>#REF!</v>
      </c>
      <c r="AG33" s="7"/>
      <c r="AH33" s="7"/>
      <c r="AI33" s="7"/>
      <c r="AJ33" s="7"/>
      <c r="AK33" s="7"/>
      <c r="AL33" s="7"/>
      <c r="AM33" s="7"/>
      <c r="AN33" s="7"/>
      <c r="AO33" s="7"/>
      <c r="AP33" s="7"/>
      <c r="AQ33" s="7"/>
      <c r="AR33" s="7"/>
      <c r="AS33" s="7"/>
      <c r="AT33" s="7"/>
      <c r="AU33" s="7"/>
      <c r="AV33" s="7"/>
      <c r="AW33" s="7"/>
      <c r="AX33" s="7"/>
      <c r="AY33" s="7"/>
      <c r="AZ33" s="7"/>
      <c r="BA33" s="7"/>
    </row>
    <row r="34" spans="1:53" ht="15">
      <c r="A34" s="187"/>
      <c r="B34" s="268"/>
      <c r="C34" s="269"/>
      <c r="D34" s="244"/>
      <c r="E34" s="270"/>
      <c r="F34" s="187"/>
      <c r="G34" s="64"/>
      <c r="H34" s="278"/>
      <c r="I34" s="279"/>
      <c r="J34" s="280"/>
      <c r="K34" s="279" t="str">
        <f t="shared" si="3"/>
        <v/>
      </c>
      <c r="L34" s="278" t="str">
        <f t="shared" si="4"/>
        <v/>
      </c>
      <c r="M34" s="278"/>
      <c r="N34" s="65"/>
      <c r="O34" s="66"/>
      <c r="P34" s="244"/>
      <c r="Q34" s="286"/>
      <c r="R34" s="287"/>
      <c r="S34" s="288"/>
      <c r="T34" s="289" t="str">
        <f t="shared" si="2"/>
        <v/>
      </c>
      <c r="U34" s="19"/>
      <c r="V34" s="7"/>
      <c r="W34" s="7"/>
      <c r="X34" s="143" t="e">
        <f>IF(AND(C34=#REF!,#REF!="Magistrates'"),#REF!,IF(AND(C34=#REF!,#REF!="Magistrates'"),#REF!,IF(AND(C34=#REF!,#REF!="Magistrates'"),#REF!, IF(AND(C34=#REF!,#REF!="Crown"),#REF!,IF(AND(C34=#REF!,#REF!="Crown"),#REF!,IF(AND(C34=#REF!,#REF!="Crown"),#REF!, IF(AND(C34=#REF!,#REF!="Appeal work"),"£0.00",IF(AND(C34=#REF!,#REF!="Appeal work"),"£0.00",IF(AND(C34=#REF!,#REF!="Appeal work"),"£0.00","£0.00")))))))))</f>
        <v>#REF!</v>
      </c>
      <c r="Y34" s="143" t="e">
        <f>IF(AND(C34=#REF!,#REF!="Magistrates'"),#REF!,IF(AND(C34=#REF!,#REF!="Magistrates'"),#REF!,IF(AND(C34=#REF!,#REF!="Magistrates'"),#REF!, IF(AND(C34=#REF!,#REF!="Crown"),#REF!,IF(AND(C34=#REF!,#REF!="Crown"),#REF!,IF(AND(C34=#REF!,#REF!="Crown"),#REF!, IF(AND(C34=#REF!,#REF!="Appeal work"),"£0.00",IF(AND(C34=#REF!,#REF!="Appeal work"),"£0.00",IF(AND(C34=#REF!,#REF!="Appeal work"),"£0.00","£0.00")))))))))</f>
        <v>#REF!</v>
      </c>
      <c r="Z34" s="143" t="e">
        <f>IF(AND(C34=#REF!,#REF!="Magistrates'"),#REF!,IF(AND(C34=#REF!,#REF!="Magistrates'"),#REF!,IF(AND(C34=#REF!,#REF!="Magistrates'"),#REF!, IF(AND(C34=#REF!,#REF!="Crown"),#REF!,IF(AND(C34=#REF!,#REF!="Crown"),#REF!,IF(AND(C34=#REF!,#REF!="Crown"),#REF!, IF(AND(C34=#REF!,#REF!="Appeal work"),#REF!,IF(AND(C34=#REF!,#REF!="Appeal work"),#REF!,IF(AND(C34=#REF!,#REF!="Appeal work"),#REF!,"£0.00")))))))))</f>
        <v>#REF!</v>
      </c>
      <c r="AA34" s="143" t="e">
        <f>IF(AND(C34=#REF!,#REF!="Magistrates'"),#REF!,IF(AND(C34=#REF!,#REF!="Magistrates'"),#REF!,IF(AND(C34=#REF!,#REF!="Magistrates'"),#REF!, IF(AND(C34=#REF!,#REF!="Crown"),#REF!,IF(AND(C34=#REF!,#REF!="Crown"),#REF!,IF(AND(C34=#REF!,#REF!="Crown"),#REF!, IF(AND(C34=#REF!,#REF!="Appeal work"),#REF!,IF(AND(C34=#REF!,#REF!="Appeal work"),#REF!, IF(AND(C34=#REF!,#REF!="Appeal work"),#REF!,"£0.00")))))))))</f>
        <v>#REF!</v>
      </c>
      <c r="AB34" s="143" t="e">
        <f>IF(AND(C34=#REF!,#REF!="Magistrates'"),#REF!,IF(AND(C34=#REF!,#REF!="Magistrates'"),#REF!,IF(AND(C34=#REF!,#REF!="Magistrates'"),#REF!, IF(AND(C34=#REF!,#REF!="Crown"),#REF!,IF(AND(C34=#REF!,#REF!="Crown"),#REF!,IF(AND(C34=#REF!,#REF!="Crown"),#REF!, IF(AND(C34=#REF!,#REF!="Appeal work"),#REF!,IF(AND(C34=#REF!,#REF!="Appeal work"),#REF!,IF(AND(C34=#REF!,#REF!="Appeal work"),#REF!,"£0.00")))))))))</f>
        <v>#REF!</v>
      </c>
      <c r="AC34" s="143" t="e">
        <f>IF(AND(C34=#REF!,#REF!="Magistrates'"),"£0.00",IF(AND(C34=#REF!,#REF!="Magistrates'"),"£0.00",IF(AND(C34=#REF!,#REF!="Magistrates'"),"£0.00", IF(AND(C34=#REF!,#REF!="Crown"),"£0.00",IF(AND(C34=#REF!,#REF!="Crown"),"£0.00",IF(AND(C34=#REF!,#REF!="Crown"),"£0.00", IF(AND(C34=#REF!,#REF!="Appeal work"),#REF!,IF(AND(C34=#REF!,#REF!="Appeal work"),#REF!,IF(AND(C34=#REF!,#REF!="Appeal work"),#REF!,"£0.00")))))))))</f>
        <v>#REF!</v>
      </c>
      <c r="AD34" s="143" t="e">
        <f>IF(AND(C34=#REF!,#REF!="Magistrates'"),"£0.00",IF(AND(C34=#REF!,#REF!="Magistrates'"),"£0.00",IF(AND(C34=#REF!,#REF!="Magistrates'"),"£0.00", IF(AND(C34=#REF!,#REF!="Crown"),"£0.00",IF(AND(C34=#REF!,#REF!="Crown"),"£0.00",IF(AND(C34=#REF!,#REF!="Crown"),"£0.00", IF(AND(C34=#REF!,#REF!="Appeal work"),#REF!,IF(AND(C34=#REF!,#REF!="Appeal work"),#REF!,IF(AND(C34=#REF!,#REF!="Appeal work"),#REF!,"£0.00")))))))))</f>
        <v>#REF!</v>
      </c>
      <c r="AE34" s="143" t="e">
        <f>IF(AND(C34=#REF!,#REF!="Magistrates'"),"£0.00",IF(AND(C34=#REF!,#REF!="Magistrates'"),"£0.00",IF(AND(C34=#REF!,#REF!="Magistrates'"),"£0.00", IF(AND(C34=#REF!,#REF!="Crown"),"£0.00",IF(AND(C34=#REF!,#REF!="Crown"),"£0.00",IF(AND(C34=#REF!,#REF!="Crown"),"£0.00", IF(AND(C34=#REF!,#REF!="Appeal work"),#REF!,IF(AND(C34=#REF!,#REF!="Appeal work"),#REF!,IF(AND(C34=#REF!,#REF!="Appeal work"),#REF!,"£0.00")))))))))</f>
        <v>#REF!</v>
      </c>
      <c r="AF34" s="143" t="e">
        <f>IF(#REF!=#REF!, X34, IF(#REF!=#REF!, Y34, IF(#REF!=#REF!, Z34, IF(#REF!=#REF!, AA34, IF(#REF!=#REF!, AB34, IF(#REF!=#REF!, AC34, IF(#REF!=#REF!, AD34, IF(#REF!=#REF!, AE34, "£0.00"))))))))</f>
        <v>#REF!</v>
      </c>
      <c r="AG34" s="7"/>
      <c r="AH34" s="7"/>
      <c r="AI34" s="7"/>
      <c r="AJ34" s="7"/>
      <c r="AK34" s="7"/>
      <c r="AL34" s="7"/>
      <c r="AM34" s="7"/>
      <c r="AN34" s="7"/>
      <c r="AO34" s="7"/>
      <c r="AP34" s="7"/>
      <c r="AQ34" s="7"/>
      <c r="AR34" s="7"/>
      <c r="AS34" s="7"/>
      <c r="AT34" s="7"/>
      <c r="AU34" s="7"/>
      <c r="AV34" s="7"/>
      <c r="AW34" s="7"/>
      <c r="AX34" s="7"/>
      <c r="AY34" s="7"/>
      <c r="AZ34" s="7"/>
      <c r="BA34" s="7"/>
    </row>
    <row r="35" spans="1:53" ht="15">
      <c r="A35" s="187"/>
      <c r="B35" s="268"/>
      <c r="C35" s="269"/>
      <c r="D35" s="244"/>
      <c r="E35" s="270"/>
      <c r="F35" s="187"/>
      <c r="G35" s="64"/>
      <c r="H35" s="278"/>
      <c r="I35" s="279"/>
      <c r="J35" s="280"/>
      <c r="K35" s="279" t="str">
        <f t="shared" si="3"/>
        <v/>
      </c>
      <c r="L35" s="278" t="str">
        <f t="shared" si="4"/>
        <v/>
      </c>
      <c r="M35" s="278"/>
      <c r="N35" s="65"/>
      <c r="O35" s="66"/>
      <c r="P35" s="244"/>
      <c r="Q35" s="286"/>
      <c r="R35" s="287"/>
      <c r="S35" s="288"/>
      <c r="T35" s="289" t="str">
        <f t="shared" si="2"/>
        <v/>
      </c>
      <c r="U35" s="19"/>
      <c r="V35" s="7"/>
      <c r="W35" s="7"/>
      <c r="X35" s="143" t="e">
        <f>IF(AND(C35=#REF!,#REF!="Magistrates'"),#REF!,IF(AND(C35=#REF!,#REF!="Magistrates'"),#REF!,IF(AND(C35=#REF!,#REF!="Magistrates'"),#REF!, IF(AND(C35=#REF!,#REF!="Crown"),#REF!,IF(AND(C35=#REF!,#REF!="Crown"),#REF!,IF(AND(C35=#REF!,#REF!="Crown"),#REF!, IF(AND(C35=#REF!,#REF!="Appeal work"),"£0.00",IF(AND(C35=#REF!,#REF!="Appeal work"),"£0.00",IF(AND(C35=#REF!,#REF!="Appeal work"),"£0.00","£0.00")))))))))</f>
        <v>#REF!</v>
      </c>
      <c r="Y35" s="143" t="e">
        <f>IF(AND(C35=#REF!,#REF!="Magistrates'"),#REF!,IF(AND(C35=#REF!,#REF!="Magistrates'"),#REF!,IF(AND(C35=#REF!,#REF!="Magistrates'"),#REF!, IF(AND(C35=#REF!,#REF!="Crown"),#REF!,IF(AND(C35=#REF!,#REF!="Crown"),#REF!,IF(AND(C35=#REF!,#REF!="Crown"),#REF!, IF(AND(C35=#REF!,#REF!="Appeal work"),"£0.00",IF(AND(C35=#REF!,#REF!="Appeal work"),"£0.00",IF(AND(C35=#REF!,#REF!="Appeal work"),"£0.00","£0.00")))))))))</f>
        <v>#REF!</v>
      </c>
      <c r="Z35" s="143" t="e">
        <f>IF(AND(C35=#REF!,#REF!="Magistrates'"),#REF!,IF(AND(C35=#REF!,#REF!="Magistrates'"),#REF!,IF(AND(C35=#REF!,#REF!="Magistrates'"),#REF!, IF(AND(C35=#REF!,#REF!="Crown"),#REF!,IF(AND(C35=#REF!,#REF!="Crown"),#REF!,IF(AND(C35=#REF!,#REF!="Crown"),#REF!, IF(AND(C35=#REF!,#REF!="Appeal work"),#REF!,IF(AND(C35=#REF!,#REF!="Appeal work"),#REF!,IF(AND(C35=#REF!,#REF!="Appeal work"),#REF!,"£0.00")))))))))</f>
        <v>#REF!</v>
      </c>
      <c r="AA35" s="143" t="e">
        <f>IF(AND(C35=#REF!,#REF!="Magistrates'"),#REF!,IF(AND(C35=#REF!,#REF!="Magistrates'"),#REF!,IF(AND(C35=#REF!,#REF!="Magistrates'"),#REF!, IF(AND(C35=#REF!,#REF!="Crown"),#REF!,IF(AND(C35=#REF!,#REF!="Crown"),#REF!,IF(AND(C35=#REF!,#REF!="Crown"),#REF!, IF(AND(C35=#REF!,#REF!="Appeal work"),#REF!,IF(AND(C35=#REF!,#REF!="Appeal work"),#REF!, IF(AND(C35=#REF!,#REF!="Appeal work"),#REF!,"£0.00")))))))))</f>
        <v>#REF!</v>
      </c>
      <c r="AB35" s="143" t="e">
        <f>IF(AND(C35=#REF!,#REF!="Magistrates'"),#REF!,IF(AND(C35=#REF!,#REF!="Magistrates'"),#REF!,IF(AND(C35=#REF!,#REF!="Magistrates'"),#REF!, IF(AND(C35=#REF!,#REF!="Crown"),#REF!,IF(AND(C35=#REF!,#REF!="Crown"),#REF!,IF(AND(C35=#REF!,#REF!="Crown"),#REF!, IF(AND(C35=#REF!,#REF!="Appeal work"),#REF!,IF(AND(C35=#REF!,#REF!="Appeal work"),#REF!,IF(AND(C35=#REF!,#REF!="Appeal work"),#REF!,"£0.00")))))))))</f>
        <v>#REF!</v>
      </c>
      <c r="AC35" s="143" t="e">
        <f>IF(AND(C35=#REF!,#REF!="Magistrates'"),"£0.00",IF(AND(C35=#REF!,#REF!="Magistrates'"),"£0.00",IF(AND(C35=#REF!,#REF!="Magistrates'"),"£0.00", IF(AND(C35=#REF!,#REF!="Crown"),"£0.00",IF(AND(C35=#REF!,#REF!="Crown"),"£0.00",IF(AND(C35=#REF!,#REF!="Crown"),"£0.00", IF(AND(C35=#REF!,#REF!="Appeal work"),#REF!,IF(AND(C35=#REF!,#REF!="Appeal work"),#REF!,IF(AND(C35=#REF!,#REF!="Appeal work"),#REF!,"£0.00")))))))))</f>
        <v>#REF!</v>
      </c>
      <c r="AD35" s="143" t="e">
        <f>IF(AND(C35=#REF!,#REF!="Magistrates'"),"£0.00",IF(AND(C35=#REF!,#REF!="Magistrates'"),"£0.00",IF(AND(C35=#REF!,#REF!="Magistrates'"),"£0.00", IF(AND(C35=#REF!,#REF!="Crown"),"£0.00",IF(AND(C35=#REF!,#REF!="Crown"),"£0.00",IF(AND(C35=#REF!,#REF!="Crown"),"£0.00", IF(AND(C35=#REF!,#REF!="Appeal work"),#REF!,IF(AND(C35=#REF!,#REF!="Appeal work"),#REF!,IF(AND(C35=#REF!,#REF!="Appeal work"),#REF!,"£0.00")))))))))</f>
        <v>#REF!</v>
      </c>
      <c r="AE35" s="143" t="e">
        <f>IF(AND(C35=#REF!,#REF!="Magistrates'"),"£0.00",IF(AND(C35=#REF!,#REF!="Magistrates'"),"£0.00",IF(AND(C35=#REF!,#REF!="Magistrates'"),"£0.00", IF(AND(C35=#REF!,#REF!="Crown"),"£0.00",IF(AND(C35=#REF!,#REF!="Crown"),"£0.00",IF(AND(C35=#REF!,#REF!="Crown"),"£0.00", IF(AND(C35=#REF!,#REF!="Appeal work"),#REF!,IF(AND(C35=#REF!,#REF!="Appeal work"),#REF!,IF(AND(C35=#REF!,#REF!="Appeal work"),#REF!,"£0.00")))))))))</f>
        <v>#REF!</v>
      </c>
      <c r="AF35" s="143" t="e">
        <f>IF(#REF!=#REF!, X35, IF(#REF!=#REF!, Y35, IF(#REF!=#REF!, Z35, IF(#REF!=#REF!, AA35, IF(#REF!=#REF!, AB35, IF(#REF!=#REF!, AC35, IF(#REF!=#REF!, AD35, IF(#REF!=#REF!, AE35, "£0.00"))))))))</f>
        <v>#REF!</v>
      </c>
      <c r="AG35" s="7"/>
      <c r="AH35" s="7"/>
      <c r="AI35" s="7"/>
      <c r="AJ35" s="7"/>
      <c r="AK35" s="7"/>
      <c r="AL35" s="7"/>
      <c r="AM35" s="7"/>
      <c r="AN35" s="7"/>
      <c r="AO35" s="7"/>
      <c r="AP35" s="7"/>
      <c r="AQ35" s="7"/>
      <c r="AR35" s="7"/>
      <c r="AS35" s="7"/>
      <c r="AT35" s="7"/>
      <c r="AU35" s="7"/>
      <c r="AV35" s="7"/>
      <c r="AW35" s="7"/>
      <c r="AX35" s="7"/>
      <c r="AY35" s="7"/>
      <c r="AZ35" s="7"/>
      <c r="BA35" s="7"/>
    </row>
    <row r="36" spans="1:53" ht="15">
      <c r="A36" s="187"/>
      <c r="B36" s="268"/>
      <c r="C36" s="269"/>
      <c r="D36" s="244"/>
      <c r="E36" s="270"/>
      <c r="F36" s="187"/>
      <c r="G36" s="64"/>
      <c r="H36" s="278"/>
      <c r="I36" s="279"/>
      <c r="J36" s="280"/>
      <c r="K36" s="279" t="str">
        <f t="shared" si="3"/>
        <v/>
      </c>
      <c r="L36" s="278" t="str">
        <f t="shared" si="4"/>
        <v/>
      </c>
      <c r="M36" s="278"/>
      <c r="N36" s="65"/>
      <c r="O36" s="66"/>
      <c r="P36" s="244"/>
      <c r="Q36" s="286"/>
      <c r="R36" s="287"/>
      <c r="S36" s="288"/>
      <c r="T36" s="289" t="str">
        <f t="shared" si="2"/>
        <v/>
      </c>
      <c r="U36" s="19"/>
      <c r="V36" s="7"/>
      <c r="W36" s="7"/>
      <c r="X36" s="143" t="e">
        <f>IF(AND(C36=#REF!,#REF!="Magistrates'"),#REF!,IF(AND(C36=#REF!,#REF!="Magistrates'"),#REF!,IF(AND(C36=#REF!,#REF!="Magistrates'"),#REF!, IF(AND(C36=#REF!,#REF!="Crown"),#REF!,IF(AND(C36=#REF!,#REF!="Crown"),#REF!,IF(AND(C36=#REF!,#REF!="Crown"),#REF!, IF(AND(C36=#REF!,#REF!="Appeal work"),"£0.00",IF(AND(C36=#REF!,#REF!="Appeal work"),"£0.00",IF(AND(C36=#REF!,#REF!="Appeal work"),"£0.00","£0.00")))))))))</f>
        <v>#REF!</v>
      </c>
      <c r="Y36" s="143" t="e">
        <f>IF(AND(C36=#REF!,#REF!="Magistrates'"),#REF!,IF(AND(C36=#REF!,#REF!="Magistrates'"),#REF!,IF(AND(C36=#REF!,#REF!="Magistrates'"),#REF!, IF(AND(C36=#REF!,#REF!="Crown"),#REF!,IF(AND(C36=#REF!,#REF!="Crown"),#REF!,IF(AND(C36=#REF!,#REF!="Crown"),#REF!, IF(AND(C36=#REF!,#REF!="Appeal work"),"£0.00",IF(AND(C36=#REF!,#REF!="Appeal work"),"£0.00",IF(AND(C36=#REF!,#REF!="Appeal work"),"£0.00","£0.00")))))))))</f>
        <v>#REF!</v>
      </c>
      <c r="Z36" s="143" t="e">
        <f>IF(AND(C36=#REF!,#REF!="Magistrates'"),#REF!,IF(AND(C36=#REF!,#REF!="Magistrates'"),#REF!,IF(AND(C36=#REF!,#REF!="Magistrates'"),#REF!, IF(AND(C36=#REF!,#REF!="Crown"),#REF!,IF(AND(C36=#REF!,#REF!="Crown"),#REF!,IF(AND(C36=#REF!,#REF!="Crown"),#REF!, IF(AND(C36=#REF!,#REF!="Appeal work"),#REF!,IF(AND(C36=#REF!,#REF!="Appeal work"),#REF!,IF(AND(C36=#REF!,#REF!="Appeal work"),#REF!,"£0.00")))))))))</f>
        <v>#REF!</v>
      </c>
      <c r="AA36" s="143" t="e">
        <f>IF(AND(C36=#REF!,#REF!="Magistrates'"),#REF!,IF(AND(C36=#REF!,#REF!="Magistrates'"),#REF!,IF(AND(C36=#REF!,#REF!="Magistrates'"),#REF!, IF(AND(C36=#REF!,#REF!="Crown"),#REF!,IF(AND(C36=#REF!,#REF!="Crown"),#REF!,IF(AND(C36=#REF!,#REF!="Crown"),#REF!, IF(AND(C36=#REF!,#REF!="Appeal work"),#REF!,IF(AND(C36=#REF!,#REF!="Appeal work"),#REF!, IF(AND(C36=#REF!,#REF!="Appeal work"),#REF!,"£0.00")))))))))</f>
        <v>#REF!</v>
      </c>
      <c r="AB36" s="143" t="e">
        <f>IF(AND(C36=#REF!,#REF!="Magistrates'"),#REF!,IF(AND(C36=#REF!,#REF!="Magistrates'"),#REF!,IF(AND(C36=#REF!,#REF!="Magistrates'"),#REF!, IF(AND(C36=#REF!,#REF!="Crown"),#REF!,IF(AND(C36=#REF!,#REF!="Crown"),#REF!,IF(AND(C36=#REF!,#REF!="Crown"),#REF!, IF(AND(C36=#REF!,#REF!="Appeal work"),#REF!,IF(AND(C36=#REF!,#REF!="Appeal work"),#REF!,IF(AND(C36=#REF!,#REF!="Appeal work"),#REF!,"£0.00")))))))))</f>
        <v>#REF!</v>
      </c>
      <c r="AC36" s="143" t="e">
        <f>IF(AND(C36=#REF!,#REF!="Magistrates'"),"£0.00",IF(AND(C36=#REF!,#REF!="Magistrates'"),"£0.00",IF(AND(C36=#REF!,#REF!="Magistrates'"),"£0.00", IF(AND(C36=#REF!,#REF!="Crown"),"£0.00",IF(AND(C36=#REF!,#REF!="Crown"),"£0.00",IF(AND(C36=#REF!,#REF!="Crown"),"£0.00", IF(AND(C36=#REF!,#REF!="Appeal work"),#REF!,IF(AND(C36=#REF!,#REF!="Appeal work"),#REF!,IF(AND(C36=#REF!,#REF!="Appeal work"),#REF!,"£0.00")))))))))</f>
        <v>#REF!</v>
      </c>
      <c r="AD36" s="143" t="e">
        <f>IF(AND(C36=#REF!,#REF!="Magistrates'"),"£0.00",IF(AND(C36=#REF!,#REF!="Magistrates'"),"£0.00",IF(AND(C36=#REF!,#REF!="Magistrates'"),"£0.00", IF(AND(C36=#REF!,#REF!="Crown"),"£0.00",IF(AND(C36=#REF!,#REF!="Crown"),"£0.00",IF(AND(C36=#REF!,#REF!="Crown"),"£0.00", IF(AND(C36=#REF!,#REF!="Appeal work"),#REF!,IF(AND(C36=#REF!,#REF!="Appeal work"),#REF!,IF(AND(C36=#REF!,#REF!="Appeal work"),#REF!,"£0.00")))))))))</f>
        <v>#REF!</v>
      </c>
      <c r="AE36" s="143" t="e">
        <f>IF(AND(C36=#REF!,#REF!="Magistrates'"),"£0.00",IF(AND(C36=#REF!,#REF!="Magistrates'"),"£0.00",IF(AND(C36=#REF!,#REF!="Magistrates'"),"£0.00", IF(AND(C36=#REF!,#REF!="Crown"),"£0.00",IF(AND(C36=#REF!,#REF!="Crown"),"£0.00",IF(AND(C36=#REF!,#REF!="Crown"),"£0.00", IF(AND(C36=#REF!,#REF!="Appeal work"),#REF!,IF(AND(C36=#REF!,#REF!="Appeal work"),#REF!,IF(AND(C36=#REF!,#REF!="Appeal work"),#REF!,"£0.00")))))))))</f>
        <v>#REF!</v>
      </c>
      <c r="AF36" s="143" t="e">
        <f>IF(#REF!=#REF!, X36, IF(#REF!=#REF!, Y36, IF(#REF!=#REF!, Z36, IF(#REF!=#REF!, AA36, IF(#REF!=#REF!, AB36, IF(#REF!=#REF!, AC36, IF(#REF!=#REF!, AD36, IF(#REF!=#REF!, AE36, "£0.00"))))))))</f>
        <v>#REF!</v>
      </c>
      <c r="AG36" s="7"/>
      <c r="AH36" s="7"/>
      <c r="AI36" s="7"/>
      <c r="AJ36" s="7"/>
      <c r="AK36" s="7"/>
      <c r="AL36" s="7"/>
      <c r="AM36" s="7"/>
      <c r="AN36" s="7"/>
      <c r="AO36" s="7"/>
      <c r="AP36" s="7"/>
      <c r="AQ36" s="7"/>
      <c r="AR36" s="7"/>
      <c r="AS36" s="7"/>
      <c r="AT36" s="7"/>
      <c r="AU36" s="7"/>
      <c r="AV36" s="7"/>
      <c r="AW36" s="7"/>
      <c r="AX36" s="7"/>
      <c r="AY36" s="7"/>
      <c r="AZ36" s="7"/>
      <c r="BA36" s="7"/>
    </row>
    <row r="37" spans="1:53" ht="15">
      <c r="A37" s="187"/>
      <c r="B37" s="268"/>
      <c r="C37" s="269"/>
      <c r="D37" s="244"/>
      <c r="E37" s="270"/>
      <c r="F37" s="187"/>
      <c r="G37" s="64"/>
      <c r="H37" s="278"/>
      <c r="I37" s="279"/>
      <c r="J37" s="280"/>
      <c r="K37" s="279" t="str">
        <f t="shared" si="3"/>
        <v/>
      </c>
      <c r="L37" s="278" t="str">
        <f t="shared" si="4"/>
        <v/>
      </c>
      <c r="M37" s="278"/>
      <c r="N37" s="65"/>
      <c r="O37" s="66"/>
      <c r="P37" s="244"/>
      <c r="Q37" s="286"/>
      <c r="R37" s="287"/>
      <c r="S37" s="288"/>
      <c r="T37" s="289" t="str">
        <f t="shared" si="2"/>
        <v/>
      </c>
      <c r="U37" s="19"/>
      <c r="V37" s="7"/>
      <c r="W37" s="7"/>
      <c r="X37" s="143" t="e">
        <f>IF(AND(C37=#REF!,#REF!="Magistrates'"),#REF!,IF(AND(C37=#REF!,#REF!="Magistrates'"),#REF!,IF(AND(C37=#REF!,#REF!="Magistrates'"),#REF!, IF(AND(C37=#REF!,#REF!="Crown"),#REF!,IF(AND(C37=#REF!,#REF!="Crown"),#REF!,IF(AND(C37=#REF!,#REF!="Crown"),#REF!, IF(AND(C37=#REF!,#REF!="Appeal work"),"£0.00",IF(AND(C37=#REF!,#REF!="Appeal work"),"£0.00",IF(AND(C37=#REF!,#REF!="Appeal work"),"£0.00","£0.00")))))))))</f>
        <v>#REF!</v>
      </c>
      <c r="Y37" s="143" t="e">
        <f>IF(AND(C37=#REF!,#REF!="Magistrates'"),#REF!,IF(AND(C37=#REF!,#REF!="Magistrates'"),#REF!,IF(AND(C37=#REF!,#REF!="Magistrates'"),#REF!, IF(AND(C37=#REF!,#REF!="Crown"),#REF!,IF(AND(C37=#REF!,#REF!="Crown"),#REF!,IF(AND(C37=#REF!,#REF!="Crown"),#REF!, IF(AND(C37=#REF!,#REF!="Appeal work"),"£0.00",IF(AND(C37=#REF!,#REF!="Appeal work"),"£0.00",IF(AND(C37=#REF!,#REF!="Appeal work"),"£0.00","£0.00")))))))))</f>
        <v>#REF!</v>
      </c>
      <c r="Z37" s="143" t="e">
        <f>IF(AND(C37=#REF!,#REF!="Magistrates'"),#REF!,IF(AND(C37=#REF!,#REF!="Magistrates'"),#REF!,IF(AND(C37=#REF!,#REF!="Magistrates'"),#REF!, IF(AND(C37=#REF!,#REF!="Crown"),#REF!,IF(AND(C37=#REF!,#REF!="Crown"),#REF!,IF(AND(C37=#REF!,#REF!="Crown"),#REF!, IF(AND(C37=#REF!,#REF!="Appeal work"),#REF!,IF(AND(C37=#REF!,#REF!="Appeal work"),#REF!,IF(AND(C37=#REF!,#REF!="Appeal work"),#REF!,"£0.00")))))))))</f>
        <v>#REF!</v>
      </c>
      <c r="AA37" s="143" t="e">
        <f>IF(AND(C37=#REF!,#REF!="Magistrates'"),#REF!,IF(AND(C37=#REF!,#REF!="Magistrates'"),#REF!,IF(AND(C37=#REF!,#REF!="Magistrates'"),#REF!, IF(AND(C37=#REF!,#REF!="Crown"),#REF!,IF(AND(C37=#REF!,#REF!="Crown"),#REF!,IF(AND(C37=#REF!,#REF!="Crown"),#REF!, IF(AND(C37=#REF!,#REF!="Appeal work"),#REF!,IF(AND(C37=#REF!,#REF!="Appeal work"),#REF!, IF(AND(C37=#REF!,#REF!="Appeal work"),#REF!,"£0.00")))))))))</f>
        <v>#REF!</v>
      </c>
      <c r="AB37" s="143" t="e">
        <f>IF(AND(C37=#REF!,#REF!="Magistrates'"),#REF!,IF(AND(C37=#REF!,#REF!="Magistrates'"),#REF!,IF(AND(C37=#REF!,#REF!="Magistrates'"),#REF!, IF(AND(C37=#REF!,#REF!="Crown"),#REF!,IF(AND(C37=#REF!,#REF!="Crown"),#REF!,IF(AND(C37=#REF!,#REF!="Crown"),#REF!, IF(AND(C37=#REF!,#REF!="Appeal work"),#REF!,IF(AND(C37=#REF!,#REF!="Appeal work"),#REF!,IF(AND(C37=#REF!,#REF!="Appeal work"),#REF!,"£0.00")))))))))</f>
        <v>#REF!</v>
      </c>
      <c r="AC37" s="143" t="e">
        <f>IF(AND(C37=#REF!,#REF!="Magistrates'"),"£0.00",IF(AND(C37=#REF!,#REF!="Magistrates'"),"£0.00",IF(AND(C37=#REF!,#REF!="Magistrates'"),"£0.00", IF(AND(C37=#REF!,#REF!="Crown"),"£0.00",IF(AND(C37=#REF!,#REF!="Crown"),"£0.00",IF(AND(C37=#REF!,#REF!="Crown"),"£0.00", IF(AND(C37=#REF!,#REF!="Appeal work"),#REF!,IF(AND(C37=#REF!,#REF!="Appeal work"),#REF!,IF(AND(C37=#REF!,#REF!="Appeal work"),#REF!,"£0.00")))))))))</f>
        <v>#REF!</v>
      </c>
      <c r="AD37" s="143" t="e">
        <f>IF(AND(C37=#REF!,#REF!="Magistrates'"),"£0.00",IF(AND(C37=#REF!,#REF!="Magistrates'"),"£0.00",IF(AND(C37=#REF!,#REF!="Magistrates'"),"£0.00", IF(AND(C37=#REF!,#REF!="Crown"),"£0.00",IF(AND(C37=#REF!,#REF!="Crown"),"£0.00",IF(AND(C37=#REF!,#REF!="Crown"),"£0.00", IF(AND(C37=#REF!,#REF!="Appeal work"),#REF!,IF(AND(C37=#REF!,#REF!="Appeal work"),#REF!,IF(AND(C37=#REF!,#REF!="Appeal work"),#REF!,"£0.00")))))))))</f>
        <v>#REF!</v>
      </c>
      <c r="AE37" s="143" t="e">
        <f>IF(AND(C37=#REF!,#REF!="Magistrates'"),"£0.00",IF(AND(C37=#REF!,#REF!="Magistrates'"),"£0.00",IF(AND(C37=#REF!,#REF!="Magistrates'"),"£0.00", IF(AND(C37=#REF!,#REF!="Crown"),"£0.00",IF(AND(C37=#REF!,#REF!="Crown"),"£0.00",IF(AND(C37=#REF!,#REF!="Crown"),"£0.00", IF(AND(C37=#REF!,#REF!="Appeal work"),#REF!,IF(AND(C37=#REF!,#REF!="Appeal work"),#REF!,IF(AND(C37=#REF!,#REF!="Appeal work"),#REF!,"£0.00")))))))))</f>
        <v>#REF!</v>
      </c>
      <c r="AF37" s="143" t="e">
        <f>IF(#REF!=#REF!, X37, IF(#REF!=#REF!, Y37, IF(#REF!=#REF!, Z37, IF(#REF!=#REF!, AA37, IF(#REF!=#REF!, AB37, IF(#REF!=#REF!, AC37, IF(#REF!=#REF!, AD37, IF(#REF!=#REF!, AE37, "£0.00"))))))))</f>
        <v>#REF!</v>
      </c>
      <c r="AG37" s="7"/>
      <c r="AH37" s="7"/>
      <c r="AI37" s="7"/>
      <c r="AJ37" s="7"/>
      <c r="AK37" s="7"/>
      <c r="AL37" s="7"/>
      <c r="AM37" s="7"/>
      <c r="AN37" s="7"/>
      <c r="AO37" s="7"/>
      <c r="AP37" s="7"/>
      <c r="AQ37" s="7"/>
      <c r="AR37" s="7"/>
      <c r="AS37" s="7"/>
      <c r="AT37" s="7"/>
      <c r="AU37" s="7"/>
      <c r="AV37" s="7"/>
      <c r="AW37" s="7"/>
      <c r="AX37" s="7"/>
      <c r="AY37" s="7"/>
      <c r="AZ37" s="7"/>
      <c r="BA37" s="7"/>
    </row>
    <row r="38" spans="1:53" ht="15">
      <c r="A38" s="187"/>
      <c r="B38" s="268"/>
      <c r="C38" s="269"/>
      <c r="D38" s="244"/>
      <c r="E38" s="270"/>
      <c r="F38" s="187"/>
      <c r="G38" s="64"/>
      <c r="H38" s="278"/>
      <c r="I38" s="279"/>
      <c r="J38" s="280"/>
      <c r="K38" s="279" t="str">
        <f t="shared" si="3"/>
        <v/>
      </c>
      <c r="L38" s="278" t="str">
        <f t="shared" si="4"/>
        <v/>
      </c>
      <c r="M38" s="278"/>
      <c r="N38" s="65"/>
      <c r="O38" s="66"/>
      <c r="P38" s="244"/>
      <c r="Q38" s="286"/>
      <c r="R38" s="287"/>
      <c r="S38" s="288"/>
      <c r="T38" s="289" t="str">
        <f t="shared" si="2"/>
        <v/>
      </c>
      <c r="U38" s="19"/>
      <c r="V38" s="7"/>
      <c r="W38" s="7"/>
      <c r="X38" s="143" t="e">
        <f>IF(AND(C38=#REF!,#REF!="Magistrates'"),#REF!,IF(AND(C38=#REF!,#REF!="Magistrates'"),#REF!,IF(AND(C38=#REF!,#REF!="Magistrates'"),#REF!, IF(AND(C38=#REF!,#REF!="Crown"),#REF!,IF(AND(C38=#REF!,#REF!="Crown"),#REF!,IF(AND(C38=#REF!,#REF!="Crown"),#REF!, IF(AND(C38=#REF!,#REF!="Appeal work"),"£0.00",IF(AND(C38=#REF!,#REF!="Appeal work"),"£0.00",IF(AND(C38=#REF!,#REF!="Appeal work"),"£0.00","£0.00")))))))))</f>
        <v>#REF!</v>
      </c>
      <c r="Y38" s="143" t="e">
        <f>IF(AND(C38=#REF!,#REF!="Magistrates'"),#REF!,IF(AND(C38=#REF!,#REF!="Magistrates'"),#REF!,IF(AND(C38=#REF!,#REF!="Magistrates'"),#REF!, IF(AND(C38=#REF!,#REF!="Crown"),#REF!,IF(AND(C38=#REF!,#REF!="Crown"),#REF!,IF(AND(C38=#REF!,#REF!="Crown"),#REF!, IF(AND(C38=#REF!,#REF!="Appeal work"),"£0.00",IF(AND(C38=#REF!,#REF!="Appeal work"),"£0.00",IF(AND(C38=#REF!,#REF!="Appeal work"),"£0.00","£0.00")))))))))</f>
        <v>#REF!</v>
      </c>
      <c r="Z38" s="143" t="e">
        <f>IF(AND(C38=#REF!,#REF!="Magistrates'"),#REF!,IF(AND(C38=#REF!,#REF!="Magistrates'"),#REF!,IF(AND(C38=#REF!,#REF!="Magistrates'"),#REF!, IF(AND(C38=#REF!,#REF!="Crown"),#REF!,IF(AND(C38=#REF!,#REF!="Crown"),#REF!,IF(AND(C38=#REF!,#REF!="Crown"),#REF!, IF(AND(C38=#REF!,#REF!="Appeal work"),#REF!,IF(AND(C38=#REF!,#REF!="Appeal work"),#REF!,IF(AND(C38=#REF!,#REF!="Appeal work"),#REF!,"£0.00")))))))))</f>
        <v>#REF!</v>
      </c>
      <c r="AA38" s="143" t="e">
        <f>IF(AND(C38=#REF!,#REF!="Magistrates'"),#REF!,IF(AND(C38=#REF!,#REF!="Magistrates'"),#REF!,IF(AND(C38=#REF!,#REF!="Magistrates'"),#REF!, IF(AND(C38=#REF!,#REF!="Crown"),#REF!,IF(AND(C38=#REF!,#REF!="Crown"),#REF!,IF(AND(C38=#REF!,#REF!="Crown"),#REF!, IF(AND(C38=#REF!,#REF!="Appeal work"),#REF!,IF(AND(C38=#REF!,#REF!="Appeal work"),#REF!, IF(AND(C38=#REF!,#REF!="Appeal work"),#REF!,"£0.00")))))))))</f>
        <v>#REF!</v>
      </c>
      <c r="AB38" s="143" t="e">
        <f>IF(AND(C38=#REF!,#REF!="Magistrates'"),#REF!,IF(AND(C38=#REF!,#REF!="Magistrates'"),#REF!,IF(AND(C38=#REF!,#REF!="Magistrates'"),#REF!, IF(AND(C38=#REF!,#REF!="Crown"),#REF!,IF(AND(C38=#REF!,#REF!="Crown"),#REF!,IF(AND(C38=#REF!,#REF!="Crown"),#REF!, IF(AND(C38=#REF!,#REF!="Appeal work"),#REF!,IF(AND(C38=#REF!,#REF!="Appeal work"),#REF!,IF(AND(C38=#REF!,#REF!="Appeal work"),#REF!,"£0.00")))))))))</f>
        <v>#REF!</v>
      </c>
      <c r="AC38" s="143" t="e">
        <f>IF(AND(C38=#REF!,#REF!="Magistrates'"),"£0.00",IF(AND(C38=#REF!,#REF!="Magistrates'"),"£0.00",IF(AND(C38=#REF!,#REF!="Magistrates'"),"£0.00", IF(AND(C38=#REF!,#REF!="Crown"),"£0.00",IF(AND(C38=#REF!,#REF!="Crown"),"£0.00",IF(AND(C38=#REF!,#REF!="Crown"),"£0.00", IF(AND(C38=#REF!,#REF!="Appeal work"),#REF!,IF(AND(C38=#REF!,#REF!="Appeal work"),#REF!,IF(AND(C38=#REF!,#REF!="Appeal work"),#REF!,"£0.00")))))))))</f>
        <v>#REF!</v>
      </c>
      <c r="AD38" s="143" t="e">
        <f>IF(AND(C38=#REF!,#REF!="Magistrates'"),"£0.00",IF(AND(C38=#REF!,#REF!="Magistrates'"),"£0.00",IF(AND(C38=#REF!,#REF!="Magistrates'"),"£0.00", IF(AND(C38=#REF!,#REF!="Crown"),"£0.00",IF(AND(C38=#REF!,#REF!="Crown"),"£0.00",IF(AND(C38=#REF!,#REF!="Crown"),"£0.00", IF(AND(C38=#REF!,#REF!="Appeal work"),#REF!,IF(AND(C38=#REF!,#REF!="Appeal work"),#REF!,IF(AND(C38=#REF!,#REF!="Appeal work"),#REF!,"£0.00")))))))))</f>
        <v>#REF!</v>
      </c>
      <c r="AE38" s="143" t="e">
        <f>IF(AND(C38=#REF!,#REF!="Magistrates'"),"£0.00",IF(AND(C38=#REF!,#REF!="Magistrates'"),"£0.00",IF(AND(C38=#REF!,#REF!="Magistrates'"),"£0.00", IF(AND(C38=#REF!,#REF!="Crown"),"£0.00",IF(AND(C38=#REF!,#REF!="Crown"),"£0.00",IF(AND(C38=#REF!,#REF!="Crown"),"£0.00", IF(AND(C38=#REF!,#REF!="Appeal work"),#REF!,IF(AND(C38=#REF!,#REF!="Appeal work"),#REF!,IF(AND(C38=#REF!,#REF!="Appeal work"),#REF!,"£0.00")))))))))</f>
        <v>#REF!</v>
      </c>
      <c r="AF38" s="143" t="e">
        <f>IF(#REF!=#REF!, X38, IF(#REF!=#REF!, Y38, IF(#REF!=#REF!, Z38, IF(#REF!=#REF!, AA38, IF(#REF!=#REF!, AB38, IF(#REF!=#REF!, AC38, IF(#REF!=#REF!, AD38, IF(#REF!=#REF!, AE38, "£0.00"))))))))</f>
        <v>#REF!</v>
      </c>
      <c r="AG38" s="7"/>
      <c r="AH38" s="7"/>
      <c r="AI38" s="7"/>
      <c r="AJ38" s="7"/>
      <c r="AK38" s="7"/>
      <c r="AL38" s="7"/>
      <c r="AM38" s="7"/>
      <c r="AN38" s="7"/>
      <c r="AO38" s="7"/>
      <c r="AP38" s="7"/>
      <c r="AQ38" s="7"/>
      <c r="AR38" s="7"/>
      <c r="AS38" s="7"/>
      <c r="AT38" s="7"/>
      <c r="AU38" s="7"/>
      <c r="AV38" s="7"/>
      <c r="AW38" s="7"/>
      <c r="AX38" s="7"/>
      <c r="AY38" s="7"/>
      <c r="AZ38" s="7"/>
      <c r="BA38" s="7"/>
    </row>
    <row r="39" spans="1:53" ht="15">
      <c r="A39" s="187"/>
      <c r="B39" s="268"/>
      <c r="C39" s="269"/>
      <c r="D39" s="244"/>
      <c r="E39" s="270"/>
      <c r="F39" s="187"/>
      <c r="G39" s="64"/>
      <c r="H39" s="278"/>
      <c r="I39" s="279"/>
      <c r="J39" s="280"/>
      <c r="K39" s="279" t="str">
        <f t="shared" si="3"/>
        <v/>
      </c>
      <c r="L39" s="278" t="str">
        <f t="shared" si="4"/>
        <v/>
      </c>
      <c r="M39" s="278"/>
      <c r="N39" s="65"/>
      <c r="O39" s="66"/>
      <c r="P39" s="244"/>
      <c r="Q39" s="286"/>
      <c r="R39" s="287"/>
      <c r="S39" s="288"/>
      <c r="T39" s="289" t="str">
        <f t="shared" si="2"/>
        <v/>
      </c>
      <c r="U39" s="19"/>
      <c r="V39" s="7"/>
      <c r="W39" s="7"/>
      <c r="X39" s="143" t="e">
        <f>IF(AND(C39=#REF!,#REF!="Magistrates'"),#REF!,IF(AND(C39=#REF!,#REF!="Magistrates'"),#REF!,IF(AND(C39=#REF!,#REF!="Magistrates'"),#REF!, IF(AND(C39=#REF!,#REF!="Crown"),#REF!,IF(AND(C39=#REF!,#REF!="Crown"),#REF!,IF(AND(C39=#REF!,#REF!="Crown"),#REF!, IF(AND(C39=#REF!,#REF!="Appeal work"),"£0.00",IF(AND(C39=#REF!,#REF!="Appeal work"),"£0.00",IF(AND(C39=#REF!,#REF!="Appeal work"),"£0.00","£0.00")))))))))</f>
        <v>#REF!</v>
      </c>
      <c r="Y39" s="143" t="e">
        <f>IF(AND(C39=#REF!,#REF!="Magistrates'"),#REF!,IF(AND(C39=#REF!,#REF!="Magistrates'"),#REF!,IF(AND(C39=#REF!,#REF!="Magistrates'"),#REF!, IF(AND(C39=#REF!,#REF!="Crown"),#REF!,IF(AND(C39=#REF!,#REF!="Crown"),#REF!,IF(AND(C39=#REF!,#REF!="Crown"),#REF!, IF(AND(C39=#REF!,#REF!="Appeal work"),"£0.00",IF(AND(C39=#REF!,#REF!="Appeal work"),"£0.00",IF(AND(C39=#REF!,#REF!="Appeal work"),"£0.00","£0.00")))))))))</f>
        <v>#REF!</v>
      </c>
      <c r="Z39" s="143" t="e">
        <f>IF(AND(C39=#REF!,#REF!="Magistrates'"),#REF!,IF(AND(C39=#REF!,#REF!="Magistrates'"),#REF!,IF(AND(C39=#REF!,#REF!="Magistrates'"),#REF!, IF(AND(C39=#REF!,#REF!="Crown"),#REF!,IF(AND(C39=#REF!,#REF!="Crown"),#REF!,IF(AND(C39=#REF!,#REF!="Crown"),#REF!, IF(AND(C39=#REF!,#REF!="Appeal work"),#REF!,IF(AND(C39=#REF!,#REF!="Appeal work"),#REF!,IF(AND(C39=#REF!,#REF!="Appeal work"),#REF!,"£0.00")))))))))</f>
        <v>#REF!</v>
      </c>
      <c r="AA39" s="143" t="e">
        <f>IF(AND(C39=#REF!,#REF!="Magistrates'"),#REF!,IF(AND(C39=#REF!,#REF!="Magistrates'"),#REF!,IF(AND(C39=#REF!,#REF!="Magistrates'"),#REF!, IF(AND(C39=#REF!,#REF!="Crown"),#REF!,IF(AND(C39=#REF!,#REF!="Crown"),#REF!,IF(AND(C39=#REF!,#REF!="Crown"),#REF!, IF(AND(C39=#REF!,#REF!="Appeal work"),#REF!,IF(AND(C39=#REF!,#REF!="Appeal work"),#REF!, IF(AND(C39=#REF!,#REF!="Appeal work"),#REF!,"£0.00")))))))))</f>
        <v>#REF!</v>
      </c>
      <c r="AB39" s="143" t="e">
        <f>IF(AND(C39=#REF!,#REF!="Magistrates'"),#REF!,IF(AND(C39=#REF!,#REF!="Magistrates'"),#REF!,IF(AND(C39=#REF!,#REF!="Magistrates'"),#REF!, IF(AND(C39=#REF!,#REF!="Crown"),#REF!,IF(AND(C39=#REF!,#REF!="Crown"),#REF!,IF(AND(C39=#REF!,#REF!="Crown"),#REF!, IF(AND(C39=#REF!,#REF!="Appeal work"),#REF!,IF(AND(C39=#REF!,#REF!="Appeal work"),#REF!,IF(AND(C39=#REF!,#REF!="Appeal work"),#REF!,"£0.00")))))))))</f>
        <v>#REF!</v>
      </c>
      <c r="AC39" s="143" t="e">
        <f>IF(AND(C39=#REF!,#REF!="Magistrates'"),"£0.00",IF(AND(C39=#REF!,#REF!="Magistrates'"),"£0.00",IF(AND(C39=#REF!,#REF!="Magistrates'"),"£0.00", IF(AND(C39=#REF!,#REF!="Crown"),"£0.00",IF(AND(C39=#REF!,#REF!="Crown"),"£0.00",IF(AND(C39=#REF!,#REF!="Crown"),"£0.00", IF(AND(C39=#REF!,#REF!="Appeal work"),#REF!,IF(AND(C39=#REF!,#REF!="Appeal work"),#REF!,IF(AND(C39=#REF!,#REF!="Appeal work"),#REF!,"£0.00")))))))))</f>
        <v>#REF!</v>
      </c>
      <c r="AD39" s="143" t="e">
        <f>IF(AND(C39=#REF!,#REF!="Magistrates'"),"£0.00",IF(AND(C39=#REF!,#REF!="Magistrates'"),"£0.00",IF(AND(C39=#REF!,#REF!="Magistrates'"),"£0.00", IF(AND(C39=#REF!,#REF!="Crown"),"£0.00",IF(AND(C39=#REF!,#REF!="Crown"),"£0.00",IF(AND(C39=#REF!,#REF!="Crown"),"£0.00", IF(AND(C39=#REF!,#REF!="Appeal work"),#REF!,IF(AND(C39=#REF!,#REF!="Appeal work"),#REF!,IF(AND(C39=#REF!,#REF!="Appeal work"),#REF!,"£0.00")))))))))</f>
        <v>#REF!</v>
      </c>
      <c r="AE39" s="143" t="e">
        <f>IF(AND(C39=#REF!,#REF!="Magistrates'"),"£0.00",IF(AND(C39=#REF!,#REF!="Magistrates'"),"£0.00",IF(AND(C39=#REF!,#REF!="Magistrates'"),"£0.00", IF(AND(C39=#REF!,#REF!="Crown"),"£0.00",IF(AND(C39=#REF!,#REF!="Crown"),"£0.00",IF(AND(C39=#REF!,#REF!="Crown"),"£0.00", IF(AND(C39=#REF!,#REF!="Appeal work"),#REF!,IF(AND(C39=#REF!,#REF!="Appeal work"),#REF!,IF(AND(C39=#REF!,#REF!="Appeal work"),#REF!,"£0.00")))))))))</f>
        <v>#REF!</v>
      </c>
      <c r="AF39" s="143" t="e">
        <f>IF(#REF!=#REF!, X39, IF(#REF!=#REF!, Y39, IF(#REF!=#REF!, Z39, IF(#REF!=#REF!, AA39, IF(#REF!=#REF!, AB39, IF(#REF!=#REF!, AC39, IF(#REF!=#REF!, AD39, IF(#REF!=#REF!, AE39, "£0.00"))))))))</f>
        <v>#REF!</v>
      </c>
      <c r="AG39" s="7"/>
      <c r="AH39" s="7"/>
      <c r="AI39" s="7"/>
      <c r="AJ39" s="7"/>
      <c r="AK39" s="7"/>
      <c r="AL39" s="7"/>
      <c r="AM39" s="7"/>
      <c r="AN39" s="7"/>
      <c r="AO39" s="7"/>
      <c r="AP39" s="7"/>
      <c r="AQ39" s="7"/>
      <c r="AR39" s="7"/>
      <c r="AS39" s="7"/>
      <c r="AT39" s="7"/>
      <c r="AU39" s="7"/>
      <c r="AV39" s="7"/>
      <c r="AW39" s="7"/>
      <c r="AX39" s="7"/>
      <c r="AY39" s="7"/>
      <c r="AZ39" s="7"/>
      <c r="BA39" s="7"/>
    </row>
    <row r="40" spans="1:53" ht="15">
      <c r="A40" s="187"/>
      <c r="B40" s="268"/>
      <c r="C40" s="269"/>
      <c r="D40" s="244"/>
      <c r="E40" s="270"/>
      <c r="F40" s="187"/>
      <c r="G40" s="64"/>
      <c r="H40" s="278"/>
      <c r="I40" s="279"/>
      <c r="J40" s="280"/>
      <c r="K40" s="279" t="str">
        <f t="shared" si="3"/>
        <v/>
      </c>
      <c r="L40" s="278" t="str">
        <f t="shared" si="4"/>
        <v/>
      </c>
      <c r="M40" s="278"/>
      <c r="N40" s="65"/>
      <c r="O40" s="66"/>
      <c r="P40" s="244"/>
      <c r="Q40" s="286"/>
      <c r="R40" s="287"/>
      <c r="S40" s="288"/>
      <c r="T40" s="289" t="str">
        <f t="shared" si="2"/>
        <v/>
      </c>
      <c r="U40" s="19"/>
      <c r="V40" s="7"/>
      <c r="W40" s="7"/>
      <c r="X40" s="143" t="e">
        <f>IF(AND(C40=#REF!,#REF!="Magistrates'"),#REF!,IF(AND(C40=#REF!,#REF!="Magistrates'"),#REF!,IF(AND(C40=#REF!,#REF!="Magistrates'"),#REF!, IF(AND(C40=#REF!,#REF!="Crown"),#REF!,IF(AND(C40=#REF!,#REF!="Crown"),#REF!,IF(AND(C40=#REF!,#REF!="Crown"),#REF!, IF(AND(C40=#REF!,#REF!="Appeal work"),"£0.00",IF(AND(C40=#REF!,#REF!="Appeal work"),"£0.00",IF(AND(C40=#REF!,#REF!="Appeal work"),"£0.00","£0.00")))))))))</f>
        <v>#REF!</v>
      </c>
      <c r="Y40" s="143" t="e">
        <f>IF(AND(C40=#REF!,#REF!="Magistrates'"),#REF!,IF(AND(C40=#REF!,#REF!="Magistrates'"),#REF!,IF(AND(C40=#REF!,#REF!="Magistrates'"),#REF!, IF(AND(C40=#REF!,#REF!="Crown"),#REF!,IF(AND(C40=#REF!,#REF!="Crown"),#REF!,IF(AND(C40=#REF!,#REF!="Crown"),#REF!, IF(AND(C40=#REF!,#REF!="Appeal work"),"£0.00",IF(AND(C40=#REF!,#REF!="Appeal work"),"£0.00",IF(AND(C40=#REF!,#REF!="Appeal work"),"£0.00","£0.00")))))))))</f>
        <v>#REF!</v>
      </c>
      <c r="Z40" s="143" t="e">
        <f>IF(AND(C40=#REF!,#REF!="Magistrates'"),#REF!,IF(AND(C40=#REF!,#REF!="Magistrates'"),#REF!,IF(AND(C40=#REF!,#REF!="Magistrates'"),#REF!, IF(AND(C40=#REF!,#REF!="Crown"),#REF!,IF(AND(C40=#REF!,#REF!="Crown"),#REF!,IF(AND(C40=#REF!,#REF!="Crown"),#REF!, IF(AND(C40=#REF!,#REF!="Appeal work"),#REF!,IF(AND(C40=#REF!,#REF!="Appeal work"),#REF!,IF(AND(C40=#REF!,#REF!="Appeal work"),#REF!,"£0.00")))))))))</f>
        <v>#REF!</v>
      </c>
      <c r="AA40" s="143" t="e">
        <f>IF(AND(C40=#REF!,#REF!="Magistrates'"),#REF!,IF(AND(C40=#REF!,#REF!="Magistrates'"),#REF!,IF(AND(C40=#REF!,#REF!="Magistrates'"),#REF!, IF(AND(C40=#REF!,#REF!="Crown"),#REF!,IF(AND(C40=#REF!,#REF!="Crown"),#REF!,IF(AND(C40=#REF!,#REF!="Crown"),#REF!, IF(AND(C40=#REF!,#REF!="Appeal work"),#REF!,IF(AND(C40=#REF!,#REF!="Appeal work"),#REF!, IF(AND(C40=#REF!,#REF!="Appeal work"),#REF!,"£0.00")))))))))</f>
        <v>#REF!</v>
      </c>
      <c r="AB40" s="143" t="e">
        <f>IF(AND(C40=#REF!,#REF!="Magistrates'"),#REF!,IF(AND(C40=#REF!,#REF!="Magistrates'"),#REF!,IF(AND(C40=#REF!,#REF!="Magistrates'"),#REF!, IF(AND(C40=#REF!,#REF!="Crown"),#REF!,IF(AND(C40=#REF!,#REF!="Crown"),#REF!,IF(AND(C40=#REF!,#REF!="Crown"),#REF!, IF(AND(C40=#REF!,#REF!="Appeal work"),#REF!,IF(AND(C40=#REF!,#REF!="Appeal work"),#REF!,IF(AND(C40=#REF!,#REF!="Appeal work"),#REF!,"£0.00")))))))))</f>
        <v>#REF!</v>
      </c>
      <c r="AC40" s="143" t="e">
        <f>IF(AND(C40=#REF!,#REF!="Magistrates'"),"£0.00",IF(AND(C40=#REF!,#REF!="Magistrates'"),"£0.00",IF(AND(C40=#REF!,#REF!="Magistrates'"),"£0.00", IF(AND(C40=#REF!,#REF!="Crown"),"£0.00",IF(AND(C40=#REF!,#REF!="Crown"),"£0.00",IF(AND(C40=#REF!,#REF!="Crown"),"£0.00", IF(AND(C40=#REF!,#REF!="Appeal work"),#REF!,IF(AND(C40=#REF!,#REF!="Appeal work"),#REF!,IF(AND(C40=#REF!,#REF!="Appeal work"),#REF!,"£0.00")))))))))</f>
        <v>#REF!</v>
      </c>
      <c r="AD40" s="143" t="e">
        <f>IF(AND(C40=#REF!,#REF!="Magistrates'"),"£0.00",IF(AND(C40=#REF!,#REF!="Magistrates'"),"£0.00",IF(AND(C40=#REF!,#REF!="Magistrates'"),"£0.00", IF(AND(C40=#REF!,#REF!="Crown"),"£0.00",IF(AND(C40=#REF!,#REF!="Crown"),"£0.00",IF(AND(C40=#REF!,#REF!="Crown"),"£0.00", IF(AND(C40=#REF!,#REF!="Appeal work"),#REF!,IF(AND(C40=#REF!,#REF!="Appeal work"),#REF!,IF(AND(C40=#REF!,#REF!="Appeal work"),#REF!,"£0.00")))))))))</f>
        <v>#REF!</v>
      </c>
      <c r="AE40" s="143" t="e">
        <f>IF(AND(C40=#REF!,#REF!="Magistrates'"),"£0.00",IF(AND(C40=#REF!,#REF!="Magistrates'"),"£0.00",IF(AND(C40=#REF!,#REF!="Magistrates'"),"£0.00", IF(AND(C40=#REF!,#REF!="Crown"),"£0.00",IF(AND(C40=#REF!,#REF!="Crown"),"£0.00",IF(AND(C40=#REF!,#REF!="Crown"),"£0.00", IF(AND(C40=#REF!,#REF!="Appeal work"),#REF!,IF(AND(C40=#REF!,#REF!="Appeal work"),#REF!,IF(AND(C40=#REF!,#REF!="Appeal work"),#REF!,"£0.00")))))))))</f>
        <v>#REF!</v>
      </c>
      <c r="AF40" s="143" t="e">
        <f>IF(#REF!=#REF!, X40, IF(#REF!=#REF!, Y40, IF(#REF!=#REF!, Z40, IF(#REF!=#REF!, AA40, IF(#REF!=#REF!, AB40, IF(#REF!=#REF!, AC40, IF(#REF!=#REF!, AD40, IF(#REF!=#REF!, AE40, "£0.00"))))))))</f>
        <v>#REF!</v>
      </c>
      <c r="AG40" s="7"/>
      <c r="AH40" s="7"/>
      <c r="AI40" s="7"/>
      <c r="AJ40" s="7"/>
      <c r="AK40" s="7"/>
      <c r="AL40" s="7"/>
      <c r="AM40" s="7"/>
      <c r="AN40" s="7"/>
      <c r="AO40" s="7"/>
      <c r="AP40" s="7"/>
      <c r="AQ40" s="7"/>
      <c r="AR40" s="7"/>
      <c r="AS40" s="7"/>
      <c r="AT40" s="7"/>
      <c r="AU40" s="7"/>
      <c r="AV40" s="7"/>
      <c r="AW40" s="7"/>
      <c r="AX40" s="7"/>
      <c r="AY40" s="7"/>
      <c r="AZ40" s="7"/>
      <c r="BA40" s="7"/>
    </row>
    <row r="41" spans="1:53" ht="15">
      <c r="A41" s="187"/>
      <c r="B41" s="268"/>
      <c r="C41" s="269"/>
      <c r="D41" s="244"/>
      <c r="E41" s="270"/>
      <c r="F41" s="187"/>
      <c r="G41" s="64"/>
      <c r="H41" s="278"/>
      <c r="I41" s="279"/>
      <c r="J41" s="280"/>
      <c r="K41" s="279" t="str">
        <f t="shared" si="3"/>
        <v/>
      </c>
      <c r="L41" s="278" t="str">
        <f t="shared" si="4"/>
        <v/>
      </c>
      <c r="M41" s="278"/>
      <c r="N41" s="65"/>
      <c r="O41" s="66"/>
      <c r="P41" s="244"/>
      <c r="Q41" s="286"/>
      <c r="R41" s="287"/>
      <c r="S41" s="288"/>
      <c r="T41" s="289" t="str">
        <f t="shared" si="2"/>
        <v/>
      </c>
      <c r="U41" s="19"/>
      <c r="V41" s="7"/>
      <c r="W41" s="7"/>
      <c r="X41" s="143" t="e">
        <f>IF(AND(C41=#REF!,#REF!="Magistrates'"),#REF!,IF(AND(C41=#REF!,#REF!="Magistrates'"),#REF!,IF(AND(C41=#REF!,#REF!="Magistrates'"),#REF!, IF(AND(C41=#REF!,#REF!="Crown"),#REF!,IF(AND(C41=#REF!,#REF!="Crown"),#REF!,IF(AND(C41=#REF!,#REF!="Crown"),#REF!, IF(AND(C41=#REF!,#REF!="Appeal work"),"£0.00",IF(AND(C41=#REF!,#REF!="Appeal work"),"£0.00",IF(AND(C41=#REF!,#REF!="Appeal work"),"£0.00","£0.00")))))))))</f>
        <v>#REF!</v>
      </c>
      <c r="Y41" s="143" t="e">
        <f>IF(AND(C41=#REF!,#REF!="Magistrates'"),#REF!,IF(AND(C41=#REF!,#REF!="Magistrates'"),#REF!,IF(AND(C41=#REF!,#REF!="Magistrates'"),#REF!, IF(AND(C41=#REF!,#REF!="Crown"),#REF!,IF(AND(C41=#REF!,#REF!="Crown"),#REF!,IF(AND(C41=#REF!,#REF!="Crown"),#REF!, IF(AND(C41=#REF!,#REF!="Appeal work"),"£0.00",IF(AND(C41=#REF!,#REF!="Appeal work"),"£0.00",IF(AND(C41=#REF!,#REF!="Appeal work"),"£0.00","£0.00")))))))))</f>
        <v>#REF!</v>
      </c>
      <c r="Z41" s="143" t="e">
        <f>IF(AND(C41=#REF!,#REF!="Magistrates'"),#REF!,IF(AND(C41=#REF!,#REF!="Magistrates'"),#REF!,IF(AND(C41=#REF!,#REF!="Magistrates'"),#REF!, IF(AND(C41=#REF!,#REF!="Crown"),#REF!,IF(AND(C41=#REF!,#REF!="Crown"),#REF!,IF(AND(C41=#REF!,#REF!="Crown"),#REF!, IF(AND(C41=#REF!,#REF!="Appeal work"),#REF!,IF(AND(C41=#REF!,#REF!="Appeal work"),#REF!,IF(AND(C41=#REF!,#REF!="Appeal work"),#REF!,"£0.00")))))))))</f>
        <v>#REF!</v>
      </c>
      <c r="AA41" s="143" t="e">
        <f>IF(AND(C41=#REF!,#REF!="Magistrates'"),#REF!,IF(AND(C41=#REF!,#REF!="Magistrates'"),#REF!,IF(AND(C41=#REF!,#REF!="Magistrates'"),#REF!, IF(AND(C41=#REF!,#REF!="Crown"),#REF!,IF(AND(C41=#REF!,#REF!="Crown"),#REF!,IF(AND(C41=#REF!,#REF!="Crown"),#REF!, IF(AND(C41=#REF!,#REF!="Appeal work"),#REF!,IF(AND(C41=#REF!,#REF!="Appeal work"),#REF!, IF(AND(C41=#REF!,#REF!="Appeal work"),#REF!,"£0.00")))))))))</f>
        <v>#REF!</v>
      </c>
      <c r="AB41" s="143" t="e">
        <f>IF(AND(C41=#REF!,#REF!="Magistrates'"),#REF!,IF(AND(C41=#REF!,#REF!="Magistrates'"),#REF!,IF(AND(C41=#REF!,#REF!="Magistrates'"),#REF!, IF(AND(C41=#REF!,#REF!="Crown"),#REF!,IF(AND(C41=#REF!,#REF!="Crown"),#REF!,IF(AND(C41=#REF!,#REF!="Crown"),#REF!, IF(AND(C41=#REF!,#REF!="Appeal work"),#REF!,IF(AND(C41=#REF!,#REF!="Appeal work"),#REF!,IF(AND(C41=#REF!,#REF!="Appeal work"),#REF!,"£0.00")))))))))</f>
        <v>#REF!</v>
      </c>
      <c r="AC41" s="143" t="e">
        <f>IF(AND(C41=#REF!,#REF!="Magistrates'"),"£0.00",IF(AND(C41=#REF!,#REF!="Magistrates'"),"£0.00",IF(AND(C41=#REF!,#REF!="Magistrates'"),"£0.00", IF(AND(C41=#REF!,#REF!="Crown"),"£0.00",IF(AND(C41=#REF!,#REF!="Crown"),"£0.00",IF(AND(C41=#REF!,#REF!="Crown"),"£0.00", IF(AND(C41=#REF!,#REF!="Appeal work"),#REF!,IF(AND(C41=#REF!,#REF!="Appeal work"),#REF!,IF(AND(C41=#REF!,#REF!="Appeal work"),#REF!,"£0.00")))))))))</f>
        <v>#REF!</v>
      </c>
      <c r="AD41" s="143" t="e">
        <f>IF(AND(C41=#REF!,#REF!="Magistrates'"),"£0.00",IF(AND(C41=#REF!,#REF!="Magistrates'"),"£0.00",IF(AND(C41=#REF!,#REF!="Magistrates'"),"£0.00", IF(AND(C41=#REF!,#REF!="Crown"),"£0.00",IF(AND(C41=#REF!,#REF!="Crown"),"£0.00",IF(AND(C41=#REF!,#REF!="Crown"),"£0.00", IF(AND(C41=#REF!,#REF!="Appeal work"),#REF!,IF(AND(C41=#REF!,#REF!="Appeal work"),#REF!,IF(AND(C41=#REF!,#REF!="Appeal work"),#REF!,"£0.00")))))))))</f>
        <v>#REF!</v>
      </c>
      <c r="AE41" s="143" t="e">
        <f>IF(AND(C41=#REF!,#REF!="Magistrates'"),"£0.00",IF(AND(C41=#REF!,#REF!="Magistrates'"),"£0.00",IF(AND(C41=#REF!,#REF!="Magistrates'"),"£0.00", IF(AND(C41=#REF!,#REF!="Crown"),"£0.00",IF(AND(C41=#REF!,#REF!="Crown"),"£0.00",IF(AND(C41=#REF!,#REF!="Crown"),"£0.00", IF(AND(C41=#REF!,#REF!="Appeal work"),#REF!,IF(AND(C41=#REF!,#REF!="Appeal work"),#REF!,IF(AND(C41=#REF!,#REF!="Appeal work"),#REF!,"£0.00")))))))))</f>
        <v>#REF!</v>
      </c>
      <c r="AF41" s="143" t="e">
        <f>IF(#REF!=#REF!, X41, IF(#REF!=#REF!, Y41, IF(#REF!=#REF!, Z41, IF(#REF!=#REF!, AA41, IF(#REF!=#REF!, AB41, IF(#REF!=#REF!, AC41, IF(#REF!=#REF!, AD41, IF(#REF!=#REF!, AE41, "£0.00"))))))))</f>
        <v>#REF!</v>
      </c>
      <c r="AG41" s="7"/>
      <c r="AH41" s="7"/>
      <c r="AI41" s="7"/>
      <c r="AJ41" s="7"/>
      <c r="AK41" s="7"/>
      <c r="AL41" s="7"/>
      <c r="AM41" s="7"/>
      <c r="AN41" s="7"/>
      <c r="AO41" s="7"/>
      <c r="AP41" s="7"/>
      <c r="AQ41" s="7"/>
      <c r="AR41" s="7"/>
      <c r="AS41" s="7"/>
      <c r="AT41" s="7"/>
      <c r="AU41" s="7"/>
      <c r="AV41" s="7"/>
      <c r="AW41" s="7"/>
      <c r="AX41" s="7"/>
      <c r="AY41" s="7"/>
      <c r="AZ41" s="7"/>
      <c r="BA41" s="7"/>
    </row>
    <row r="42" spans="1:53" ht="15">
      <c r="A42" s="187"/>
      <c r="B42" s="268"/>
      <c r="C42" s="269"/>
      <c r="D42" s="244"/>
      <c r="E42" s="270"/>
      <c r="F42" s="187"/>
      <c r="G42" s="64"/>
      <c r="H42" s="278"/>
      <c r="I42" s="279"/>
      <c r="J42" s="280"/>
      <c r="K42" s="279" t="str">
        <f t="shared" si="3"/>
        <v/>
      </c>
      <c r="L42" s="278" t="str">
        <f t="shared" si="4"/>
        <v/>
      </c>
      <c r="M42" s="278"/>
      <c r="N42" s="65"/>
      <c r="O42" s="66"/>
      <c r="P42" s="244"/>
      <c r="Q42" s="286"/>
      <c r="R42" s="287"/>
      <c r="S42" s="288"/>
      <c r="T42" s="289" t="str">
        <f t="shared" si="2"/>
        <v/>
      </c>
      <c r="U42" s="19"/>
      <c r="V42" s="7"/>
      <c r="W42" s="7"/>
      <c r="X42" s="143" t="e">
        <f>IF(AND(C42=#REF!,#REF!="Magistrates'"),#REF!,IF(AND(C42=#REF!,#REF!="Magistrates'"),#REF!,IF(AND(C42=#REF!,#REF!="Magistrates'"),#REF!, IF(AND(C42=#REF!,#REF!="Crown"),#REF!,IF(AND(C42=#REF!,#REF!="Crown"),#REF!,IF(AND(C42=#REF!,#REF!="Crown"),#REF!, IF(AND(C42=#REF!,#REF!="Appeal work"),"£0.00",IF(AND(C42=#REF!,#REF!="Appeal work"),"£0.00",IF(AND(C42=#REF!,#REF!="Appeal work"),"£0.00","£0.00")))))))))</f>
        <v>#REF!</v>
      </c>
      <c r="Y42" s="143" t="e">
        <f>IF(AND(C42=#REF!,#REF!="Magistrates'"),#REF!,IF(AND(C42=#REF!,#REF!="Magistrates'"),#REF!,IF(AND(C42=#REF!,#REF!="Magistrates'"),#REF!, IF(AND(C42=#REF!,#REF!="Crown"),#REF!,IF(AND(C42=#REF!,#REF!="Crown"),#REF!,IF(AND(C42=#REF!,#REF!="Crown"),#REF!, IF(AND(C42=#REF!,#REF!="Appeal work"),"£0.00",IF(AND(C42=#REF!,#REF!="Appeal work"),"£0.00",IF(AND(C42=#REF!,#REF!="Appeal work"),"£0.00","£0.00")))))))))</f>
        <v>#REF!</v>
      </c>
      <c r="Z42" s="143" t="e">
        <f>IF(AND(C42=#REF!,#REF!="Magistrates'"),#REF!,IF(AND(C42=#REF!,#REF!="Magistrates'"),#REF!,IF(AND(C42=#REF!,#REF!="Magistrates'"),#REF!, IF(AND(C42=#REF!,#REF!="Crown"),#REF!,IF(AND(C42=#REF!,#REF!="Crown"),#REF!,IF(AND(C42=#REF!,#REF!="Crown"),#REF!, IF(AND(C42=#REF!,#REF!="Appeal work"),#REF!,IF(AND(C42=#REF!,#REF!="Appeal work"),#REF!,IF(AND(C42=#REF!,#REF!="Appeal work"),#REF!,"£0.00")))))))))</f>
        <v>#REF!</v>
      </c>
      <c r="AA42" s="143" t="e">
        <f>IF(AND(C42=#REF!,#REF!="Magistrates'"),#REF!,IF(AND(C42=#REF!,#REF!="Magistrates'"),#REF!,IF(AND(C42=#REF!,#REF!="Magistrates'"),#REF!, IF(AND(C42=#REF!,#REF!="Crown"),#REF!,IF(AND(C42=#REF!,#REF!="Crown"),#REF!,IF(AND(C42=#REF!,#REF!="Crown"),#REF!, IF(AND(C42=#REF!,#REF!="Appeal work"),#REF!,IF(AND(C42=#REF!,#REF!="Appeal work"),#REF!, IF(AND(C42=#REF!,#REF!="Appeal work"),#REF!,"£0.00")))))))))</f>
        <v>#REF!</v>
      </c>
      <c r="AB42" s="143" t="e">
        <f>IF(AND(C42=#REF!,#REF!="Magistrates'"),#REF!,IF(AND(C42=#REF!,#REF!="Magistrates'"),#REF!,IF(AND(C42=#REF!,#REF!="Magistrates'"),#REF!, IF(AND(C42=#REF!,#REF!="Crown"),#REF!,IF(AND(C42=#REF!,#REF!="Crown"),#REF!,IF(AND(C42=#REF!,#REF!="Crown"),#REF!, IF(AND(C42=#REF!,#REF!="Appeal work"),#REF!,IF(AND(C42=#REF!,#REF!="Appeal work"),#REF!,IF(AND(C42=#REF!,#REF!="Appeal work"),#REF!,"£0.00")))))))))</f>
        <v>#REF!</v>
      </c>
      <c r="AC42" s="143" t="e">
        <f>IF(AND(C42=#REF!,#REF!="Magistrates'"),"£0.00",IF(AND(C42=#REF!,#REF!="Magistrates'"),"£0.00",IF(AND(C42=#REF!,#REF!="Magistrates'"),"£0.00", IF(AND(C42=#REF!,#REF!="Crown"),"£0.00",IF(AND(C42=#REF!,#REF!="Crown"),"£0.00",IF(AND(C42=#REF!,#REF!="Crown"),"£0.00", IF(AND(C42=#REF!,#REF!="Appeal work"),#REF!,IF(AND(C42=#REF!,#REF!="Appeal work"),#REF!,IF(AND(C42=#REF!,#REF!="Appeal work"),#REF!,"£0.00")))))))))</f>
        <v>#REF!</v>
      </c>
      <c r="AD42" s="143" t="e">
        <f>IF(AND(C42=#REF!,#REF!="Magistrates'"),"£0.00",IF(AND(C42=#REF!,#REF!="Magistrates'"),"£0.00",IF(AND(C42=#REF!,#REF!="Magistrates'"),"£0.00", IF(AND(C42=#REF!,#REF!="Crown"),"£0.00",IF(AND(C42=#REF!,#REF!="Crown"),"£0.00",IF(AND(C42=#REF!,#REF!="Crown"),"£0.00", IF(AND(C42=#REF!,#REF!="Appeal work"),#REF!,IF(AND(C42=#REF!,#REF!="Appeal work"),#REF!,IF(AND(C42=#REF!,#REF!="Appeal work"),#REF!,"£0.00")))))))))</f>
        <v>#REF!</v>
      </c>
      <c r="AE42" s="143" t="e">
        <f>IF(AND(C42=#REF!,#REF!="Magistrates'"),"£0.00",IF(AND(C42=#REF!,#REF!="Magistrates'"),"£0.00",IF(AND(C42=#REF!,#REF!="Magistrates'"),"£0.00", IF(AND(C42=#REF!,#REF!="Crown"),"£0.00",IF(AND(C42=#REF!,#REF!="Crown"),"£0.00",IF(AND(C42=#REF!,#REF!="Crown"),"£0.00", IF(AND(C42=#REF!,#REF!="Appeal work"),#REF!,IF(AND(C42=#REF!,#REF!="Appeal work"),#REF!,IF(AND(C42=#REF!,#REF!="Appeal work"),#REF!,"£0.00")))))))))</f>
        <v>#REF!</v>
      </c>
      <c r="AF42" s="143" t="e">
        <f>IF(#REF!=#REF!, X42, IF(#REF!=#REF!, Y42, IF(#REF!=#REF!, Z42, IF(#REF!=#REF!, AA42, IF(#REF!=#REF!, AB42, IF(#REF!=#REF!, AC42, IF(#REF!=#REF!, AD42, IF(#REF!=#REF!, AE42, "£0.00"))))))))</f>
        <v>#REF!</v>
      </c>
      <c r="AG42" s="7"/>
      <c r="AH42" s="7"/>
      <c r="AI42" s="7"/>
      <c r="AJ42" s="7"/>
      <c r="AK42" s="7"/>
      <c r="AL42" s="7"/>
      <c r="AM42" s="7"/>
      <c r="AN42" s="7"/>
      <c r="AO42" s="7"/>
      <c r="AP42" s="7"/>
      <c r="AQ42" s="7"/>
      <c r="AR42" s="7"/>
      <c r="AS42" s="7"/>
      <c r="AT42" s="7"/>
      <c r="AU42" s="7"/>
      <c r="AV42" s="7"/>
      <c r="AW42" s="7"/>
      <c r="AX42" s="7"/>
      <c r="AY42" s="7"/>
      <c r="AZ42" s="7"/>
      <c r="BA42" s="7"/>
    </row>
    <row r="43" spans="1:53" ht="15">
      <c r="A43" s="187"/>
      <c r="B43" s="268"/>
      <c r="C43" s="269"/>
      <c r="D43" s="244"/>
      <c r="E43" s="270"/>
      <c r="F43" s="187"/>
      <c r="G43" s="64"/>
      <c r="H43" s="278"/>
      <c r="I43" s="279"/>
      <c r="J43" s="280"/>
      <c r="K43" s="279" t="str">
        <f t="shared" si="3"/>
        <v/>
      </c>
      <c r="L43" s="278" t="str">
        <f t="shared" si="4"/>
        <v/>
      </c>
      <c r="M43" s="278"/>
      <c r="N43" s="65"/>
      <c r="O43" s="66"/>
      <c r="P43" s="244"/>
      <c r="Q43" s="286"/>
      <c r="R43" s="287"/>
      <c r="S43" s="288"/>
      <c r="T43" s="289" t="str">
        <f t="shared" si="2"/>
        <v/>
      </c>
      <c r="U43" s="19"/>
      <c r="V43" s="7"/>
      <c r="W43" s="7"/>
      <c r="X43" s="143" t="e">
        <f>IF(AND(C43=#REF!,#REF!="Magistrates'"),#REF!,IF(AND(C43=#REF!,#REF!="Magistrates'"),#REF!,IF(AND(C43=#REF!,#REF!="Magistrates'"),#REF!, IF(AND(C43=#REF!,#REF!="Crown"),#REF!,IF(AND(C43=#REF!,#REF!="Crown"),#REF!,IF(AND(C43=#REF!,#REF!="Crown"),#REF!, IF(AND(C43=#REF!,#REF!="Appeal work"),"£0.00",IF(AND(C43=#REF!,#REF!="Appeal work"),"£0.00",IF(AND(C43=#REF!,#REF!="Appeal work"),"£0.00","£0.00")))))))))</f>
        <v>#REF!</v>
      </c>
      <c r="Y43" s="143" t="e">
        <f>IF(AND(C43=#REF!,#REF!="Magistrates'"),#REF!,IF(AND(C43=#REF!,#REF!="Magistrates'"),#REF!,IF(AND(C43=#REF!,#REF!="Magistrates'"),#REF!, IF(AND(C43=#REF!,#REF!="Crown"),#REF!,IF(AND(C43=#REF!,#REF!="Crown"),#REF!,IF(AND(C43=#REF!,#REF!="Crown"),#REF!, IF(AND(C43=#REF!,#REF!="Appeal work"),"£0.00",IF(AND(C43=#REF!,#REF!="Appeal work"),"£0.00",IF(AND(C43=#REF!,#REF!="Appeal work"),"£0.00","£0.00")))))))))</f>
        <v>#REF!</v>
      </c>
      <c r="Z43" s="143" t="e">
        <f>IF(AND(C43=#REF!,#REF!="Magistrates'"),#REF!,IF(AND(C43=#REF!,#REF!="Magistrates'"),#REF!,IF(AND(C43=#REF!,#REF!="Magistrates'"),#REF!, IF(AND(C43=#REF!,#REF!="Crown"),#REF!,IF(AND(C43=#REF!,#REF!="Crown"),#REF!,IF(AND(C43=#REF!,#REF!="Crown"),#REF!, IF(AND(C43=#REF!,#REF!="Appeal work"),#REF!,IF(AND(C43=#REF!,#REF!="Appeal work"),#REF!,IF(AND(C43=#REF!,#REF!="Appeal work"),#REF!,"£0.00")))))))))</f>
        <v>#REF!</v>
      </c>
      <c r="AA43" s="143" t="e">
        <f>IF(AND(C43=#REF!,#REF!="Magistrates'"),#REF!,IF(AND(C43=#REF!,#REF!="Magistrates'"),#REF!,IF(AND(C43=#REF!,#REF!="Magistrates'"),#REF!, IF(AND(C43=#REF!,#REF!="Crown"),#REF!,IF(AND(C43=#REF!,#REF!="Crown"),#REF!,IF(AND(C43=#REF!,#REF!="Crown"),#REF!, IF(AND(C43=#REF!,#REF!="Appeal work"),#REF!,IF(AND(C43=#REF!,#REF!="Appeal work"),#REF!, IF(AND(C43=#REF!,#REF!="Appeal work"),#REF!,"£0.00")))))))))</f>
        <v>#REF!</v>
      </c>
      <c r="AB43" s="143" t="e">
        <f>IF(AND(C43=#REF!,#REF!="Magistrates'"),#REF!,IF(AND(C43=#REF!,#REF!="Magistrates'"),#REF!,IF(AND(C43=#REF!,#REF!="Magistrates'"),#REF!, IF(AND(C43=#REF!,#REF!="Crown"),#REF!,IF(AND(C43=#REF!,#REF!="Crown"),#REF!,IF(AND(C43=#REF!,#REF!="Crown"),#REF!, IF(AND(C43=#REF!,#REF!="Appeal work"),#REF!,IF(AND(C43=#REF!,#REF!="Appeal work"),#REF!,IF(AND(C43=#REF!,#REF!="Appeal work"),#REF!,"£0.00")))))))))</f>
        <v>#REF!</v>
      </c>
      <c r="AC43" s="143" t="e">
        <f>IF(AND(C43=#REF!,#REF!="Magistrates'"),"£0.00",IF(AND(C43=#REF!,#REF!="Magistrates'"),"£0.00",IF(AND(C43=#REF!,#REF!="Magistrates'"),"£0.00", IF(AND(C43=#REF!,#REF!="Crown"),"£0.00",IF(AND(C43=#REF!,#REF!="Crown"),"£0.00",IF(AND(C43=#REF!,#REF!="Crown"),"£0.00", IF(AND(C43=#REF!,#REF!="Appeal work"),#REF!,IF(AND(C43=#REF!,#REF!="Appeal work"),#REF!,IF(AND(C43=#REF!,#REF!="Appeal work"),#REF!,"£0.00")))))))))</f>
        <v>#REF!</v>
      </c>
      <c r="AD43" s="143" t="e">
        <f>IF(AND(C43=#REF!,#REF!="Magistrates'"),"£0.00",IF(AND(C43=#REF!,#REF!="Magistrates'"),"£0.00",IF(AND(C43=#REF!,#REF!="Magistrates'"),"£0.00", IF(AND(C43=#REF!,#REF!="Crown"),"£0.00",IF(AND(C43=#REF!,#REF!="Crown"),"£0.00",IF(AND(C43=#REF!,#REF!="Crown"),"£0.00", IF(AND(C43=#REF!,#REF!="Appeal work"),#REF!,IF(AND(C43=#REF!,#REF!="Appeal work"),#REF!,IF(AND(C43=#REF!,#REF!="Appeal work"),#REF!,"£0.00")))))))))</f>
        <v>#REF!</v>
      </c>
      <c r="AE43" s="143" t="e">
        <f>IF(AND(C43=#REF!,#REF!="Magistrates'"),"£0.00",IF(AND(C43=#REF!,#REF!="Magistrates'"),"£0.00",IF(AND(C43=#REF!,#REF!="Magistrates'"),"£0.00", IF(AND(C43=#REF!,#REF!="Crown"),"£0.00",IF(AND(C43=#REF!,#REF!="Crown"),"£0.00",IF(AND(C43=#REF!,#REF!="Crown"),"£0.00", IF(AND(C43=#REF!,#REF!="Appeal work"),#REF!,IF(AND(C43=#REF!,#REF!="Appeal work"),#REF!,IF(AND(C43=#REF!,#REF!="Appeal work"),#REF!,"£0.00")))))))))</f>
        <v>#REF!</v>
      </c>
      <c r="AF43" s="143" t="e">
        <f>IF(#REF!=#REF!, X43, IF(#REF!=#REF!, Y43, IF(#REF!=#REF!, Z43, IF(#REF!=#REF!, AA43, IF(#REF!=#REF!, AB43, IF(#REF!=#REF!, AC43, IF(#REF!=#REF!, AD43, IF(#REF!=#REF!, AE43, "£0.00"))))))))</f>
        <v>#REF!</v>
      </c>
      <c r="AG43" s="7"/>
      <c r="AH43" s="7"/>
      <c r="AI43" s="7"/>
      <c r="AJ43" s="7"/>
      <c r="AK43" s="7"/>
      <c r="AL43" s="7"/>
      <c r="AM43" s="7"/>
      <c r="AN43" s="7"/>
      <c r="AO43" s="7"/>
      <c r="AP43" s="7"/>
      <c r="AQ43" s="7"/>
      <c r="AR43" s="7"/>
      <c r="AS43" s="7"/>
      <c r="AT43" s="7"/>
      <c r="AU43" s="7"/>
      <c r="AV43" s="7"/>
      <c r="AW43" s="7"/>
      <c r="AX43" s="7"/>
      <c r="AY43" s="7"/>
      <c r="AZ43" s="7"/>
      <c r="BA43" s="7"/>
    </row>
    <row r="44" spans="1:53" ht="15">
      <c r="A44" s="187"/>
      <c r="B44" s="268"/>
      <c r="C44" s="269"/>
      <c r="D44" s="244"/>
      <c r="E44" s="270"/>
      <c r="F44" s="187"/>
      <c r="G44" s="64"/>
      <c r="H44" s="278"/>
      <c r="I44" s="279"/>
      <c r="J44" s="280"/>
      <c r="K44" s="279" t="str">
        <f t="shared" si="3"/>
        <v/>
      </c>
      <c r="L44" s="278" t="str">
        <f t="shared" si="4"/>
        <v/>
      </c>
      <c r="M44" s="278"/>
      <c r="N44" s="65"/>
      <c r="O44" s="66"/>
      <c r="P44" s="244"/>
      <c r="Q44" s="286"/>
      <c r="R44" s="287"/>
      <c r="S44" s="288"/>
      <c r="T44" s="289" t="str">
        <f t="shared" si="2"/>
        <v/>
      </c>
      <c r="U44" s="19"/>
      <c r="V44" s="7"/>
      <c r="W44" s="7"/>
      <c r="X44" s="143" t="e">
        <f>IF(AND(C44=#REF!,#REF!="Magistrates'"),#REF!,IF(AND(C44=#REF!,#REF!="Magistrates'"),#REF!,IF(AND(C44=#REF!,#REF!="Magistrates'"),#REF!, IF(AND(C44=#REF!,#REF!="Crown"),#REF!,IF(AND(C44=#REF!,#REF!="Crown"),#REF!,IF(AND(C44=#REF!,#REF!="Crown"),#REF!, IF(AND(C44=#REF!,#REF!="Appeal work"),"£0.00",IF(AND(C44=#REF!,#REF!="Appeal work"),"£0.00",IF(AND(C44=#REF!,#REF!="Appeal work"),"£0.00","£0.00")))))))))</f>
        <v>#REF!</v>
      </c>
      <c r="Y44" s="143" t="e">
        <f>IF(AND(C44=#REF!,#REF!="Magistrates'"),#REF!,IF(AND(C44=#REF!,#REF!="Magistrates'"),#REF!,IF(AND(C44=#REF!,#REF!="Magistrates'"),#REF!, IF(AND(C44=#REF!,#REF!="Crown"),#REF!,IF(AND(C44=#REF!,#REF!="Crown"),#REF!,IF(AND(C44=#REF!,#REF!="Crown"),#REF!, IF(AND(C44=#REF!,#REF!="Appeal work"),"£0.00",IF(AND(C44=#REF!,#REF!="Appeal work"),"£0.00",IF(AND(C44=#REF!,#REF!="Appeal work"),"£0.00","£0.00")))))))))</f>
        <v>#REF!</v>
      </c>
      <c r="Z44" s="143" t="e">
        <f>IF(AND(C44=#REF!,#REF!="Magistrates'"),#REF!,IF(AND(C44=#REF!,#REF!="Magistrates'"),#REF!,IF(AND(C44=#REF!,#REF!="Magistrates'"),#REF!, IF(AND(C44=#REF!,#REF!="Crown"),#REF!,IF(AND(C44=#REF!,#REF!="Crown"),#REF!,IF(AND(C44=#REF!,#REF!="Crown"),#REF!, IF(AND(C44=#REF!,#REF!="Appeal work"),#REF!,IF(AND(C44=#REF!,#REF!="Appeal work"),#REF!,IF(AND(C44=#REF!,#REF!="Appeal work"),#REF!,"£0.00")))))))))</f>
        <v>#REF!</v>
      </c>
      <c r="AA44" s="143" t="e">
        <f>IF(AND(C44=#REF!,#REF!="Magistrates'"),#REF!,IF(AND(C44=#REF!,#REF!="Magistrates'"),#REF!,IF(AND(C44=#REF!,#REF!="Magistrates'"),#REF!, IF(AND(C44=#REF!,#REF!="Crown"),#REF!,IF(AND(C44=#REF!,#REF!="Crown"),#REF!,IF(AND(C44=#REF!,#REF!="Crown"),#REF!, IF(AND(C44=#REF!,#REF!="Appeal work"),#REF!,IF(AND(C44=#REF!,#REF!="Appeal work"),#REF!, IF(AND(C44=#REF!,#REF!="Appeal work"),#REF!,"£0.00")))))))))</f>
        <v>#REF!</v>
      </c>
      <c r="AB44" s="143" t="e">
        <f>IF(AND(C44=#REF!,#REF!="Magistrates'"),#REF!,IF(AND(C44=#REF!,#REF!="Magistrates'"),#REF!,IF(AND(C44=#REF!,#REF!="Magistrates'"),#REF!, IF(AND(C44=#REF!,#REF!="Crown"),#REF!,IF(AND(C44=#REF!,#REF!="Crown"),#REF!,IF(AND(C44=#REF!,#REF!="Crown"),#REF!, IF(AND(C44=#REF!,#REF!="Appeal work"),#REF!,IF(AND(C44=#REF!,#REF!="Appeal work"),#REF!,IF(AND(C44=#REF!,#REF!="Appeal work"),#REF!,"£0.00")))))))))</f>
        <v>#REF!</v>
      </c>
      <c r="AC44" s="143" t="e">
        <f>IF(AND(C44=#REF!,#REF!="Magistrates'"),"£0.00",IF(AND(C44=#REF!,#REF!="Magistrates'"),"£0.00",IF(AND(C44=#REF!,#REF!="Magistrates'"),"£0.00", IF(AND(C44=#REF!,#REF!="Crown"),"£0.00",IF(AND(C44=#REF!,#REF!="Crown"),"£0.00",IF(AND(C44=#REF!,#REF!="Crown"),"£0.00", IF(AND(C44=#REF!,#REF!="Appeal work"),#REF!,IF(AND(C44=#REF!,#REF!="Appeal work"),#REF!,IF(AND(C44=#REF!,#REF!="Appeal work"),#REF!,"£0.00")))))))))</f>
        <v>#REF!</v>
      </c>
      <c r="AD44" s="143" t="e">
        <f>IF(AND(C44=#REF!,#REF!="Magistrates'"),"£0.00",IF(AND(C44=#REF!,#REF!="Magistrates'"),"£0.00",IF(AND(C44=#REF!,#REF!="Magistrates'"),"£0.00", IF(AND(C44=#REF!,#REF!="Crown"),"£0.00",IF(AND(C44=#REF!,#REF!="Crown"),"£0.00",IF(AND(C44=#REF!,#REF!="Crown"),"£0.00", IF(AND(C44=#REF!,#REF!="Appeal work"),#REF!,IF(AND(C44=#REF!,#REF!="Appeal work"),#REF!,IF(AND(C44=#REF!,#REF!="Appeal work"),#REF!,"£0.00")))))))))</f>
        <v>#REF!</v>
      </c>
      <c r="AE44" s="143" t="e">
        <f>IF(AND(C44=#REF!,#REF!="Magistrates'"),"£0.00",IF(AND(C44=#REF!,#REF!="Magistrates'"),"£0.00",IF(AND(C44=#REF!,#REF!="Magistrates'"),"£0.00", IF(AND(C44=#REF!,#REF!="Crown"),"£0.00",IF(AND(C44=#REF!,#REF!="Crown"),"£0.00",IF(AND(C44=#REF!,#REF!="Crown"),"£0.00", IF(AND(C44=#REF!,#REF!="Appeal work"),#REF!,IF(AND(C44=#REF!,#REF!="Appeal work"),#REF!,IF(AND(C44=#REF!,#REF!="Appeal work"),#REF!,"£0.00")))))))))</f>
        <v>#REF!</v>
      </c>
      <c r="AF44" s="143" t="e">
        <f>IF(#REF!=#REF!, X44, IF(#REF!=#REF!, Y44, IF(#REF!=#REF!, Z44, IF(#REF!=#REF!, AA44, IF(#REF!=#REF!, AB44, IF(#REF!=#REF!, AC44, IF(#REF!=#REF!, AD44, IF(#REF!=#REF!, AE44, "£0.00"))))))))</f>
        <v>#REF!</v>
      </c>
      <c r="AG44" s="7"/>
      <c r="AH44" s="7"/>
      <c r="AI44" s="7"/>
      <c r="AJ44" s="7"/>
      <c r="AK44" s="7"/>
      <c r="AL44" s="7"/>
      <c r="AM44" s="7"/>
      <c r="AN44" s="7"/>
      <c r="AO44" s="7"/>
      <c r="AP44" s="7"/>
      <c r="AQ44" s="7"/>
      <c r="AR44" s="7"/>
      <c r="AS44" s="7"/>
      <c r="AT44" s="7"/>
      <c r="AU44" s="7"/>
      <c r="AV44" s="7"/>
      <c r="AW44" s="7"/>
      <c r="AX44" s="7"/>
      <c r="AY44" s="7"/>
      <c r="AZ44" s="7"/>
      <c r="BA44" s="7"/>
    </row>
    <row r="45" spans="1:53" ht="15">
      <c r="A45" s="187"/>
      <c r="B45" s="268"/>
      <c r="C45" s="269"/>
      <c r="D45" s="244"/>
      <c r="E45" s="270"/>
      <c r="F45" s="187"/>
      <c r="G45" s="64"/>
      <c r="H45" s="278"/>
      <c r="I45" s="279"/>
      <c r="J45" s="280"/>
      <c r="K45" s="279" t="str">
        <f t="shared" si="3"/>
        <v/>
      </c>
      <c r="L45" s="278" t="str">
        <f t="shared" si="4"/>
        <v/>
      </c>
      <c r="M45" s="278"/>
      <c r="N45" s="65"/>
      <c r="O45" s="66"/>
      <c r="P45" s="244"/>
      <c r="Q45" s="286"/>
      <c r="R45" s="287"/>
      <c r="S45" s="288"/>
      <c r="T45" s="289" t="str">
        <f t="shared" si="2"/>
        <v/>
      </c>
      <c r="U45" s="19"/>
      <c r="V45" s="7"/>
      <c r="W45" s="7"/>
      <c r="X45" s="143" t="e">
        <f>IF(AND(C45=#REF!,#REF!="Magistrates'"),#REF!,IF(AND(C45=#REF!,#REF!="Magistrates'"),#REF!,IF(AND(C45=#REF!,#REF!="Magistrates'"),#REF!, IF(AND(C45=#REF!,#REF!="Crown"),#REF!,IF(AND(C45=#REF!,#REF!="Crown"),#REF!,IF(AND(C45=#REF!,#REF!="Crown"),#REF!, IF(AND(C45=#REF!,#REF!="Appeal work"),"£0.00",IF(AND(C45=#REF!,#REF!="Appeal work"),"£0.00",IF(AND(C45=#REF!,#REF!="Appeal work"),"£0.00","£0.00")))))))))</f>
        <v>#REF!</v>
      </c>
      <c r="Y45" s="143" t="e">
        <f>IF(AND(C45=#REF!,#REF!="Magistrates'"),#REF!,IF(AND(C45=#REF!,#REF!="Magistrates'"),#REF!,IF(AND(C45=#REF!,#REF!="Magistrates'"),#REF!, IF(AND(C45=#REF!,#REF!="Crown"),#REF!,IF(AND(C45=#REF!,#REF!="Crown"),#REF!,IF(AND(C45=#REF!,#REF!="Crown"),#REF!, IF(AND(C45=#REF!,#REF!="Appeal work"),"£0.00",IF(AND(C45=#REF!,#REF!="Appeal work"),"£0.00",IF(AND(C45=#REF!,#REF!="Appeal work"),"£0.00","£0.00")))))))))</f>
        <v>#REF!</v>
      </c>
      <c r="Z45" s="143" t="e">
        <f>IF(AND(C45=#REF!,#REF!="Magistrates'"),#REF!,IF(AND(C45=#REF!,#REF!="Magistrates'"),#REF!,IF(AND(C45=#REF!,#REF!="Magistrates'"),#REF!, IF(AND(C45=#REF!,#REF!="Crown"),#REF!,IF(AND(C45=#REF!,#REF!="Crown"),#REF!,IF(AND(C45=#REF!,#REF!="Crown"),#REF!, IF(AND(C45=#REF!,#REF!="Appeal work"),#REF!,IF(AND(C45=#REF!,#REF!="Appeal work"),#REF!,IF(AND(C45=#REF!,#REF!="Appeal work"),#REF!,"£0.00")))))))))</f>
        <v>#REF!</v>
      </c>
      <c r="AA45" s="143" t="e">
        <f>IF(AND(C45=#REF!,#REF!="Magistrates'"),#REF!,IF(AND(C45=#REF!,#REF!="Magistrates'"),#REF!,IF(AND(C45=#REF!,#REF!="Magistrates'"),#REF!, IF(AND(C45=#REF!,#REF!="Crown"),#REF!,IF(AND(C45=#REF!,#REF!="Crown"),#REF!,IF(AND(C45=#REF!,#REF!="Crown"),#REF!, IF(AND(C45=#REF!,#REF!="Appeal work"),#REF!,IF(AND(C45=#REF!,#REF!="Appeal work"),#REF!, IF(AND(C45=#REF!,#REF!="Appeal work"),#REF!,"£0.00")))))))))</f>
        <v>#REF!</v>
      </c>
      <c r="AB45" s="143" t="e">
        <f>IF(AND(C45=#REF!,#REF!="Magistrates'"),#REF!,IF(AND(C45=#REF!,#REF!="Magistrates'"),#REF!,IF(AND(C45=#REF!,#REF!="Magistrates'"),#REF!, IF(AND(C45=#REF!,#REF!="Crown"),#REF!,IF(AND(C45=#REF!,#REF!="Crown"),#REF!,IF(AND(C45=#REF!,#REF!="Crown"),#REF!, IF(AND(C45=#REF!,#REF!="Appeal work"),#REF!,IF(AND(C45=#REF!,#REF!="Appeal work"),#REF!,IF(AND(C45=#REF!,#REF!="Appeal work"),#REF!,"£0.00")))))))))</f>
        <v>#REF!</v>
      </c>
      <c r="AC45" s="143" t="e">
        <f>IF(AND(C45=#REF!,#REF!="Magistrates'"),"£0.00",IF(AND(C45=#REF!,#REF!="Magistrates'"),"£0.00",IF(AND(C45=#REF!,#REF!="Magistrates'"),"£0.00", IF(AND(C45=#REF!,#REF!="Crown"),"£0.00",IF(AND(C45=#REF!,#REF!="Crown"),"£0.00",IF(AND(C45=#REF!,#REF!="Crown"),"£0.00", IF(AND(C45=#REF!,#REF!="Appeal work"),#REF!,IF(AND(C45=#REF!,#REF!="Appeal work"),#REF!,IF(AND(C45=#REF!,#REF!="Appeal work"),#REF!,"£0.00")))))))))</f>
        <v>#REF!</v>
      </c>
      <c r="AD45" s="143" t="e">
        <f>IF(AND(C45=#REF!,#REF!="Magistrates'"),"£0.00",IF(AND(C45=#REF!,#REF!="Magistrates'"),"£0.00",IF(AND(C45=#REF!,#REF!="Magistrates'"),"£0.00", IF(AND(C45=#REF!,#REF!="Crown"),"£0.00",IF(AND(C45=#REF!,#REF!="Crown"),"£0.00",IF(AND(C45=#REF!,#REF!="Crown"),"£0.00", IF(AND(C45=#REF!,#REF!="Appeal work"),#REF!,IF(AND(C45=#REF!,#REF!="Appeal work"),#REF!,IF(AND(C45=#REF!,#REF!="Appeal work"),#REF!,"£0.00")))))))))</f>
        <v>#REF!</v>
      </c>
      <c r="AE45" s="143" t="e">
        <f>IF(AND(C45=#REF!,#REF!="Magistrates'"),"£0.00",IF(AND(C45=#REF!,#REF!="Magistrates'"),"£0.00",IF(AND(C45=#REF!,#REF!="Magistrates'"),"£0.00", IF(AND(C45=#REF!,#REF!="Crown"),"£0.00",IF(AND(C45=#REF!,#REF!="Crown"),"£0.00",IF(AND(C45=#REF!,#REF!="Crown"),"£0.00", IF(AND(C45=#REF!,#REF!="Appeal work"),#REF!,IF(AND(C45=#REF!,#REF!="Appeal work"),#REF!,IF(AND(C45=#REF!,#REF!="Appeal work"),#REF!,"£0.00")))))))))</f>
        <v>#REF!</v>
      </c>
      <c r="AF45" s="143" t="e">
        <f>IF(#REF!=#REF!, X45, IF(#REF!=#REF!, Y45, IF(#REF!=#REF!, Z45, IF(#REF!=#REF!, AA45, IF(#REF!=#REF!, AB45, IF(#REF!=#REF!, AC45, IF(#REF!=#REF!, AD45, IF(#REF!=#REF!, AE45, "£0.00"))))))))</f>
        <v>#REF!</v>
      </c>
      <c r="AG45" s="7"/>
      <c r="AH45" s="7"/>
      <c r="AI45" s="7"/>
      <c r="AJ45" s="7"/>
      <c r="AK45" s="7"/>
      <c r="AL45" s="7"/>
      <c r="AM45" s="7"/>
      <c r="AN45" s="7"/>
      <c r="AO45" s="7"/>
      <c r="AP45" s="7"/>
      <c r="AQ45" s="7"/>
      <c r="AR45" s="7"/>
      <c r="AS45" s="7"/>
      <c r="AT45" s="7"/>
      <c r="AU45" s="7"/>
      <c r="AV45" s="7"/>
      <c r="AW45" s="7"/>
      <c r="AX45" s="7"/>
      <c r="AY45" s="7"/>
      <c r="AZ45" s="7"/>
      <c r="BA45" s="7"/>
    </row>
    <row r="46" spans="1:53" ht="15">
      <c r="A46" s="187"/>
      <c r="B46" s="268"/>
      <c r="C46" s="269"/>
      <c r="D46" s="244"/>
      <c r="E46" s="270"/>
      <c r="F46" s="187"/>
      <c r="G46" s="64"/>
      <c r="H46" s="278"/>
      <c r="I46" s="279"/>
      <c r="J46" s="280"/>
      <c r="K46" s="279" t="str">
        <f t="shared" si="3"/>
        <v/>
      </c>
      <c r="L46" s="278" t="str">
        <f t="shared" si="4"/>
        <v/>
      </c>
      <c r="M46" s="278"/>
      <c r="N46" s="65"/>
      <c r="O46" s="66"/>
      <c r="P46" s="244"/>
      <c r="Q46" s="286"/>
      <c r="R46" s="287"/>
      <c r="S46" s="288"/>
      <c r="T46" s="289" t="str">
        <f t="shared" si="2"/>
        <v/>
      </c>
      <c r="U46" s="19"/>
      <c r="V46" s="7"/>
      <c r="W46" s="7"/>
      <c r="X46" s="143" t="e">
        <f>IF(AND(C46=#REF!,#REF!="Magistrates'"),#REF!,IF(AND(C46=#REF!,#REF!="Magistrates'"),#REF!,IF(AND(C46=#REF!,#REF!="Magistrates'"),#REF!, IF(AND(C46=#REF!,#REF!="Crown"),#REF!,IF(AND(C46=#REF!,#REF!="Crown"),#REF!,IF(AND(C46=#REF!,#REF!="Crown"),#REF!, IF(AND(C46=#REF!,#REF!="Appeal work"),"£0.00",IF(AND(C46=#REF!,#REF!="Appeal work"),"£0.00",IF(AND(C46=#REF!,#REF!="Appeal work"),"£0.00","£0.00")))))))))</f>
        <v>#REF!</v>
      </c>
      <c r="Y46" s="143" t="e">
        <f>IF(AND(C46=#REF!,#REF!="Magistrates'"),#REF!,IF(AND(C46=#REF!,#REF!="Magistrates'"),#REF!,IF(AND(C46=#REF!,#REF!="Magistrates'"),#REF!, IF(AND(C46=#REF!,#REF!="Crown"),#REF!,IF(AND(C46=#REF!,#REF!="Crown"),#REF!,IF(AND(C46=#REF!,#REF!="Crown"),#REF!, IF(AND(C46=#REF!,#REF!="Appeal work"),"£0.00",IF(AND(C46=#REF!,#REF!="Appeal work"),"£0.00",IF(AND(C46=#REF!,#REF!="Appeal work"),"£0.00","£0.00")))))))))</f>
        <v>#REF!</v>
      </c>
      <c r="Z46" s="143" t="e">
        <f>IF(AND(C46=#REF!,#REF!="Magistrates'"),#REF!,IF(AND(C46=#REF!,#REF!="Magistrates'"),#REF!,IF(AND(C46=#REF!,#REF!="Magistrates'"),#REF!, IF(AND(C46=#REF!,#REF!="Crown"),#REF!,IF(AND(C46=#REF!,#REF!="Crown"),#REF!,IF(AND(C46=#REF!,#REF!="Crown"),#REF!, IF(AND(C46=#REF!,#REF!="Appeal work"),#REF!,IF(AND(C46=#REF!,#REF!="Appeal work"),#REF!,IF(AND(C46=#REF!,#REF!="Appeal work"),#REF!,"£0.00")))))))))</f>
        <v>#REF!</v>
      </c>
      <c r="AA46" s="143" t="e">
        <f>IF(AND(C46=#REF!,#REF!="Magistrates'"),#REF!,IF(AND(C46=#REF!,#REF!="Magistrates'"),#REF!,IF(AND(C46=#REF!,#REF!="Magistrates'"),#REF!, IF(AND(C46=#REF!,#REF!="Crown"),#REF!,IF(AND(C46=#REF!,#REF!="Crown"),#REF!,IF(AND(C46=#REF!,#REF!="Crown"),#REF!, IF(AND(C46=#REF!,#REF!="Appeal work"),#REF!,IF(AND(C46=#REF!,#REF!="Appeal work"),#REF!, IF(AND(C46=#REF!,#REF!="Appeal work"),#REF!,"£0.00")))))))))</f>
        <v>#REF!</v>
      </c>
      <c r="AB46" s="143" t="e">
        <f>IF(AND(C46=#REF!,#REF!="Magistrates'"),#REF!,IF(AND(C46=#REF!,#REF!="Magistrates'"),#REF!,IF(AND(C46=#REF!,#REF!="Magistrates'"),#REF!, IF(AND(C46=#REF!,#REF!="Crown"),#REF!,IF(AND(C46=#REF!,#REF!="Crown"),#REF!,IF(AND(C46=#REF!,#REF!="Crown"),#REF!, IF(AND(C46=#REF!,#REF!="Appeal work"),#REF!,IF(AND(C46=#REF!,#REF!="Appeal work"),#REF!,IF(AND(C46=#REF!,#REF!="Appeal work"),#REF!,"£0.00")))))))))</f>
        <v>#REF!</v>
      </c>
      <c r="AC46" s="143" t="e">
        <f>IF(AND(C46=#REF!,#REF!="Magistrates'"),"£0.00",IF(AND(C46=#REF!,#REF!="Magistrates'"),"£0.00",IF(AND(C46=#REF!,#REF!="Magistrates'"),"£0.00", IF(AND(C46=#REF!,#REF!="Crown"),"£0.00",IF(AND(C46=#REF!,#REF!="Crown"),"£0.00",IF(AND(C46=#REF!,#REF!="Crown"),"£0.00", IF(AND(C46=#REF!,#REF!="Appeal work"),#REF!,IF(AND(C46=#REF!,#REF!="Appeal work"),#REF!,IF(AND(C46=#REF!,#REF!="Appeal work"),#REF!,"£0.00")))))))))</f>
        <v>#REF!</v>
      </c>
      <c r="AD46" s="143" t="e">
        <f>IF(AND(C46=#REF!,#REF!="Magistrates'"),"£0.00",IF(AND(C46=#REF!,#REF!="Magistrates'"),"£0.00",IF(AND(C46=#REF!,#REF!="Magistrates'"),"£0.00", IF(AND(C46=#REF!,#REF!="Crown"),"£0.00",IF(AND(C46=#REF!,#REF!="Crown"),"£0.00",IF(AND(C46=#REF!,#REF!="Crown"),"£0.00", IF(AND(C46=#REF!,#REF!="Appeal work"),#REF!,IF(AND(C46=#REF!,#REF!="Appeal work"),#REF!,IF(AND(C46=#REF!,#REF!="Appeal work"),#REF!,"£0.00")))))))))</f>
        <v>#REF!</v>
      </c>
      <c r="AE46" s="143" t="e">
        <f>IF(AND(C46=#REF!,#REF!="Magistrates'"),"£0.00",IF(AND(C46=#REF!,#REF!="Magistrates'"),"£0.00",IF(AND(C46=#REF!,#REF!="Magistrates'"),"£0.00", IF(AND(C46=#REF!,#REF!="Crown"),"£0.00",IF(AND(C46=#REF!,#REF!="Crown"),"£0.00",IF(AND(C46=#REF!,#REF!="Crown"),"£0.00", IF(AND(C46=#REF!,#REF!="Appeal work"),#REF!,IF(AND(C46=#REF!,#REF!="Appeal work"),#REF!,IF(AND(C46=#REF!,#REF!="Appeal work"),#REF!,"£0.00")))))))))</f>
        <v>#REF!</v>
      </c>
      <c r="AF46" s="143" t="e">
        <f>IF(#REF!=#REF!, X46, IF(#REF!=#REF!, Y46, IF(#REF!=#REF!, Z46, IF(#REF!=#REF!, AA46, IF(#REF!=#REF!, AB46, IF(#REF!=#REF!, AC46, IF(#REF!=#REF!, AD46, IF(#REF!=#REF!, AE46, "£0.00"))))))))</f>
        <v>#REF!</v>
      </c>
      <c r="AG46" s="7"/>
      <c r="AH46" s="7"/>
      <c r="AI46" s="7"/>
      <c r="AJ46" s="7"/>
      <c r="AK46" s="7"/>
      <c r="AL46" s="7"/>
      <c r="AM46" s="7"/>
      <c r="AN46" s="7"/>
      <c r="AO46" s="7"/>
      <c r="AP46" s="7"/>
      <c r="AQ46" s="7"/>
      <c r="AR46" s="7"/>
      <c r="AS46" s="7"/>
      <c r="AT46" s="7"/>
      <c r="AU46" s="7"/>
      <c r="AV46" s="7"/>
      <c r="AW46" s="7"/>
      <c r="AX46" s="7"/>
      <c r="AY46" s="7"/>
      <c r="AZ46" s="7"/>
      <c r="BA46" s="7"/>
    </row>
    <row r="47" spans="1:53" ht="15">
      <c r="A47" s="187"/>
      <c r="B47" s="268"/>
      <c r="C47" s="269"/>
      <c r="D47" s="244"/>
      <c r="E47" s="270"/>
      <c r="F47" s="187"/>
      <c r="G47" s="64"/>
      <c r="H47" s="278"/>
      <c r="I47" s="279"/>
      <c r="J47" s="280"/>
      <c r="K47" s="279" t="str">
        <f t="shared" si="3"/>
        <v/>
      </c>
      <c r="L47" s="278" t="str">
        <f t="shared" si="4"/>
        <v/>
      </c>
      <c r="M47" s="278"/>
      <c r="N47" s="65"/>
      <c r="O47" s="66"/>
      <c r="P47" s="244"/>
      <c r="Q47" s="286"/>
      <c r="R47" s="287"/>
      <c r="S47" s="288"/>
      <c r="T47" s="289" t="str">
        <f t="shared" si="2"/>
        <v/>
      </c>
      <c r="U47" s="19"/>
      <c r="V47" s="7"/>
      <c r="W47" s="7"/>
      <c r="X47" s="143" t="e">
        <f>IF(AND(C47=#REF!,#REF!="Magistrates'"),#REF!,IF(AND(C47=#REF!,#REF!="Magistrates'"),#REF!,IF(AND(C47=#REF!,#REF!="Magistrates'"),#REF!, IF(AND(C47=#REF!,#REF!="Crown"),#REF!,IF(AND(C47=#REF!,#REF!="Crown"),#REF!,IF(AND(C47=#REF!,#REF!="Crown"),#REF!, IF(AND(C47=#REF!,#REF!="Appeal work"),"£0.00",IF(AND(C47=#REF!,#REF!="Appeal work"),"£0.00",IF(AND(C47=#REF!,#REF!="Appeal work"),"£0.00","£0.00")))))))))</f>
        <v>#REF!</v>
      </c>
      <c r="Y47" s="143" t="e">
        <f>IF(AND(C47=#REF!,#REF!="Magistrates'"),#REF!,IF(AND(C47=#REF!,#REF!="Magistrates'"),#REF!,IF(AND(C47=#REF!,#REF!="Magistrates'"),#REF!, IF(AND(C47=#REF!,#REF!="Crown"),#REF!,IF(AND(C47=#REF!,#REF!="Crown"),#REF!,IF(AND(C47=#REF!,#REF!="Crown"),#REF!, IF(AND(C47=#REF!,#REF!="Appeal work"),"£0.00",IF(AND(C47=#REF!,#REF!="Appeal work"),"£0.00",IF(AND(C47=#REF!,#REF!="Appeal work"),"£0.00","£0.00")))))))))</f>
        <v>#REF!</v>
      </c>
      <c r="Z47" s="143" t="e">
        <f>IF(AND(C47=#REF!,#REF!="Magistrates'"),#REF!,IF(AND(C47=#REF!,#REF!="Magistrates'"),#REF!,IF(AND(C47=#REF!,#REF!="Magistrates'"),#REF!, IF(AND(C47=#REF!,#REF!="Crown"),#REF!,IF(AND(C47=#REF!,#REF!="Crown"),#REF!,IF(AND(C47=#REF!,#REF!="Crown"),#REF!, IF(AND(C47=#REF!,#REF!="Appeal work"),#REF!,IF(AND(C47=#REF!,#REF!="Appeal work"),#REF!,IF(AND(C47=#REF!,#REF!="Appeal work"),#REF!,"£0.00")))))))))</f>
        <v>#REF!</v>
      </c>
      <c r="AA47" s="143" t="e">
        <f>IF(AND(C47=#REF!,#REF!="Magistrates'"),#REF!,IF(AND(C47=#REF!,#REF!="Magistrates'"),#REF!,IF(AND(C47=#REF!,#REF!="Magistrates'"),#REF!, IF(AND(C47=#REF!,#REF!="Crown"),#REF!,IF(AND(C47=#REF!,#REF!="Crown"),#REF!,IF(AND(C47=#REF!,#REF!="Crown"),#REF!, IF(AND(C47=#REF!,#REF!="Appeal work"),#REF!,IF(AND(C47=#REF!,#REF!="Appeal work"),#REF!, IF(AND(C47=#REF!,#REF!="Appeal work"),#REF!,"£0.00")))))))))</f>
        <v>#REF!</v>
      </c>
      <c r="AB47" s="143" t="e">
        <f>IF(AND(C47=#REF!,#REF!="Magistrates'"),#REF!,IF(AND(C47=#REF!,#REF!="Magistrates'"),#REF!,IF(AND(C47=#REF!,#REF!="Magistrates'"),#REF!, IF(AND(C47=#REF!,#REF!="Crown"),#REF!,IF(AND(C47=#REF!,#REF!="Crown"),#REF!,IF(AND(C47=#REF!,#REF!="Crown"),#REF!, IF(AND(C47=#REF!,#REF!="Appeal work"),#REF!,IF(AND(C47=#REF!,#REF!="Appeal work"),#REF!,IF(AND(C47=#REF!,#REF!="Appeal work"),#REF!,"£0.00")))))))))</f>
        <v>#REF!</v>
      </c>
      <c r="AC47" s="143" t="e">
        <f>IF(AND(C47=#REF!,#REF!="Magistrates'"),"£0.00",IF(AND(C47=#REF!,#REF!="Magistrates'"),"£0.00",IF(AND(C47=#REF!,#REF!="Magistrates'"),"£0.00", IF(AND(C47=#REF!,#REF!="Crown"),"£0.00",IF(AND(C47=#REF!,#REF!="Crown"),"£0.00",IF(AND(C47=#REF!,#REF!="Crown"),"£0.00", IF(AND(C47=#REF!,#REF!="Appeal work"),#REF!,IF(AND(C47=#REF!,#REF!="Appeal work"),#REF!,IF(AND(C47=#REF!,#REF!="Appeal work"),#REF!,"£0.00")))))))))</f>
        <v>#REF!</v>
      </c>
      <c r="AD47" s="143" t="e">
        <f>IF(AND(C47=#REF!,#REF!="Magistrates'"),"£0.00",IF(AND(C47=#REF!,#REF!="Magistrates'"),"£0.00",IF(AND(C47=#REF!,#REF!="Magistrates'"),"£0.00", IF(AND(C47=#REF!,#REF!="Crown"),"£0.00",IF(AND(C47=#REF!,#REF!="Crown"),"£0.00",IF(AND(C47=#REF!,#REF!="Crown"),"£0.00", IF(AND(C47=#REF!,#REF!="Appeal work"),#REF!,IF(AND(C47=#REF!,#REF!="Appeal work"),#REF!,IF(AND(C47=#REF!,#REF!="Appeal work"),#REF!,"£0.00")))))))))</f>
        <v>#REF!</v>
      </c>
      <c r="AE47" s="143" t="e">
        <f>IF(AND(C47=#REF!,#REF!="Magistrates'"),"£0.00",IF(AND(C47=#REF!,#REF!="Magistrates'"),"£0.00",IF(AND(C47=#REF!,#REF!="Magistrates'"),"£0.00", IF(AND(C47=#REF!,#REF!="Crown"),"£0.00",IF(AND(C47=#REF!,#REF!="Crown"),"£0.00",IF(AND(C47=#REF!,#REF!="Crown"),"£0.00", IF(AND(C47=#REF!,#REF!="Appeal work"),#REF!,IF(AND(C47=#REF!,#REF!="Appeal work"),#REF!,IF(AND(C47=#REF!,#REF!="Appeal work"),#REF!,"£0.00")))))))))</f>
        <v>#REF!</v>
      </c>
      <c r="AF47" s="143" t="e">
        <f>IF(#REF!=#REF!, X47, IF(#REF!=#REF!, Y47, IF(#REF!=#REF!, Z47, IF(#REF!=#REF!, AA47, IF(#REF!=#REF!, AB47, IF(#REF!=#REF!, AC47, IF(#REF!=#REF!, AD47, IF(#REF!=#REF!, AE47, "£0.00"))))))))</f>
        <v>#REF!</v>
      </c>
      <c r="AG47" s="7"/>
      <c r="AH47" s="7"/>
      <c r="AI47" s="7"/>
      <c r="AJ47" s="7"/>
      <c r="AK47" s="7"/>
      <c r="AL47" s="7"/>
      <c r="AM47" s="7"/>
      <c r="AN47" s="7"/>
      <c r="AO47" s="7"/>
      <c r="AP47" s="7"/>
      <c r="AQ47" s="7"/>
      <c r="AR47" s="7"/>
      <c r="AS47" s="7"/>
      <c r="AT47" s="7"/>
      <c r="AU47" s="7"/>
      <c r="AV47" s="7"/>
      <c r="AW47" s="7"/>
      <c r="AX47" s="7"/>
      <c r="AY47" s="7"/>
      <c r="AZ47" s="7"/>
      <c r="BA47" s="7"/>
    </row>
    <row r="48" spans="1:53" ht="15">
      <c r="A48" s="187"/>
      <c r="B48" s="268"/>
      <c r="C48" s="269"/>
      <c r="D48" s="244"/>
      <c r="E48" s="270"/>
      <c r="F48" s="187"/>
      <c r="G48" s="64"/>
      <c r="H48" s="278"/>
      <c r="I48" s="279"/>
      <c r="J48" s="280"/>
      <c r="K48" s="279" t="str">
        <f t="shared" si="3"/>
        <v/>
      </c>
      <c r="L48" s="278" t="str">
        <f t="shared" si="4"/>
        <v/>
      </c>
      <c r="M48" s="278"/>
      <c r="N48" s="65"/>
      <c r="O48" s="66"/>
      <c r="P48" s="244"/>
      <c r="Q48" s="286"/>
      <c r="R48" s="287"/>
      <c r="S48" s="288"/>
      <c r="T48" s="289" t="str">
        <f t="shared" si="2"/>
        <v/>
      </c>
      <c r="U48" s="19"/>
      <c r="V48" s="7"/>
      <c r="W48" s="7"/>
      <c r="X48" s="143" t="e">
        <f>IF(AND(C48=#REF!,#REF!="Magistrates'"),#REF!,IF(AND(C48=#REF!,#REF!="Magistrates'"),#REF!,IF(AND(C48=#REF!,#REF!="Magistrates'"),#REF!, IF(AND(C48=#REF!,#REF!="Crown"),#REF!,IF(AND(C48=#REF!,#REF!="Crown"),#REF!,IF(AND(C48=#REF!,#REF!="Crown"),#REF!, IF(AND(C48=#REF!,#REF!="Appeal work"),"£0.00",IF(AND(C48=#REF!,#REF!="Appeal work"),"£0.00",IF(AND(C48=#REF!,#REF!="Appeal work"),"£0.00","£0.00")))))))))</f>
        <v>#REF!</v>
      </c>
      <c r="Y48" s="143" t="e">
        <f>IF(AND(C48=#REF!,#REF!="Magistrates'"),#REF!,IF(AND(C48=#REF!,#REF!="Magistrates'"),#REF!,IF(AND(C48=#REF!,#REF!="Magistrates'"),#REF!, IF(AND(C48=#REF!,#REF!="Crown"),#REF!,IF(AND(C48=#REF!,#REF!="Crown"),#REF!,IF(AND(C48=#REF!,#REF!="Crown"),#REF!, IF(AND(C48=#REF!,#REF!="Appeal work"),"£0.00",IF(AND(C48=#REF!,#REF!="Appeal work"),"£0.00",IF(AND(C48=#REF!,#REF!="Appeal work"),"£0.00","£0.00")))))))))</f>
        <v>#REF!</v>
      </c>
      <c r="Z48" s="143" t="e">
        <f>IF(AND(C48=#REF!,#REF!="Magistrates'"),#REF!,IF(AND(C48=#REF!,#REF!="Magistrates'"),#REF!,IF(AND(C48=#REF!,#REF!="Magistrates'"),#REF!, IF(AND(C48=#REF!,#REF!="Crown"),#REF!,IF(AND(C48=#REF!,#REF!="Crown"),#REF!,IF(AND(C48=#REF!,#REF!="Crown"),#REF!, IF(AND(C48=#REF!,#REF!="Appeal work"),#REF!,IF(AND(C48=#REF!,#REF!="Appeal work"),#REF!,IF(AND(C48=#REF!,#REF!="Appeal work"),#REF!,"£0.00")))))))))</f>
        <v>#REF!</v>
      </c>
      <c r="AA48" s="143" t="e">
        <f>IF(AND(C48=#REF!,#REF!="Magistrates'"),#REF!,IF(AND(C48=#REF!,#REF!="Magistrates'"),#REF!,IF(AND(C48=#REF!,#REF!="Magistrates'"),#REF!, IF(AND(C48=#REF!,#REF!="Crown"),#REF!,IF(AND(C48=#REF!,#REF!="Crown"),#REF!,IF(AND(C48=#REF!,#REF!="Crown"),#REF!, IF(AND(C48=#REF!,#REF!="Appeal work"),#REF!,IF(AND(C48=#REF!,#REF!="Appeal work"),#REF!, IF(AND(C48=#REF!,#REF!="Appeal work"),#REF!,"£0.00")))))))))</f>
        <v>#REF!</v>
      </c>
      <c r="AB48" s="143" t="e">
        <f>IF(AND(C48=#REF!,#REF!="Magistrates'"),#REF!,IF(AND(C48=#REF!,#REF!="Magistrates'"),#REF!,IF(AND(C48=#REF!,#REF!="Magistrates'"),#REF!, IF(AND(C48=#REF!,#REF!="Crown"),#REF!,IF(AND(C48=#REF!,#REF!="Crown"),#REF!,IF(AND(C48=#REF!,#REF!="Crown"),#REF!, IF(AND(C48=#REF!,#REF!="Appeal work"),#REF!,IF(AND(C48=#REF!,#REF!="Appeal work"),#REF!,IF(AND(C48=#REF!,#REF!="Appeal work"),#REF!,"£0.00")))))))))</f>
        <v>#REF!</v>
      </c>
      <c r="AC48" s="143" t="e">
        <f>IF(AND(C48=#REF!,#REF!="Magistrates'"),"£0.00",IF(AND(C48=#REF!,#REF!="Magistrates'"),"£0.00",IF(AND(C48=#REF!,#REF!="Magistrates'"),"£0.00", IF(AND(C48=#REF!,#REF!="Crown"),"£0.00",IF(AND(C48=#REF!,#REF!="Crown"),"£0.00",IF(AND(C48=#REF!,#REF!="Crown"),"£0.00", IF(AND(C48=#REF!,#REF!="Appeal work"),#REF!,IF(AND(C48=#REF!,#REF!="Appeal work"),#REF!,IF(AND(C48=#REF!,#REF!="Appeal work"),#REF!,"£0.00")))))))))</f>
        <v>#REF!</v>
      </c>
      <c r="AD48" s="143" t="e">
        <f>IF(AND(C48=#REF!,#REF!="Magistrates'"),"£0.00",IF(AND(C48=#REF!,#REF!="Magistrates'"),"£0.00",IF(AND(C48=#REF!,#REF!="Magistrates'"),"£0.00", IF(AND(C48=#REF!,#REF!="Crown"),"£0.00",IF(AND(C48=#REF!,#REF!="Crown"),"£0.00",IF(AND(C48=#REF!,#REF!="Crown"),"£0.00", IF(AND(C48=#REF!,#REF!="Appeal work"),#REF!,IF(AND(C48=#REF!,#REF!="Appeal work"),#REF!,IF(AND(C48=#REF!,#REF!="Appeal work"),#REF!,"£0.00")))))))))</f>
        <v>#REF!</v>
      </c>
      <c r="AE48" s="143" t="e">
        <f>IF(AND(C48=#REF!,#REF!="Magistrates'"),"£0.00",IF(AND(C48=#REF!,#REF!="Magistrates'"),"£0.00",IF(AND(C48=#REF!,#REF!="Magistrates'"),"£0.00", IF(AND(C48=#REF!,#REF!="Crown"),"£0.00",IF(AND(C48=#REF!,#REF!="Crown"),"£0.00",IF(AND(C48=#REF!,#REF!="Crown"),"£0.00", IF(AND(C48=#REF!,#REF!="Appeal work"),#REF!,IF(AND(C48=#REF!,#REF!="Appeal work"),#REF!,IF(AND(C48=#REF!,#REF!="Appeal work"),#REF!,"£0.00")))))))))</f>
        <v>#REF!</v>
      </c>
      <c r="AF48" s="143" t="e">
        <f>IF(#REF!=#REF!, X48, IF(#REF!=#REF!, Y48, IF(#REF!=#REF!, Z48, IF(#REF!=#REF!, AA48, IF(#REF!=#REF!, AB48, IF(#REF!=#REF!, AC48, IF(#REF!=#REF!, AD48, IF(#REF!=#REF!, AE48, "£0.00"))))))))</f>
        <v>#REF!</v>
      </c>
      <c r="AG48" s="7"/>
      <c r="AH48" s="7"/>
      <c r="AI48" s="7"/>
      <c r="AJ48" s="7"/>
      <c r="AK48" s="7"/>
      <c r="AL48" s="7"/>
      <c r="AM48" s="7"/>
      <c r="AN48" s="7"/>
      <c r="AO48" s="7"/>
      <c r="AP48" s="7"/>
      <c r="AQ48" s="7"/>
      <c r="AR48" s="7"/>
      <c r="AS48" s="7"/>
      <c r="AT48" s="7"/>
      <c r="AU48" s="7"/>
      <c r="AV48" s="7"/>
      <c r="AW48" s="7"/>
      <c r="AX48" s="7"/>
      <c r="AY48" s="7"/>
      <c r="AZ48" s="7"/>
      <c r="BA48" s="7"/>
    </row>
    <row r="49" spans="1:53" ht="15">
      <c r="A49" s="187"/>
      <c r="B49" s="268"/>
      <c r="C49" s="269"/>
      <c r="D49" s="244"/>
      <c r="E49" s="270"/>
      <c r="F49" s="187"/>
      <c r="G49" s="64"/>
      <c r="H49" s="278"/>
      <c r="I49" s="279"/>
      <c r="J49" s="280"/>
      <c r="K49" s="279" t="str">
        <f t="shared" si="3"/>
        <v/>
      </c>
      <c r="L49" s="278" t="str">
        <f t="shared" si="4"/>
        <v/>
      </c>
      <c r="M49" s="278"/>
      <c r="N49" s="65"/>
      <c r="O49" s="66"/>
      <c r="P49" s="244"/>
      <c r="Q49" s="286"/>
      <c r="R49" s="287"/>
      <c r="S49" s="288"/>
      <c r="T49" s="289" t="str">
        <f t="shared" si="2"/>
        <v/>
      </c>
      <c r="U49" s="19"/>
      <c r="V49" s="7"/>
      <c r="W49" s="7"/>
      <c r="X49" s="143" t="e">
        <f>IF(AND(C49=#REF!,#REF!="Magistrates'"),#REF!,IF(AND(C49=#REF!,#REF!="Magistrates'"),#REF!,IF(AND(C49=#REF!,#REF!="Magistrates'"),#REF!, IF(AND(C49=#REF!,#REF!="Crown"),#REF!,IF(AND(C49=#REF!,#REF!="Crown"),#REF!,IF(AND(C49=#REF!,#REF!="Crown"),#REF!, IF(AND(C49=#REF!,#REF!="Appeal work"),"£0.00",IF(AND(C49=#REF!,#REF!="Appeal work"),"£0.00",IF(AND(C49=#REF!,#REF!="Appeal work"),"£0.00","£0.00")))))))))</f>
        <v>#REF!</v>
      </c>
      <c r="Y49" s="143" t="e">
        <f>IF(AND(C49=#REF!,#REF!="Magistrates'"),#REF!,IF(AND(C49=#REF!,#REF!="Magistrates'"),#REF!,IF(AND(C49=#REF!,#REF!="Magistrates'"),#REF!, IF(AND(C49=#REF!,#REF!="Crown"),#REF!,IF(AND(C49=#REF!,#REF!="Crown"),#REF!,IF(AND(C49=#REF!,#REF!="Crown"),#REF!, IF(AND(C49=#REF!,#REF!="Appeal work"),"£0.00",IF(AND(C49=#REF!,#REF!="Appeal work"),"£0.00",IF(AND(C49=#REF!,#REF!="Appeal work"),"£0.00","£0.00")))))))))</f>
        <v>#REF!</v>
      </c>
      <c r="Z49" s="143" t="e">
        <f>IF(AND(C49=#REF!,#REF!="Magistrates'"),#REF!,IF(AND(C49=#REF!,#REF!="Magistrates'"),#REF!,IF(AND(C49=#REF!,#REF!="Magistrates'"),#REF!, IF(AND(C49=#REF!,#REF!="Crown"),#REF!,IF(AND(C49=#REF!,#REF!="Crown"),#REF!,IF(AND(C49=#REF!,#REF!="Crown"),#REF!, IF(AND(C49=#REF!,#REF!="Appeal work"),#REF!,IF(AND(C49=#REF!,#REF!="Appeal work"),#REF!,IF(AND(C49=#REF!,#REF!="Appeal work"),#REF!,"£0.00")))))))))</f>
        <v>#REF!</v>
      </c>
      <c r="AA49" s="143" t="e">
        <f>IF(AND(C49=#REF!,#REF!="Magistrates'"),#REF!,IF(AND(C49=#REF!,#REF!="Magistrates'"),#REF!,IF(AND(C49=#REF!,#REF!="Magistrates'"),#REF!, IF(AND(C49=#REF!,#REF!="Crown"),#REF!,IF(AND(C49=#REF!,#REF!="Crown"),#REF!,IF(AND(C49=#REF!,#REF!="Crown"),#REF!, IF(AND(C49=#REF!,#REF!="Appeal work"),#REF!,IF(AND(C49=#REF!,#REF!="Appeal work"),#REF!, IF(AND(C49=#REF!,#REF!="Appeal work"),#REF!,"£0.00")))))))))</f>
        <v>#REF!</v>
      </c>
      <c r="AB49" s="143" t="e">
        <f>IF(AND(C49=#REF!,#REF!="Magistrates'"),#REF!,IF(AND(C49=#REF!,#REF!="Magistrates'"),#REF!,IF(AND(C49=#REF!,#REF!="Magistrates'"),#REF!, IF(AND(C49=#REF!,#REF!="Crown"),#REF!,IF(AND(C49=#REF!,#REF!="Crown"),#REF!,IF(AND(C49=#REF!,#REF!="Crown"),#REF!, IF(AND(C49=#REF!,#REF!="Appeal work"),#REF!,IF(AND(C49=#REF!,#REF!="Appeal work"),#REF!,IF(AND(C49=#REF!,#REF!="Appeal work"),#REF!,"£0.00")))))))))</f>
        <v>#REF!</v>
      </c>
      <c r="AC49" s="143" t="e">
        <f>IF(AND(C49=#REF!,#REF!="Magistrates'"),"£0.00",IF(AND(C49=#REF!,#REF!="Magistrates'"),"£0.00",IF(AND(C49=#REF!,#REF!="Magistrates'"),"£0.00", IF(AND(C49=#REF!,#REF!="Crown"),"£0.00",IF(AND(C49=#REF!,#REF!="Crown"),"£0.00",IF(AND(C49=#REF!,#REF!="Crown"),"£0.00", IF(AND(C49=#REF!,#REF!="Appeal work"),#REF!,IF(AND(C49=#REF!,#REF!="Appeal work"),#REF!,IF(AND(C49=#REF!,#REF!="Appeal work"),#REF!,"£0.00")))))))))</f>
        <v>#REF!</v>
      </c>
      <c r="AD49" s="143" t="e">
        <f>IF(AND(C49=#REF!,#REF!="Magistrates'"),"£0.00",IF(AND(C49=#REF!,#REF!="Magistrates'"),"£0.00",IF(AND(C49=#REF!,#REF!="Magistrates'"),"£0.00", IF(AND(C49=#REF!,#REF!="Crown"),"£0.00",IF(AND(C49=#REF!,#REF!="Crown"),"£0.00",IF(AND(C49=#REF!,#REF!="Crown"),"£0.00", IF(AND(C49=#REF!,#REF!="Appeal work"),#REF!,IF(AND(C49=#REF!,#REF!="Appeal work"),#REF!,IF(AND(C49=#REF!,#REF!="Appeal work"),#REF!,"£0.00")))))))))</f>
        <v>#REF!</v>
      </c>
      <c r="AE49" s="143" t="e">
        <f>IF(AND(C49=#REF!,#REF!="Magistrates'"),"£0.00",IF(AND(C49=#REF!,#REF!="Magistrates'"),"£0.00",IF(AND(C49=#REF!,#REF!="Magistrates'"),"£0.00", IF(AND(C49=#REF!,#REF!="Crown"),"£0.00",IF(AND(C49=#REF!,#REF!="Crown"),"£0.00",IF(AND(C49=#REF!,#REF!="Crown"),"£0.00", IF(AND(C49=#REF!,#REF!="Appeal work"),#REF!,IF(AND(C49=#REF!,#REF!="Appeal work"),#REF!,IF(AND(C49=#REF!,#REF!="Appeal work"),#REF!,"£0.00")))))))))</f>
        <v>#REF!</v>
      </c>
      <c r="AF49" s="143" t="e">
        <f>IF(#REF!=#REF!, X49, IF(#REF!=#REF!, Y49, IF(#REF!=#REF!, Z49, IF(#REF!=#REF!, AA49, IF(#REF!=#REF!, AB49, IF(#REF!=#REF!, AC49, IF(#REF!=#REF!, AD49, IF(#REF!=#REF!, AE49, "£0.00"))))))))</f>
        <v>#REF!</v>
      </c>
      <c r="AG49" s="7"/>
      <c r="AH49" s="7"/>
      <c r="AI49" s="7"/>
      <c r="AJ49" s="7"/>
      <c r="AK49" s="7"/>
      <c r="AL49" s="7"/>
      <c r="AM49" s="7"/>
      <c r="AN49" s="7"/>
      <c r="AO49" s="7"/>
      <c r="AP49" s="7"/>
      <c r="AQ49" s="7"/>
      <c r="AR49" s="7"/>
      <c r="AS49" s="7"/>
      <c r="AT49" s="7"/>
      <c r="AU49" s="7"/>
      <c r="AV49" s="7"/>
      <c r="AW49" s="7"/>
      <c r="AX49" s="7"/>
      <c r="AY49" s="7"/>
      <c r="AZ49" s="7"/>
      <c r="BA49" s="7"/>
    </row>
    <row r="50" spans="1:53" ht="15">
      <c r="A50" s="187"/>
      <c r="B50" s="268"/>
      <c r="C50" s="269"/>
      <c r="D50" s="244"/>
      <c r="E50" s="270"/>
      <c r="F50" s="187"/>
      <c r="G50" s="64"/>
      <c r="H50" s="278"/>
      <c r="I50" s="279"/>
      <c r="J50" s="280"/>
      <c r="K50" s="279" t="str">
        <f t="shared" si="3"/>
        <v/>
      </c>
      <c r="L50" s="278" t="str">
        <f t="shared" si="4"/>
        <v/>
      </c>
      <c r="M50" s="278"/>
      <c r="N50" s="65"/>
      <c r="O50" s="66"/>
      <c r="P50" s="244"/>
      <c r="Q50" s="286"/>
      <c r="R50" s="287"/>
      <c r="S50" s="288"/>
      <c r="T50" s="289" t="str">
        <f t="shared" si="2"/>
        <v/>
      </c>
      <c r="U50" s="19"/>
      <c r="V50" s="7"/>
      <c r="W50" s="7"/>
      <c r="X50" s="143" t="e">
        <f>IF(AND(C50=#REF!,#REF!="Magistrates'"),#REF!,IF(AND(C50=#REF!,#REF!="Magistrates'"),#REF!,IF(AND(C50=#REF!,#REF!="Magistrates'"),#REF!, IF(AND(C50=#REF!,#REF!="Crown"),#REF!,IF(AND(C50=#REF!,#REF!="Crown"),#REF!,IF(AND(C50=#REF!,#REF!="Crown"),#REF!, IF(AND(C50=#REF!,#REF!="Appeal work"),"£0.00",IF(AND(C50=#REF!,#REF!="Appeal work"),"£0.00",IF(AND(C50=#REF!,#REF!="Appeal work"),"£0.00","£0.00")))))))))</f>
        <v>#REF!</v>
      </c>
      <c r="Y50" s="143" t="e">
        <f>IF(AND(C50=#REF!,#REF!="Magistrates'"),#REF!,IF(AND(C50=#REF!,#REF!="Magistrates'"),#REF!,IF(AND(C50=#REF!,#REF!="Magistrates'"),#REF!, IF(AND(C50=#REF!,#REF!="Crown"),#REF!,IF(AND(C50=#REF!,#REF!="Crown"),#REF!,IF(AND(C50=#REF!,#REF!="Crown"),#REF!, IF(AND(C50=#REF!,#REF!="Appeal work"),"£0.00",IF(AND(C50=#REF!,#REF!="Appeal work"),"£0.00",IF(AND(C50=#REF!,#REF!="Appeal work"),"£0.00","£0.00")))))))))</f>
        <v>#REF!</v>
      </c>
      <c r="Z50" s="143" t="e">
        <f>IF(AND(C50=#REF!,#REF!="Magistrates'"),#REF!,IF(AND(C50=#REF!,#REF!="Magistrates'"),#REF!,IF(AND(C50=#REF!,#REF!="Magistrates'"),#REF!, IF(AND(C50=#REF!,#REF!="Crown"),#REF!,IF(AND(C50=#REF!,#REF!="Crown"),#REF!,IF(AND(C50=#REF!,#REF!="Crown"),#REF!, IF(AND(C50=#REF!,#REF!="Appeal work"),#REF!,IF(AND(C50=#REF!,#REF!="Appeal work"),#REF!,IF(AND(C50=#REF!,#REF!="Appeal work"),#REF!,"£0.00")))))))))</f>
        <v>#REF!</v>
      </c>
      <c r="AA50" s="143" t="e">
        <f>IF(AND(C50=#REF!,#REF!="Magistrates'"),#REF!,IF(AND(C50=#REF!,#REF!="Magistrates'"),#REF!,IF(AND(C50=#REF!,#REF!="Magistrates'"),#REF!, IF(AND(C50=#REF!,#REF!="Crown"),#REF!,IF(AND(C50=#REF!,#REF!="Crown"),#REF!,IF(AND(C50=#REF!,#REF!="Crown"),#REF!, IF(AND(C50=#REF!,#REF!="Appeal work"),#REF!,IF(AND(C50=#REF!,#REF!="Appeal work"),#REF!, IF(AND(C50=#REF!,#REF!="Appeal work"),#REF!,"£0.00")))))))))</f>
        <v>#REF!</v>
      </c>
      <c r="AB50" s="143" t="e">
        <f>IF(AND(C50=#REF!,#REF!="Magistrates'"),#REF!,IF(AND(C50=#REF!,#REF!="Magistrates'"),#REF!,IF(AND(C50=#REF!,#REF!="Magistrates'"),#REF!, IF(AND(C50=#REF!,#REF!="Crown"),#REF!,IF(AND(C50=#REF!,#REF!="Crown"),#REF!,IF(AND(C50=#REF!,#REF!="Crown"),#REF!, IF(AND(C50=#REF!,#REF!="Appeal work"),#REF!,IF(AND(C50=#REF!,#REF!="Appeal work"),#REF!,IF(AND(C50=#REF!,#REF!="Appeal work"),#REF!,"£0.00")))))))))</f>
        <v>#REF!</v>
      </c>
      <c r="AC50" s="143" t="e">
        <f>IF(AND(C50=#REF!,#REF!="Magistrates'"),"£0.00",IF(AND(C50=#REF!,#REF!="Magistrates'"),"£0.00",IF(AND(C50=#REF!,#REF!="Magistrates'"),"£0.00", IF(AND(C50=#REF!,#REF!="Crown"),"£0.00",IF(AND(C50=#REF!,#REF!="Crown"),"£0.00",IF(AND(C50=#REF!,#REF!="Crown"),"£0.00", IF(AND(C50=#REF!,#REF!="Appeal work"),#REF!,IF(AND(C50=#REF!,#REF!="Appeal work"),#REF!,IF(AND(C50=#REF!,#REF!="Appeal work"),#REF!,"£0.00")))))))))</f>
        <v>#REF!</v>
      </c>
      <c r="AD50" s="143" t="e">
        <f>IF(AND(C50=#REF!,#REF!="Magistrates'"),"£0.00",IF(AND(C50=#REF!,#REF!="Magistrates'"),"£0.00",IF(AND(C50=#REF!,#REF!="Magistrates'"),"£0.00", IF(AND(C50=#REF!,#REF!="Crown"),"£0.00",IF(AND(C50=#REF!,#REF!="Crown"),"£0.00",IF(AND(C50=#REF!,#REF!="Crown"),"£0.00", IF(AND(C50=#REF!,#REF!="Appeal work"),#REF!,IF(AND(C50=#REF!,#REF!="Appeal work"),#REF!,IF(AND(C50=#REF!,#REF!="Appeal work"),#REF!,"£0.00")))))))))</f>
        <v>#REF!</v>
      </c>
      <c r="AE50" s="143" t="e">
        <f>IF(AND(C50=#REF!,#REF!="Magistrates'"),"£0.00",IF(AND(C50=#REF!,#REF!="Magistrates'"),"£0.00",IF(AND(C50=#REF!,#REF!="Magistrates'"),"£0.00", IF(AND(C50=#REF!,#REF!="Crown"),"£0.00",IF(AND(C50=#REF!,#REF!="Crown"),"£0.00",IF(AND(C50=#REF!,#REF!="Crown"),"£0.00", IF(AND(C50=#REF!,#REF!="Appeal work"),#REF!,IF(AND(C50=#REF!,#REF!="Appeal work"),#REF!,IF(AND(C50=#REF!,#REF!="Appeal work"),#REF!,"£0.00")))))))))</f>
        <v>#REF!</v>
      </c>
      <c r="AF50" s="143" t="e">
        <f>IF(#REF!=#REF!, X50, IF(#REF!=#REF!, Y50, IF(#REF!=#REF!, Z50, IF(#REF!=#REF!, AA50, IF(#REF!=#REF!, AB50, IF(#REF!=#REF!, AC50, IF(#REF!=#REF!, AD50, IF(#REF!=#REF!, AE50, "£0.00"))))))))</f>
        <v>#REF!</v>
      </c>
      <c r="AG50" s="7"/>
      <c r="AH50" s="7"/>
      <c r="AI50" s="7"/>
      <c r="AJ50" s="7"/>
      <c r="AK50" s="7"/>
      <c r="AL50" s="7"/>
      <c r="AM50" s="7"/>
      <c r="AN50" s="7"/>
      <c r="AO50" s="7"/>
      <c r="AP50" s="7"/>
      <c r="AQ50" s="7"/>
      <c r="AR50" s="7"/>
      <c r="AS50" s="7"/>
      <c r="AT50" s="7"/>
      <c r="AU50" s="7"/>
      <c r="AV50" s="7"/>
      <c r="AW50" s="7"/>
      <c r="AX50" s="7"/>
      <c r="AY50" s="7"/>
      <c r="AZ50" s="7"/>
      <c r="BA50" s="7"/>
    </row>
    <row r="51" spans="1:53" ht="15">
      <c r="A51" s="187"/>
      <c r="B51" s="268"/>
      <c r="C51" s="269"/>
      <c r="D51" s="244"/>
      <c r="E51" s="270"/>
      <c r="F51" s="187"/>
      <c r="G51" s="64"/>
      <c r="H51" s="278"/>
      <c r="I51" s="279"/>
      <c r="J51" s="280"/>
      <c r="K51" s="279" t="str">
        <f t="shared" si="3"/>
        <v/>
      </c>
      <c r="L51" s="278" t="str">
        <f t="shared" si="4"/>
        <v/>
      </c>
      <c r="M51" s="278"/>
      <c r="N51" s="65"/>
      <c r="O51" s="66"/>
      <c r="P51" s="244"/>
      <c r="Q51" s="286"/>
      <c r="R51" s="287"/>
      <c r="S51" s="288"/>
      <c r="T51" s="289" t="str">
        <f t="shared" si="2"/>
        <v/>
      </c>
      <c r="U51" s="19"/>
      <c r="V51" s="7"/>
      <c r="W51" s="7"/>
      <c r="X51" s="143" t="e">
        <f>IF(AND(C51=#REF!,#REF!="Magistrates'"),#REF!,IF(AND(C51=#REF!,#REF!="Magistrates'"),#REF!,IF(AND(C51=#REF!,#REF!="Magistrates'"),#REF!, IF(AND(C51=#REF!,#REF!="Crown"),#REF!,IF(AND(C51=#REF!,#REF!="Crown"),#REF!,IF(AND(C51=#REF!,#REF!="Crown"),#REF!, IF(AND(C51=#REF!,#REF!="Appeal work"),"£0.00",IF(AND(C51=#REF!,#REF!="Appeal work"),"£0.00",IF(AND(C51=#REF!,#REF!="Appeal work"),"£0.00","£0.00")))))))))</f>
        <v>#REF!</v>
      </c>
      <c r="Y51" s="143" t="e">
        <f>IF(AND(C51=#REF!,#REF!="Magistrates'"),#REF!,IF(AND(C51=#REF!,#REF!="Magistrates'"),#REF!,IF(AND(C51=#REF!,#REF!="Magistrates'"),#REF!, IF(AND(C51=#REF!,#REF!="Crown"),#REF!,IF(AND(C51=#REF!,#REF!="Crown"),#REF!,IF(AND(C51=#REF!,#REF!="Crown"),#REF!, IF(AND(C51=#REF!,#REF!="Appeal work"),"£0.00",IF(AND(C51=#REF!,#REF!="Appeal work"),"£0.00",IF(AND(C51=#REF!,#REF!="Appeal work"),"£0.00","£0.00")))))))))</f>
        <v>#REF!</v>
      </c>
      <c r="Z51" s="143" t="e">
        <f>IF(AND(C51=#REF!,#REF!="Magistrates'"),#REF!,IF(AND(C51=#REF!,#REF!="Magistrates'"),#REF!,IF(AND(C51=#REF!,#REF!="Magistrates'"),#REF!, IF(AND(C51=#REF!,#REF!="Crown"),#REF!,IF(AND(C51=#REF!,#REF!="Crown"),#REF!,IF(AND(C51=#REF!,#REF!="Crown"),#REF!, IF(AND(C51=#REF!,#REF!="Appeal work"),#REF!,IF(AND(C51=#REF!,#REF!="Appeal work"),#REF!,IF(AND(C51=#REF!,#REF!="Appeal work"),#REF!,"£0.00")))))))))</f>
        <v>#REF!</v>
      </c>
      <c r="AA51" s="143" t="e">
        <f>IF(AND(C51=#REF!,#REF!="Magistrates'"),#REF!,IF(AND(C51=#REF!,#REF!="Magistrates'"),#REF!,IF(AND(C51=#REF!,#REF!="Magistrates'"),#REF!, IF(AND(C51=#REF!,#REF!="Crown"),#REF!,IF(AND(C51=#REF!,#REF!="Crown"),#REF!,IF(AND(C51=#REF!,#REF!="Crown"),#REF!, IF(AND(C51=#REF!,#REF!="Appeal work"),#REF!,IF(AND(C51=#REF!,#REF!="Appeal work"),#REF!, IF(AND(C51=#REF!,#REF!="Appeal work"),#REF!,"£0.00")))))))))</f>
        <v>#REF!</v>
      </c>
      <c r="AB51" s="143" t="e">
        <f>IF(AND(C51=#REF!,#REF!="Magistrates'"),#REF!,IF(AND(C51=#REF!,#REF!="Magistrates'"),#REF!,IF(AND(C51=#REF!,#REF!="Magistrates'"),#REF!, IF(AND(C51=#REF!,#REF!="Crown"),#REF!,IF(AND(C51=#REF!,#REF!="Crown"),#REF!,IF(AND(C51=#REF!,#REF!="Crown"),#REF!, IF(AND(C51=#REF!,#REF!="Appeal work"),#REF!,IF(AND(C51=#REF!,#REF!="Appeal work"),#REF!,IF(AND(C51=#REF!,#REF!="Appeal work"),#REF!,"£0.00")))))))))</f>
        <v>#REF!</v>
      </c>
      <c r="AC51" s="143" t="e">
        <f>IF(AND(C51=#REF!,#REF!="Magistrates'"),"£0.00",IF(AND(C51=#REF!,#REF!="Magistrates'"),"£0.00",IF(AND(C51=#REF!,#REF!="Magistrates'"),"£0.00", IF(AND(C51=#REF!,#REF!="Crown"),"£0.00",IF(AND(C51=#REF!,#REF!="Crown"),"£0.00",IF(AND(C51=#REF!,#REF!="Crown"),"£0.00", IF(AND(C51=#REF!,#REF!="Appeal work"),#REF!,IF(AND(C51=#REF!,#REF!="Appeal work"),#REF!,IF(AND(C51=#REF!,#REF!="Appeal work"),#REF!,"£0.00")))))))))</f>
        <v>#REF!</v>
      </c>
      <c r="AD51" s="143" t="e">
        <f>IF(AND(C51=#REF!,#REF!="Magistrates'"),"£0.00",IF(AND(C51=#REF!,#REF!="Magistrates'"),"£0.00",IF(AND(C51=#REF!,#REF!="Magistrates'"),"£0.00", IF(AND(C51=#REF!,#REF!="Crown"),"£0.00",IF(AND(C51=#REF!,#REF!="Crown"),"£0.00",IF(AND(C51=#REF!,#REF!="Crown"),"£0.00", IF(AND(C51=#REF!,#REF!="Appeal work"),#REF!,IF(AND(C51=#REF!,#REF!="Appeal work"),#REF!,IF(AND(C51=#REF!,#REF!="Appeal work"),#REF!,"£0.00")))))))))</f>
        <v>#REF!</v>
      </c>
      <c r="AE51" s="143" t="e">
        <f>IF(AND(C51=#REF!,#REF!="Magistrates'"),"£0.00",IF(AND(C51=#REF!,#REF!="Magistrates'"),"£0.00",IF(AND(C51=#REF!,#REF!="Magistrates'"),"£0.00", IF(AND(C51=#REF!,#REF!="Crown"),"£0.00",IF(AND(C51=#REF!,#REF!="Crown"),"£0.00",IF(AND(C51=#REF!,#REF!="Crown"),"£0.00", IF(AND(C51=#REF!,#REF!="Appeal work"),#REF!,IF(AND(C51=#REF!,#REF!="Appeal work"),#REF!,IF(AND(C51=#REF!,#REF!="Appeal work"),#REF!,"£0.00")))))))))</f>
        <v>#REF!</v>
      </c>
      <c r="AF51" s="143" t="e">
        <f>IF(#REF!=#REF!, X51, IF(#REF!=#REF!, Y51, IF(#REF!=#REF!, Z51, IF(#REF!=#REF!, AA51, IF(#REF!=#REF!, AB51, IF(#REF!=#REF!, AC51, IF(#REF!=#REF!, AD51, IF(#REF!=#REF!, AE51, "£0.00"))))))))</f>
        <v>#REF!</v>
      </c>
      <c r="AG51" s="7"/>
      <c r="AH51" s="7"/>
      <c r="AI51" s="7"/>
      <c r="AJ51" s="7"/>
      <c r="AK51" s="7"/>
      <c r="AL51" s="7"/>
      <c r="AM51" s="7"/>
      <c r="AN51" s="7"/>
      <c r="AO51" s="7"/>
      <c r="AP51" s="7"/>
      <c r="AQ51" s="7"/>
      <c r="AR51" s="7"/>
      <c r="AS51" s="7"/>
      <c r="AT51" s="7"/>
      <c r="AU51" s="7"/>
      <c r="AV51" s="7"/>
      <c r="AW51" s="7"/>
      <c r="AX51" s="7"/>
      <c r="AY51" s="7"/>
      <c r="AZ51" s="7"/>
      <c r="BA51" s="7"/>
    </row>
    <row r="52" spans="1:53" ht="15">
      <c r="A52" s="187"/>
      <c r="B52" s="268"/>
      <c r="C52" s="269"/>
      <c r="D52" s="244"/>
      <c r="E52" s="270"/>
      <c r="F52" s="187"/>
      <c r="G52" s="64"/>
      <c r="H52" s="278"/>
      <c r="I52" s="279"/>
      <c r="J52" s="280"/>
      <c r="K52" s="279" t="str">
        <f t="shared" si="3"/>
        <v/>
      </c>
      <c r="L52" s="278" t="str">
        <f t="shared" si="4"/>
        <v/>
      </c>
      <c r="M52" s="278"/>
      <c r="N52" s="65"/>
      <c r="O52" s="66"/>
      <c r="P52" s="244"/>
      <c r="Q52" s="286"/>
      <c r="R52" s="287"/>
      <c r="S52" s="288"/>
      <c r="T52" s="289" t="str">
        <f t="shared" si="2"/>
        <v/>
      </c>
      <c r="U52" s="19"/>
      <c r="V52" s="7"/>
      <c r="W52" s="7"/>
      <c r="X52" s="143" t="e">
        <f>IF(AND(C52=#REF!,#REF!="Magistrates'"),#REF!,IF(AND(C52=#REF!,#REF!="Magistrates'"),#REF!,IF(AND(C52=#REF!,#REF!="Magistrates'"),#REF!, IF(AND(C52=#REF!,#REF!="Crown"),#REF!,IF(AND(C52=#REF!,#REF!="Crown"),#REF!,IF(AND(C52=#REF!,#REF!="Crown"),#REF!, IF(AND(C52=#REF!,#REF!="Appeal work"),"£0.00",IF(AND(C52=#REF!,#REF!="Appeal work"),"£0.00",IF(AND(C52=#REF!,#REF!="Appeal work"),"£0.00","£0.00")))))))))</f>
        <v>#REF!</v>
      </c>
      <c r="Y52" s="143" t="e">
        <f>IF(AND(C52=#REF!,#REF!="Magistrates'"),#REF!,IF(AND(C52=#REF!,#REF!="Magistrates'"),#REF!,IF(AND(C52=#REF!,#REF!="Magistrates'"),#REF!, IF(AND(C52=#REF!,#REF!="Crown"),#REF!,IF(AND(C52=#REF!,#REF!="Crown"),#REF!,IF(AND(C52=#REF!,#REF!="Crown"),#REF!, IF(AND(C52=#REF!,#REF!="Appeal work"),"£0.00",IF(AND(C52=#REF!,#REF!="Appeal work"),"£0.00",IF(AND(C52=#REF!,#REF!="Appeal work"),"£0.00","£0.00")))))))))</f>
        <v>#REF!</v>
      </c>
      <c r="Z52" s="143" t="e">
        <f>IF(AND(C52=#REF!,#REF!="Magistrates'"),#REF!,IF(AND(C52=#REF!,#REF!="Magistrates'"),#REF!,IF(AND(C52=#REF!,#REF!="Magistrates'"),#REF!, IF(AND(C52=#REF!,#REF!="Crown"),#REF!,IF(AND(C52=#REF!,#REF!="Crown"),#REF!,IF(AND(C52=#REF!,#REF!="Crown"),#REF!, IF(AND(C52=#REF!,#REF!="Appeal work"),#REF!,IF(AND(C52=#REF!,#REF!="Appeal work"),#REF!,IF(AND(C52=#REF!,#REF!="Appeal work"),#REF!,"£0.00")))))))))</f>
        <v>#REF!</v>
      </c>
      <c r="AA52" s="143" t="e">
        <f>IF(AND(C52=#REF!,#REF!="Magistrates'"),#REF!,IF(AND(C52=#REF!,#REF!="Magistrates'"),#REF!,IF(AND(C52=#REF!,#REF!="Magistrates'"),#REF!, IF(AND(C52=#REF!,#REF!="Crown"),#REF!,IF(AND(C52=#REF!,#REF!="Crown"),#REF!,IF(AND(C52=#REF!,#REF!="Crown"),#REF!, IF(AND(C52=#REF!,#REF!="Appeal work"),#REF!,IF(AND(C52=#REF!,#REF!="Appeal work"),#REF!, IF(AND(C52=#REF!,#REF!="Appeal work"),#REF!,"£0.00")))))))))</f>
        <v>#REF!</v>
      </c>
      <c r="AB52" s="143" t="e">
        <f>IF(AND(C52=#REF!,#REF!="Magistrates'"),#REF!,IF(AND(C52=#REF!,#REF!="Magistrates'"),#REF!,IF(AND(C52=#REF!,#REF!="Magistrates'"),#REF!, IF(AND(C52=#REF!,#REF!="Crown"),#REF!,IF(AND(C52=#REF!,#REF!="Crown"),#REF!,IF(AND(C52=#REF!,#REF!="Crown"),#REF!, IF(AND(C52=#REF!,#REF!="Appeal work"),#REF!,IF(AND(C52=#REF!,#REF!="Appeal work"),#REF!,IF(AND(C52=#REF!,#REF!="Appeal work"),#REF!,"£0.00")))))))))</f>
        <v>#REF!</v>
      </c>
      <c r="AC52" s="143" t="e">
        <f>IF(AND(C52=#REF!,#REF!="Magistrates'"),"£0.00",IF(AND(C52=#REF!,#REF!="Magistrates'"),"£0.00",IF(AND(C52=#REF!,#REF!="Magistrates'"),"£0.00", IF(AND(C52=#REF!,#REF!="Crown"),"£0.00",IF(AND(C52=#REF!,#REF!="Crown"),"£0.00",IF(AND(C52=#REF!,#REF!="Crown"),"£0.00", IF(AND(C52=#REF!,#REF!="Appeal work"),#REF!,IF(AND(C52=#REF!,#REF!="Appeal work"),#REF!,IF(AND(C52=#REF!,#REF!="Appeal work"),#REF!,"£0.00")))))))))</f>
        <v>#REF!</v>
      </c>
      <c r="AD52" s="143" t="e">
        <f>IF(AND(C52=#REF!,#REF!="Magistrates'"),"£0.00",IF(AND(C52=#REF!,#REF!="Magistrates'"),"£0.00",IF(AND(C52=#REF!,#REF!="Magistrates'"),"£0.00", IF(AND(C52=#REF!,#REF!="Crown"),"£0.00",IF(AND(C52=#REF!,#REF!="Crown"),"£0.00",IF(AND(C52=#REF!,#REF!="Crown"),"£0.00", IF(AND(C52=#REF!,#REF!="Appeal work"),#REF!,IF(AND(C52=#REF!,#REF!="Appeal work"),#REF!,IF(AND(C52=#REF!,#REF!="Appeal work"),#REF!,"£0.00")))))))))</f>
        <v>#REF!</v>
      </c>
      <c r="AE52" s="143" t="e">
        <f>IF(AND(C52=#REF!,#REF!="Magistrates'"),"£0.00",IF(AND(C52=#REF!,#REF!="Magistrates'"),"£0.00",IF(AND(C52=#REF!,#REF!="Magistrates'"),"£0.00", IF(AND(C52=#REF!,#REF!="Crown"),"£0.00",IF(AND(C52=#REF!,#REF!="Crown"),"£0.00",IF(AND(C52=#REF!,#REF!="Crown"),"£0.00", IF(AND(C52=#REF!,#REF!="Appeal work"),#REF!,IF(AND(C52=#REF!,#REF!="Appeal work"),#REF!,IF(AND(C52=#REF!,#REF!="Appeal work"),#REF!,"£0.00")))))))))</f>
        <v>#REF!</v>
      </c>
      <c r="AF52" s="143" t="e">
        <f>IF(#REF!=#REF!, X52, IF(#REF!=#REF!, Y52, IF(#REF!=#REF!, Z52, IF(#REF!=#REF!, AA52, IF(#REF!=#REF!, AB52, IF(#REF!=#REF!, AC52, IF(#REF!=#REF!, AD52, IF(#REF!=#REF!, AE52, "£0.00"))))))))</f>
        <v>#REF!</v>
      </c>
      <c r="AG52" s="7"/>
      <c r="AH52" s="7"/>
      <c r="AI52" s="7"/>
      <c r="AJ52" s="7"/>
      <c r="AK52" s="7"/>
      <c r="AL52" s="7"/>
      <c r="AM52" s="7"/>
      <c r="AN52" s="7"/>
      <c r="AO52" s="7"/>
      <c r="AP52" s="7"/>
      <c r="AQ52" s="7"/>
      <c r="AR52" s="7"/>
      <c r="AS52" s="7"/>
      <c r="AT52" s="7"/>
      <c r="AU52" s="7"/>
      <c r="AV52" s="7"/>
      <c r="AW52" s="7"/>
      <c r="AX52" s="7"/>
      <c r="AY52" s="7"/>
      <c r="AZ52" s="7"/>
      <c r="BA52" s="7"/>
    </row>
    <row r="53" spans="1:53" ht="15">
      <c r="A53" s="187"/>
      <c r="B53" s="268"/>
      <c r="C53" s="269"/>
      <c r="D53" s="244"/>
      <c r="E53" s="270"/>
      <c r="F53" s="187"/>
      <c r="G53" s="64"/>
      <c r="H53" s="278"/>
      <c r="I53" s="279"/>
      <c r="J53" s="280"/>
      <c r="K53" s="279" t="str">
        <f t="shared" si="3"/>
        <v/>
      </c>
      <c r="L53" s="278" t="str">
        <f t="shared" si="4"/>
        <v/>
      </c>
      <c r="M53" s="278"/>
      <c r="N53" s="65"/>
      <c r="O53" s="66"/>
      <c r="P53" s="244"/>
      <c r="Q53" s="286"/>
      <c r="R53" s="287"/>
      <c r="S53" s="288"/>
      <c r="T53" s="289" t="str">
        <f t="shared" si="2"/>
        <v/>
      </c>
      <c r="U53" s="19"/>
      <c r="V53" s="7"/>
      <c r="W53" s="7"/>
      <c r="X53" s="143" t="e">
        <f>IF(AND(C53=#REF!,#REF!="Magistrates'"),#REF!,IF(AND(C53=#REF!,#REF!="Magistrates'"),#REF!,IF(AND(C53=#REF!,#REF!="Magistrates'"),#REF!, IF(AND(C53=#REF!,#REF!="Crown"),#REF!,IF(AND(C53=#REF!,#REF!="Crown"),#REF!,IF(AND(C53=#REF!,#REF!="Crown"),#REF!, IF(AND(C53=#REF!,#REF!="Appeal work"),"£0.00",IF(AND(C53=#REF!,#REF!="Appeal work"),"£0.00",IF(AND(C53=#REF!,#REF!="Appeal work"),"£0.00","£0.00")))))))))</f>
        <v>#REF!</v>
      </c>
      <c r="Y53" s="143" t="e">
        <f>IF(AND(C53=#REF!,#REF!="Magistrates'"),#REF!,IF(AND(C53=#REF!,#REF!="Magistrates'"),#REF!,IF(AND(C53=#REF!,#REF!="Magistrates'"),#REF!, IF(AND(C53=#REF!,#REF!="Crown"),#REF!,IF(AND(C53=#REF!,#REF!="Crown"),#REF!,IF(AND(C53=#REF!,#REF!="Crown"),#REF!, IF(AND(C53=#REF!,#REF!="Appeal work"),"£0.00",IF(AND(C53=#REF!,#REF!="Appeal work"),"£0.00",IF(AND(C53=#REF!,#REF!="Appeal work"),"£0.00","£0.00")))))))))</f>
        <v>#REF!</v>
      </c>
      <c r="Z53" s="143" t="e">
        <f>IF(AND(C53=#REF!,#REF!="Magistrates'"),#REF!,IF(AND(C53=#REF!,#REF!="Magistrates'"),#REF!,IF(AND(C53=#REF!,#REF!="Magistrates'"),#REF!, IF(AND(C53=#REF!,#REF!="Crown"),#REF!,IF(AND(C53=#REF!,#REF!="Crown"),#REF!,IF(AND(C53=#REF!,#REF!="Crown"),#REF!, IF(AND(C53=#REF!,#REF!="Appeal work"),#REF!,IF(AND(C53=#REF!,#REF!="Appeal work"),#REF!,IF(AND(C53=#REF!,#REF!="Appeal work"),#REF!,"£0.00")))))))))</f>
        <v>#REF!</v>
      </c>
      <c r="AA53" s="143" t="e">
        <f>IF(AND(C53=#REF!,#REF!="Magistrates'"),#REF!,IF(AND(C53=#REF!,#REF!="Magistrates'"),#REF!,IF(AND(C53=#REF!,#REF!="Magistrates'"),#REF!, IF(AND(C53=#REF!,#REF!="Crown"),#REF!,IF(AND(C53=#REF!,#REF!="Crown"),#REF!,IF(AND(C53=#REF!,#REF!="Crown"),#REF!, IF(AND(C53=#REF!,#REF!="Appeal work"),#REF!,IF(AND(C53=#REF!,#REF!="Appeal work"),#REF!, IF(AND(C53=#REF!,#REF!="Appeal work"),#REF!,"£0.00")))))))))</f>
        <v>#REF!</v>
      </c>
      <c r="AB53" s="143" t="e">
        <f>IF(AND(C53=#REF!,#REF!="Magistrates'"),#REF!,IF(AND(C53=#REF!,#REF!="Magistrates'"),#REF!,IF(AND(C53=#REF!,#REF!="Magistrates'"),#REF!, IF(AND(C53=#REF!,#REF!="Crown"),#REF!,IF(AND(C53=#REF!,#REF!="Crown"),#REF!,IF(AND(C53=#REF!,#REF!="Crown"),#REF!, IF(AND(C53=#REF!,#REF!="Appeal work"),#REF!,IF(AND(C53=#REF!,#REF!="Appeal work"),#REF!,IF(AND(C53=#REF!,#REF!="Appeal work"),#REF!,"£0.00")))))))))</f>
        <v>#REF!</v>
      </c>
      <c r="AC53" s="143" t="e">
        <f>IF(AND(C53=#REF!,#REF!="Magistrates'"),"£0.00",IF(AND(C53=#REF!,#REF!="Magistrates'"),"£0.00",IF(AND(C53=#REF!,#REF!="Magistrates'"),"£0.00", IF(AND(C53=#REF!,#REF!="Crown"),"£0.00",IF(AND(C53=#REF!,#REF!="Crown"),"£0.00",IF(AND(C53=#REF!,#REF!="Crown"),"£0.00", IF(AND(C53=#REF!,#REF!="Appeal work"),#REF!,IF(AND(C53=#REF!,#REF!="Appeal work"),#REF!,IF(AND(C53=#REF!,#REF!="Appeal work"),#REF!,"£0.00")))))))))</f>
        <v>#REF!</v>
      </c>
      <c r="AD53" s="143" t="e">
        <f>IF(AND(C53=#REF!,#REF!="Magistrates'"),"£0.00",IF(AND(C53=#REF!,#REF!="Magistrates'"),"£0.00",IF(AND(C53=#REF!,#REF!="Magistrates'"),"£0.00", IF(AND(C53=#REF!,#REF!="Crown"),"£0.00",IF(AND(C53=#REF!,#REF!="Crown"),"£0.00",IF(AND(C53=#REF!,#REF!="Crown"),"£0.00", IF(AND(C53=#REF!,#REF!="Appeal work"),#REF!,IF(AND(C53=#REF!,#REF!="Appeal work"),#REF!,IF(AND(C53=#REF!,#REF!="Appeal work"),#REF!,"£0.00")))))))))</f>
        <v>#REF!</v>
      </c>
      <c r="AE53" s="143" t="e">
        <f>IF(AND(C53=#REF!,#REF!="Magistrates'"),"£0.00",IF(AND(C53=#REF!,#REF!="Magistrates'"),"£0.00",IF(AND(C53=#REF!,#REF!="Magistrates'"),"£0.00", IF(AND(C53=#REF!,#REF!="Crown"),"£0.00",IF(AND(C53=#REF!,#REF!="Crown"),"£0.00",IF(AND(C53=#REF!,#REF!="Crown"),"£0.00", IF(AND(C53=#REF!,#REF!="Appeal work"),#REF!,IF(AND(C53=#REF!,#REF!="Appeal work"),#REF!,IF(AND(C53=#REF!,#REF!="Appeal work"),#REF!,"£0.00")))))))))</f>
        <v>#REF!</v>
      </c>
      <c r="AF53" s="143" t="e">
        <f>IF(#REF!=#REF!, X53, IF(#REF!=#REF!, Y53, IF(#REF!=#REF!, Z53, IF(#REF!=#REF!, AA53, IF(#REF!=#REF!, AB53, IF(#REF!=#REF!, AC53, IF(#REF!=#REF!, AD53, IF(#REF!=#REF!, AE53, "£0.00"))))))))</f>
        <v>#REF!</v>
      </c>
      <c r="AG53" s="7"/>
      <c r="AH53" s="7"/>
      <c r="AI53" s="7"/>
      <c r="AJ53" s="7"/>
      <c r="AK53" s="7"/>
      <c r="AL53" s="7"/>
      <c r="AM53" s="7"/>
      <c r="AN53" s="7"/>
      <c r="AO53" s="7"/>
      <c r="AP53" s="7"/>
      <c r="AQ53" s="7"/>
      <c r="AR53" s="7"/>
      <c r="AS53" s="7"/>
      <c r="AT53" s="7"/>
      <c r="AU53" s="7"/>
      <c r="AV53" s="7"/>
      <c r="AW53" s="7"/>
      <c r="AX53" s="7"/>
      <c r="AY53" s="7"/>
      <c r="AZ53" s="7"/>
      <c r="BA53" s="7"/>
    </row>
    <row r="54" spans="1:53" ht="15">
      <c r="A54" s="187"/>
      <c r="B54" s="268"/>
      <c r="C54" s="269"/>
      <c r="D54" s="244"/>
      <c r="E54" s="270"/>
      <c r="F54" s="187"/>
      <c r="G54" s="64"/>
      <c r="H54" s="278"/>
      <c r="I54" s="279"/>
      <c r="J54" s="280"/>
      <c r="K54" s="279" t="str">
        <f t="shared" si="3"/>
        <v/>
      </c>
      <c r="L54" s="278" t="str">
        <f t="shared" si="4"/>
        <v/>
      </c>
      <c r="M54" s="278"/>
      <c r="N54" s="65"/>
      <c r="O54" s="66"/>
      <c r="P54" s="244"/>
      <c r="Q54" s="286"/>
      <c r="R54" s="287"/>
      <c r="S54" s="288"/>
      <c r="T54" s="289" t="str">
        <f t="shared" si="2"/>
        <v/>
      </c>
      <c r="U54" s="19"/>
      <c r="V54" s="7"/>
      <c r="W54" s="7"/>
      <c r="X54" s="143" t="e">
        <f>IF(AND(C54=#REF!,#REF!="Magistrates'"),#REF!,IF(AND(C54=#REF!,#REF!="Magistrates'"),#REF!,IF(AND(C54=#REF!,#REF!="Magistrates'"),#REF!, IF(AND(C54=#REF!,#REF!="Crown"),#REF!,IF(AND(C54=#REF!,#REF!="Crown"),#REF!,IF(AND(C54=#REF!,#REF!="Crown"),#REF!, IF(AND(C54=#REF!,#REF!="Appeal work"),"£0.00",IF(AND(C54=#REF!,#REF!="Appeal work"),"£0.00",IF(AND(C54=#REF!,#REF!="Appeal work"),"£0.00","£0.00")))))))))</f>
        <v>#REF!</v>
      </c>
      <c r="Y54" s="143" t="e">
        <f>IF(AND(C54=#REF!,#REF!="Magistrates'"),#REF!,IF(AND(C54=#REF!,#REF!="Magistrates'"),#REF!,IF(AND(C54=#REF!,#REF!="Magistrates'"),#REF!, IF(AND(C54=#REF!,#REF!="Crown"),#REF!,IF(AND(C54=#REF!,#REF!="Crown"),#REF!,IF(AND(C54=#REF!,#REF!="Crown"),#REF!, IF(AND(C54=#REF!,#REF!="Appeal work"),"£0.00",IF(AND(C54=#REF!,#REF!="Appeal work"),"£0.00",IF(AND(C54=#REF!,#REF!="Appeal work"),"£0.00","£0.00")))))))))</f>
        <v>#REF!</v>
      </c>
      <c r="Z54" s="143" t="e">
        <f>IF(AND(C54=#REF!,#REF!="Magistrates'"),#REF!,IF(AND(C54=#REF!,#REF!="Magistrates'"),#REF!,IF(AND(C54=#REF!,#REF!="Magistrates'"),#REF!, IF(AND(C54=#REF!,#REF!="Crown"),#REF!,IF(AND(C54=#REF!,#REF!="Crown"),#REF!,IF(AND(C54=#REF!,#REF!="Crown"),#REF!, IF(AND(C54=#REF!,#REF!="Appeal work"),#REF!,IF(AND(C54=#REF!,#REF!="Appeal work"),#REF!,IF(AND(C54=#REF!,#REF!="Appeal work"),#REF!,"£0.00")))))))))</f>
        <v>#REF!</v>
      </c>
      <c r="AA54" s="143" t="e">
        <f>IF(AND(C54=#REF!,#REF!="Magistrates'"),#REF!,IF(AND(C54=#REF!,#REF!="Magistrates'"),#REF!,IF(AND(C54=#REF!,#REF!="Magistrates'"),#REF!, IF(AND(C54=#REF!,#REF!="Crown"),#REF!,IF(AND(C54=#REF!,#REF!="Crown"),#REF!,IF(AND(C54=#REF!,#REF!="Crown"),#REF!, IF(AND(C54=#REF!,#REF!="Appeal work"),#REF!,IF(AND(C54=#REF!,#REF!="Appeal work"),#REF!, IF(AND(C54=#REF!,#REF!="Appeal work"),#REF!,"£0.00")))))))))</f>
        <v>#REF!</v>
      </c>
      <c r="AB54" s="143" t="e">
        <f>IF(AND(C54=#REF!,#REF!="Magistrates'"),#REF!,IF(AND(C54=#REF!,#REF!="Magistrates'"),#REF!,IF(AND(C54=#REF!,#REF!="Magistrates'"),#REF!, IF(AND(C54=#REF!,#REF!="Crown"),#REF!,IF(AND(C54=#REF!,#REF!="Crown"),#REF!,IF(AND(C54=#REF!,#REF!="Crown"),#REF!, IF(AND(C54=#REF!,#REF!="Appeal work"),#REF!,IF(AND(C54=#REF!,#REF!="Appeal work"),#REF!,IF(AND(C54=#REF!,#REF!="Appeal work"),#REF!,"£0.00")))))))))</f>
        <v>#REF!</v>
      </c>
      <c r="AC54" s="143" t="e">
        <f>IF(AND(C54=#REF!,#REF!="Magistrates'"),"£0.00",IF(AND(C54=#REF!,#REF!="Magistrates'"),"£0.00",IF(AND(C54=#REF!,#REF!="Magistrates'"),"£0.00", IF(AND(C54=#REF!,#REF!="Crown"),"£0.00",IF(AND(C54=#REF!,#REF!="Crown"),"£0.00",IF(AND(C54=#REF!,#REF!="Crown"),"£0.00", IF(AND(C54=#REF!,#REF!="Appeal work"),#REF!,IF(AND(C54=#REF!,#REF!="Appeal work"),#REF!,IF(AND(C54=#REF!,#REF!="Appeal work"),#REF!,"£0.00")))))))))</f>
        <v>#REF!</v>
      </c>
      <c r="AD54" s="143" t="e">
        <f>IF(AND(C54=#REF!,#REF!="Magistrates'"),"£0.00",IF(AND(C54=#REF!,#REF!="Magistrates'"),"£0.00",IF(AND(C54=#REF!,#REF!="Magistrates'"),"£0.00", IF(AND(C54=#REF!,#REF!="Crown"),"£0.00",IF(AND(C54=#REF!,#REF!="Crown"),"£0.00",IF(AND(C54=#REF!,#REF!="Crown"),"£0.00", IF(AND(C54=#REF!,#REF!="Appeal work"),#REF!,IF(AND(C54=#REF!,#REF!="Appeal work"),#REF!,IF(AND(C54=#REF!,#REF!="Appeal work"),#REF!,"£0.00")))))))))</f>
        <v>#REF!</v>
      </c>
      <c r="AE54" s="143" t="e">
        <f>IF(AND(C54=#REF!,#REF!="Magistrates'"),"£0.00",IF(AND(C54=#REF!,#REF!="Magistrates'"),"£0.00",IF(AND(C54=#REF!,#REF!="Magistrates'"),"£0.00", IF(AND(C54=#REF!,#REF!="Crown"),"£0.00",IF(AND(C54=#REF!,#REF!="Crown"),"£0.00",IF(AND(C54=#REF!,#REF!="Crown"),"£0.00", IF(AND(C54=#REF!,#REF!="Appeal work"),#REF!,IF(AND(C54=#REF!,#REF!="Appeal work"),#REF!,IF(AND(C54=#REF!,#REF!="Appeal work"),#REF!,"£0.00")))))))))</f>
        <v>#REF!</v>
      </c>
      <c r="AF54" s="143" t="e">
        <f>IF(#REF!=#REF!, X54, IF(#REF!=#REF!, Y54, IF(#REF!=#REF!, Z54, IF(#REF!=#REF!, AA54, IF(#REF!=#REF!, AB54, IF(#REF!=#REF!, AC54, IF(#REF!=#REF!, AD54, IF(#REF!=#REF!, AE54, "£0.00"))))))))</f>
        <v>#REF!</v>
      </c>
      <c r="AG54" s="7"/>
      <c r="AH54" s="7"/>
      <c r="AI54" s="7"/>
      <c r="AJ54" s="7"/>
      <c r="AK54" s="7"/>
      <c r="AL54" s="7"/>
      <c r="AM54" s="7"/>
      <c r="AN54" s="7"/>
      <c r="AO54" s="7"/>
      <c r="AP54" s="7"/>
      <c r="AQ54" s="7"/>
      <c r="AR54" s="7"/>
      <c r="AS54" s="7"/>
      <c r="AT54" s="7"/>
      <c r="AU54" s="7"/>
      <c r="AV54" s="7"/>
      <c r="AW54" s="7"/>
      <c r="AX54" s="7"/>
      <c r="AY54" s="7"/>
      <c r="AZ54" s="7"/>
      <c r="BA54" s="7"/>
    </row>
    <row r="55" spans="1:53" ht="15">
      <c r="A55" s="187"/>
      <c r="B55" s="268"/>
      <c r="C55" s="269"/>
      <c r="D55" s="244"/>
      <c r="E55" s="270"/>
      <c r="F55" s="187"/>
      <c r="G55" s="64"/>
      <c r="H55" s="278"/>
      <c r="I55" s="279"/>
      <c r="J55" s="280"/>
      <c r="K55" s="279" t="str">
        <f t="shared" si="3"/>
        <v/>
      </c>
      <c r="L55" s="278" t="str">
        <f t="shared" si="4"/>
        <v/>
      </c>
      <c r="M55" s="278"/>
      <c r="N55" s="65"/>
      <c r="O55" s="66"/>
      <c r="P55" s="244"/>
      <c r="Q55" s="286"/>
      <c r="R55" s="287"/>
      <c r="S55" s="288"/>
      <c r="T55" s="289" t="str">
        <f t="shared" si="2"/>
        <v/>
      </c>
      <c r="U55" s="19"/>
      <c r="V55" s="7"/>
      <c r="W55" s="7"/>
      <c r="X55" s="143" t="e">
        <f>IF(AND(C55=#REF!,#REF!="Magistrates'"),#REF!,IF(AND(C55=#REF!,#REF!="Magistrates'"),#REF!,IF(AND(C55=#REF!,#REF!="Magistrates'"),#REF!, IF(AND(C55=#REF!,#REF!="Crown"),#REF!,IF(AND(C55=#REF!,#REF!="Crown"),#REF!,IF(AND(C55=#REF!,#REF!="Crown"),#REF!, IF(AND(C55=#REF!,#REF!="Appeal work"),"£0.00",IF(AND(C55=#REF!,#REF!="Appeal work"),"£0.00",IF(AND(C55=#REF!,#REF!="Appeal work"),"£0.00","£0.00")))))))))</f>
        <v>#REF!</v>
      </c>
      <c r="Y55" s="143" t="e">
        <f>IF(AND(C55=#REF!,#REF!="Magistrates'"),#REF!,IF(AND(C55=#REF!,#REF!="Magistrates'"),#REF!,IF(AND(C55=#REF!,#REF!="Magistrates'"),#REF!, IF(AND(C55=#REF!,#REF!="Crown"),#REF!,IF(AND(C55=#REF!,#REF!="Crown"),#REF!,IF(AND(C55=#REF!,#REF!="Crown"),#REF!, IF(AND(C55=#REF!,#REF!="Appeal work"),"£0.00",IF(AND(C55=#REF!,#REF!="Appeal work"),"£0.00",IF(AND(C55=#REF!,#REF!="Appeal work"),"£0.00","£0.00")))))))))</f>
        <v>#REF!</v>
      </c>
      <c r="Z55" s="143" t="e">
        <f>IF(AND(C55=#REF!,#REF!="Magistrates'"),#REF!,IF(AND(C55=#REF!,#REF!="Magistrates'"),#REF!,IF(AND(C55=#REF!,#REF!="Magistrates'"),#REF!, IF(AND(C55=#REF!,#REF!="Crown"),#REF!,IF(AND(C55=#REF!,#REF!="Crown"),#REF!,IF(AND(C55=#REF!,#REF!="Crown"),#REF!, IF(AND(C55=#REF!,#REF!="Appeal work"),#REF!,IF(AND(C55=#REF!,#REF!="Appeal work"),#REF!,IF(AND(C55=#REF!,#REF!="Appeal work"),#REF!,"£0.00")))))))))</f>
        <v>#REF!</v>
      </c>
      <c r="AA55" s="143" t="e">
        <f>IF(AND(C55=#REF!,#REF!="Magistrates'"),#REF!,IF(AND(C55=#REF!,#REF!="Magistrates'"),#REF!,IF(AND(C55=#REF!,#REF!="Magistrates'"),#REF!, IF(AND(C55=#REF!,#REF!="Crown"),#REF!,IF(AND(C55=#REF!,#REF!="Crown"),#REF!,IF(AND(C55=#REF!,#REF!="Crown"),#REF!, IF(AND(C55=#REF!,#REF!="Appeal work"),#REF!,IF(AND(C55=#REF!,#REF!="Appeal work"),#REF!, IF(AND(C55=#REF!,#REF!="Appeal work"),#REF!,"£0.00")))))))))</f>
        <v>#REF!</v>
      </c>
      <c r="AB55" s="143" t="e">
        <f>IF(AND(C55=#REF!,#REF!="Magistrates'"),#REF!,IF(AND(C55=#REF!,#REF!="Magistrates'"),#REF!,IF(AND(C55=#REF!,#REF!="Magistrates'"),#REF!, IF(AND(C55=#REF!,#REF!="Crown"),#REF!,IF(AND(C55=#REF!,#REF!="Crown"),#REF!,IF(AND(C55=#REF!,#REF!="Crown"),#REF!, IF(AND(C55=#REF!,#REF!="Appeal work"),#REF!,IF(AND(C55=#REF!,#REF!="Appeal work"),#REF!,IF(AND(C55=#REF!,#REF!="Appeal work"),#REF!,"£0.00")))))))))</f>
        <v>#REF!</v>
      </c>
      <c r="AC55" s="143" t="e">
        <f>IF(AND(C55=#REF!,#REF!="Magistrates'"),"£0.00",IF(AND(C55=#REF!,#REF!="Magistrates'"),"£0.00",IF(AND(C55=#REF!,#REF!="Magistrates'"),"£0.00", IF(AND(C55=#REF!,#REF!="Crown"),"£0.00",IF(AND(C55=#REF!,#REF!="Crown"),"£0.00",IF(AND(C55=#REF!,#REF!="Crown"),"£0.00", IF(AND(C55=#REF!,#REF!="Appeal work"),#REF!,IF(AND(C55=#REF!,#REF!="Appeal work"),#REF!,IF(AND(C55=#REF!,#REF!="Appeal work"),#REF!,"£0.00")))))))))</f>
        <v>#REF!</v>
      </c>
      <c r="AD55" s="143" t="e">
        <f>IF(AND(C55=#REF!,#REF!="Magistrates'"),"£0.00",IF(AND(C55=#REF!,#REF!="Magistrates'"),"£0.00",IF(AND(C55=#REF!,#REF!="Magistrates'"),"£0.00", IF(AND(C55=#REF!,#REF!="Crown"),"£0.00",IF(AND(C55=#REF!,#REF!="Crown"),"£0.00",IF(AND(C55=#REF!,#REF!="Crown"),"£0.00", IF(AND(C55=#REF!,#REF!="Appeal work"),#REF!,IF(AND(C55=#REF!,#REF!="Appeal work"),#REF!,IF(AND(C55=#REF!,#REF!="Appeal work"),#REF!,"£0.00")))))))))</f>
        <v>#REF!</v>
      </c>
      <c r="AE55" s="143" t="e">
        <f>IF(AND(C55=#REF!,#REF!="Magistrates'"),"£0.00",IF(AND(C55=#REF!,#REF!="Magistrates'"),"£0.00",IF(AND(C55=#REF!,#REF!="Magistrates'"),"£0.00", IF(AND(C55=#REF!,#REF!="Crown"),"£0.00",IF(AND(C55=#REF!,#REF!="Crown"),"£0.00",IF(AND(C55=#REF!,#REF!="Crown"),"£0.00", IF(AND(C55=#REF!,#REF!="Appeal work"),#REF!,IF(AND(C55=#REF!,#REF!="Appeal work"),#REF!,IF(AND(C55=#REF!,#REF!="Appeal work"),#REF!,"£0.00")))))))))</f>
        <v>#REF!</v>
      </c>
      <c r="AF55" s="143" t="e">
        <f>IF(#REF!=#REF!, X55, IF(#REF!=#REF!, Y55, IF(#REF!=#REF!, Z55, IF(#REF!=#REF!, AA55, IF(#REF!=#REF!, AB55, IF(#REF!=#REF!, AC55, IF(#REF!=#REF!, AD55, IF(#REF!=#REF!, AE55, "£0.00"))))))))</f>
        <v>#REF!</v>
      </c>
      <c r="AG55" s="7"/>
      <c r="AH55" s="7"/>
      <c r="AI55" s="7"/>
      <c r="AJ55" s="7"/>
      <c r="AK55" s="7"/>
      <c r="AL55" s="7"/>
      <c r="AM55" s="7"/>
      <c r="AN55" s="7"/>
      <c r="AO55" s="7"/>
      <c r="AP55" s="7"/>
      <c r="AQ55" s="7"/>
      <c r="AR55" s="7"/>
      <c r="AS55" s="7"/>
      <c r="AT55" s="7"/>
      <c r="AU55" s="7"/>
      <c r="AV55" s="7"/>
      <c r="AW55" s="7"/>
      <c r="AX55" s="7"/>
      <c r="AY55" s="7"/>
      <c r="AZ55" s="7"/>
      <c r="BA55" s="7"/>
    </row>
    <row r="56" spans="1:53" ht="15">
      <c r="A56" s="187"/>
      <c r="B56" s="268"/>
      <c r="C56" s="269"/>
      <c r="D56" s="244"/>
      <c r="E56" s="270"/>
      <c r="F56" s="187"/>
      <c r="G56" s="64"/>
      <c r="H56" s="278"/>
      <c r="I56" s="279"/>
      <c r="J56" s="280"/>
      <c r="K56" s="279" t="str">
        <f t="shared" si="3"/>
        <v/>
      </c>
      <c r="L56" s="278" t="str">
        <f t="shared" si="4"/>
        <v/>
      </c>
      <c r="M56" s="278"/>
      <c r="N56" s="65"/>
      <c r="O56" s="66"/>
      <c r="P56" s="244"/>
      <c r="Q56" s="286"/>
      <c r="R56" s="287"/>
      <c r="S56" s="288"/>
      <c r="T56" s="289" t="str">
        <f t="shared" si="2"/>
        <v/>
      </c>
      <c r="U56" s="19"/>
      <c r="V56" s="7"/>
      <c r="W56" s="7"/>
      <c r="X56" s="143" t="e">
        <f>IF(AND(C56=#REF!,#REF!="Magistrates'"),#REF!,IF(AND(C56=#REF!,#REF!="Magistrates'"),#REF!,IF(AND(C56=#REF!,#REF!="Magistrates'"),#REF!, IF(AND(C56=#REF!,#REF!="Crown"),#REF!,IF(AND(C56=#REF!,#REF!="Crown"),#REF!,IF(AND(C56=#REF!,#REF!="Crown"),#REF!, IF(AND(C56=#REF!,#REF!="Appeal work"),"£0.00",IF(AND(C56=#REF!,#REF!="Appeal work"),"£0.00",IF(AND(C56=#REF!,#REF!="Appeal work"),"£0.00","£0.00")))))))))</f>
        <v>#REF!</v>
      </c>
      <c r="Y56" s="143" t="e">
        <f>IF(AND(C56=#REF!,#REF!="Magistrates'"),#REF!,IF(AND(C56=#REF!,#REF!="Magistrates'"),#REF!,IF(AND(C56=#REF!,#REF!="Magistrates'"),#REF!, IF(AND(C56=#REF!,#REF!="Crown"),#REF!,IF(AND(C56=#REF!,#REF!="Crown"),#REF!,IF(AND(C56=#REF!,#REF!="Crown"),#REF!, IF(AND(C56=#REF!,#REF!="Appeal work"),"£0.00",IF(AND(C56=#REF!,#REF!="Appeal work"),"£0.00",IF(AND(C56=#REF!,#REF!="Appeal work"),"£0.00","£0.00")))))))))</f>
        <v>#REF!</v>
      </c>
      <c r="Z56" s="143" t="e">
        <f>IF(AND(C56=#REF!,#REF!="Magistrates'"),#REF!,IF(AND(C56=#REF!,#REF!="Magistrates'"),#REF!,IF(AND(C56=#REF!,#REF!="Magistrates'"),#REF!, IF(AND(C56=#REF!,#REF!="Crown"),#REF!,IF(AND(C56=#REF!,#REF!="Crown"),#REF!,IF(AND(C56=#REF!,#REF!="Crown"),#REF!, IF(AND(C56=#REF!,#REF!="Appeal work"),#REF!,IF(AND(C56=#REF!,#REF!="Appeal work"),#REF!,IF(AND(C56=#REF!,#REF!="Appeal work"),#REF!,"£0.00")))))))))</f>
        <v>#REF!</v>
      </c>
      <c r="AA56" s="143" t="e">
        <f>IF(AND(C56=#REF!,#REF!="Magistrates'"),#REF!,IF(AND(C56=#REF!,#REF!="Magistrates'"),#REF!,IF(AND(C56=#REF!,#REF!="Magistrates'"),#REF!, IF(AND(C56=#REF!,#REF!="Crown"),#REF!,IF(AND(C56=#REF!,#REF!="Crown"),#REF!,IF(AND(C56=#REF!,#REF!="Crown"),#REF!, IF(AND(C56=#REF!,#REF!="Appeal work"),#REF!,IF(AND(C56=#REF!,#REF!="Appeal work"),#REF!, IF(AND(C56=#REF!,#REF!="Appeal work"),#REF!,"£0.00")))))))))</f>
        <v>#REF!</v>
      </c>
      <c r="AB56" s="143" t="e">
        <f>IF(AND(C56=#REF!,#REF!="Magistrates'"),#REF!,IF(AND(C56=#REF!,#REF!="Magistrates'"),#REF!,IF(AND(C56=#REF!,#REF!="Magistrates'"),#REF!, IF(AND(C56=#REF!,#REF!="Crown"),#REF!,IF(AND(C56=#REF!,#REF!="Crown"),#REF!,IF(AND(C56=#REF!,#REF!="Crown"),#REF!, IF(AND(C56=#REF!,#REF!="Appeal work"),#REF!,IF(AND(C56=#REF!,#REF!="Appeal work"),#REF!,IF(AND(C56=#REF!,#REF!="Appeal work"),#REF!,"£0.00")))))))))</f>
        <v>#REF!</v>
      </c>
      <c r="AC56" s="143" t="e">
        <f>IF(AND(C56=#REF!,#REF!="Magistrates'"),"£0.00",IF(AND(C56=#REF!,#REF!="Magistrates'"),"£0.00",IF(AND(C56=#REF!,#REF!="Magistrates'"),"£0.00", IF(AND(C56=#REF!,#REF!="Crown"),"£0.00",IF(AND(C56=#REF!,#REF!="Crown"),"£0.00",IF(AND(C56=#REF!,#REF!="Crown"),"£0.00", IF(AND(C56=#REF!,#REF!="Appeal work"),#REF!,IF(AND(C56=#REF!,#REF!="Appeal work"),#REF!,IF(AND(C56=#REF!,#REF!="Appeal work"),#REF!,"£0.00")))))))))</f>
        <v>#REF!</v>
      </c>
      <c r="AD56" s="143" t="e">
        <f>IF(AND(C56=#REF!,#REF!="Magistrates'"),"£0.00",IF(AND(C56=#REF!,#REF!="Magistrates'"),"£0.00",IF(AND(C56=#REF!,#REF!="Magistrates'"),"£0.00", IF(AND(C56=#REF!,#REF!="Crown"),"£0.00",IF(AND(C56=#REF!,#REF!="Crown"),"£0.00",IF(AND(C56=#REF!,#REF!="Crown"),"£0.00", IF(AND(C56=#REF!,#REF!="Appeal work"),#REF!,IF(AND(C56=#REF!,#REF!="Appeal work"),#REF!,IF(AND(C56=#REF!,#REF!="Appeal work"),#REF!,"£0.00")))))))))</f>
        <v>#REF!</v>
      </c>
      <c r="AE56" s="143" t="e">
        <f>IF(AND(C56=#REF!,#REF!="Magistrates'"),"£0.00",IF(AND(C56=#REF!,#REF!="Magistrates'"),"£0.00",IF(AND(C56=#REF!,#REF!="Magistrates'"),"£0.00", IF(AND(C56=#REF!,#REF!="Crown"),"£0.00",IF(AND(C56=#REF!,#REF!="Crown"),"£0.00",IF(AND(C56=#REF!,#REF!="Crown"),"£0.00", IF(AND(C56=#REF!,#REF!="Appeal work"),#REF!,IF(AND(C56=#REF!,#REF!="Appeal work"),#REF!,IF(AND(C56=#REF!,#REF!="Appeal work"),#REF!,"£0.00")))))))))</f>
        <v>#REF!</v>
      </c>
      <c r="AF56" s="143" t="e">
        <f>IF(#REF!=#REF!, X56, IF(#REF!=#REF!, Y56, IF(#REF!=#REF!, Z56, IF(#REF!=#REF!, AA56, IF(#REF!=#REF!, AB56, IF(#REF!=#REF!, AC56, IF(#REF!=#REF!, AD56, IF(#REF!=#REF!, AE56, "£0.00"))))))))</f>
        <v>#REF!</v>
      </c>
      <c r="AG56" s="7"/>
      <c r="AH56" s="7"/>
      <c r="AI56" s="7"/>
      <c r="AJ56" s="7"/>
      <c r="AK56" s="7"/>
      <c r="AL56" s="7"/>
      <c r="AM56" s="7"/>
      <c r="AN56" s="7"/>
      <c r="AO56" s="7"/>
      <c r="AP56" s="7"/>
      <c r="AQ56" s="7"/>
      <c r="AR56" s="7"/>
      <c r="AS56" s="7"/>
      <c r="AT56" s="7"/>
      <c r="AU56" s="7"/>
      <c r="AV56" s="7"/>
      <c r="AW56" s="7"/>
      <c r="AX56" s="7"/>
      <c r="AY56" s="7"/>
      <c r="AZ56" s="7"/>
      <c r="BA56" s="7"/>
    </row>
    <row r="57" spans="1:53" ht="15">
      <c r="A57" s="187"/>
      <c r="B57" s="268"/>
      <c r="C57" s="269"/>
      <c r="D57" s="244"/>
      <c r="E57" s="270"/>
      <c r="F57" s="187"/>
      <c r="G57" s="64"/>
      <c r="H57" s="278"/>
      <c r="I57" s="279"/>
      <c r="J57" s="280"/>
      <c r="K57" s="279" t="str">
        <f t="shared" si="3"/>
        <v/>
      </c>
      <c r="L57" s="278" t="str">
        <f t="shared" si="4"/>
        <v/>
      </c>
      <c r="M57" s="278"/>
      <c r="N57" s="65"/>
      <c r="O57" s="66"/>
      <c r="P57" s="244"/>
      <c r="Q57" s="286"/>
      <c r="R57" s="287"/>
      <c r="S57" s="288"/>
      <c r="T57" s="289" t="str">
        <f t="shared" si="2"/>
        <v/>
      </c>
      <c r="U57" s="19"/>
      <c r="V57" s="7"/>
      <c r="W57" s="7"/>
      <c r="X57" s="143" t="e">
        <f>IF(AND(C57=#REF!,#REF!="Magistrates'"),#REF!,IF(AND(C57=#REF!,#REF!="Magistrates'"),#REF!,IF(AND(C57=#REF!,#REF!="Magistrates'"),#REF!, IF(AND(C57=#REF!,#REF!="Crown"),#REF!,IF(AND(C57=#REF!,#REF!="Crown"),#REF!,IF(AND(C57=#REF!,#REF!="Crown"),#REF!, IF(AND(C57=#REF!,#REF!="Appeal work"),"£0.00",IF(AND(C57=#REF!,#REF!="Appeal work"),"£0.00",IF(AND(C57=#REF!,#REF!="Appeal work"),"£0.00","£0.00")))))))))</f>
        <v>#REF!</v>
      </c>
      <c r="Y57" s="143" t="e">
        <f>IF(AND(C57=#REF!,#REF!="Magistrates'"),#REF!,IF(AND(C57=#REF!,#REF!="Magistrates'"),#REF!,IF(AND(C57=#REF!,#REF!="Magistrates'"),#REF!, IF(AND(C57=#REF!,#REF!="Crown"),#REF!,IF(AND(C57=#REF!,#REF!="Crown"),#REF!,IF(AND(C57=#REF!,#REF!="Crown"),#REF!, IF(AND(C57=#REF!,#REF!="Appeal work"),"£0.00",IF(AND(C57=#REF!,#REF!="Appeal work"),"£0.00",IF(AND(C57=#REF!,#REF!="Appeal work"),"£0.00","£0.00")))))))))</f>
        <v>#REF!</v>
      </c>
      <c r="Z57" s="143" t="e">
        <f>IF(AND(C57=#REF!,#REF!="Magistrates'"),#REF!,IF(AND(C57=#REF!,#REF!="Magistrates'"),#REF!,IF(AND(C57=#REF!,#REF!="Magistrates'"),#REF!, IF(AND(C57=#REF!,#REF!="Crown"),#REF!,IF(AND(C57=#REF!,#REF!="Crown"),#REF!,IF(AND(C57=#REF!,#REF!="Crown"),#REF!, IF(AND(C57=#REF!,#REF!="Appeal work"),#REF!,IF(AND(C57=#REF!,#REF!="Appeal work"),#REF!,IF(AND(C57=#REF!,#REF!="Appeal work"),#REF!,"£0.00")))))))))</f>
        <v>#REF!</v>
      </c>
      <c r="AA57" s="143" t="e">
        <f>IF(AND(C57=#REF!,#REF!="Magistrates'"),#REF!,IF(AND(C57=#REF!,#REF!="Magistrates'"),#REF!,IF(AND(C57=#REF!,#REF!="Magistrates'"),#REF!, IF(AND(C57=#REF!,#REF!="Crown"),#REF!,IF(AND(C57=#REF!,#REF!="Crown"),#REF!,IF(AND(C57=#REF!,#REF!="Crown"),#REF!, IF(AND(C57=#REF!,#REF!="Appeal work"),#REF!,IF(AND(C57=#REF!,#REF!="Appeal work"),#REF!, IF(AND(C57=#REF!,#REF!="Appeal work"),#REF!,"£0.00")))))))))</f>
        <v>#REF!</v>
      </c>
      <c r="AB57" s="143" t="e">
        <f>IF(AND(C57=#REF!,#REF!="Magistrates'"),#REF!,IF(AND(C57=#REF!,#REF!="Magistrates'"),#REF!,IF(AND(C57=#REF!,#REF!="Magistrates'"),#REF!, IF(AND(C57=#REF!,#REF!="Crown"),#REF!,IF(AND(C57=#REF!,#REF!="Crown"),#REF!,IF(AND(C57=#REF!,#REF!="Crown"),#REF!, IF(AND(C57=#REF!,#REF!="Appeal work"),#REF!,IF(AND(C57=#REF!,#REF!="Appeal work"),#REF!,IF(AND(C57=#REF!,#REF!="Appeal work"),#REF!,"£0.00")))))))))</f>
        <v>#REF!</v>
      </c>
      <c r="AC57" s="143" t="e">
        <f>IF(AND(C57=#REF!,#REF!="Magistrates'"),"£0.00",IF(AND(C57=#REF!,#REF!="Magistrates'"),"£0.00",IF(AND(C57=#REF!,#REF!="Magistrates'"),"£0.00", IF(AND(C57=#REF!,#REF!="Crown"),"£0.00",IF(AND(C57=#REF!,#REF!="Crown"),"£0.00",IF(AND(C57=#REF!,#REF!="Crown"),"£0.00", IF(AND(C57=#REF!,#REF!="Appeal work"),#REF!,IF(AND(C57=#REF!,#REF!="Appeal work"),#REF!,IF(AND(C57=#REF!,#REF!="Appeal work"),#REF!,"£0.00")))))))))</f>
        <v>#REF!</v>
      </c>
      <c r="AD57" s="143" t="e">
        <f>IF(AND(C57=#REF!,#REF!="Magistrates'"),"£0.00",IF(AND(C57=#REF!,#REF!="Magistrates'"),"£0.00",IF(AND(C57=#REF!,#REF!="Magistrates'"),"£0.00", IF(AND(C57=#REF!,#REF!="Crown"),"£0.00",IF(AND(C57=#REF!,#REF!="Crown"),"£0.00",IF(AND(C57=#REF!,#REF!="Crown"),"£0.00", IF(AND(C57=#REF!,#REF!="Appeal work"),#REF!,IF(AND(C57=#REF!,#REF!="Appeal work"),#REF!,IF(AND(C57=#REF!,#REF!="Appeal work"),#REF!,"£0.00")))))))))</f>
        <v>#REF!</v>
      </c>
      <c r="AE57" s="143" t="e">
        <f>IF(AND(C57=#REF!,#REF!="Magistrates'"),"£0.00",IF(AND(C57=#REF!,#REF!="Magistrates'"),"£0.00",IF(AND(C57=#REF!,#REF!="Magistrates'"),"£0.00", IF(AND(C57=#REF!,#REF!="Crown"),"£0.00",IF(AND(C57=#REF!,#REF!="Crown"),"£0.00",IF(AND(C57=#REF!,#REF!="Crown"),"£0.00", IF(AND(C57=#REF!,#REF!="Appeal work"),#REF!,IF(AND(C57=#REF!,#REF!="Appeal work"),#REF!,IF(AND(C57=#REF!,#REF!="Appeal work"),#REF!,"£0.00")))))))))</f>
        <v>#REF!</v>
      </c>
      <c r="AF57" s="143" t="e">
        <f>IF(#REF!=#REF!, X57, IF(#REF!=#REF!, Y57, IF(#REF!=#REF!, Z57, IF(#REF!=#REF!, AA57, IF(#REF!=#REF!, AB57, IF(#REF!=#REF!, AC57, IF(#REF!=#REF!, AD57, IF(#REF!=#REF!, AE57, "£0.00"))))))))</f>
        <v>#REF!</v>
      </c>
      <c r="AG57" s="7"/>
      <c r="AH57" s="7"/>
      <c r="AI57" s="7"/>
      <c r="AJ57" s="7"/>
      <c r="AK57" s="7"/>
      <c r="AL57" s="7"/>
      <c r="AM57" s="7"/>
      <c r="AN57" s="7"/>
      <c r="AO57" s="7"/>
      <c r="AP57" s="7"/>
      <c r="AQ57" s="7"/>
      <c r="AR57" s="7"/>
      <c r="AS57" s="7"/>
      <c r="AT57" s="7"/>
      <c r="AU57" s="7"/>
      <c r="AV57" s="7"/>
      <c r="AW57" s="7"/>
      <c r="AX57" s="7"/>
      <c r="AY57" s="7"/>
      <c r="AZ57" s="7"/>
      <c r="BA57" s="7"/>
    </row>
    <row r="58" spans="1:53" ht="15">
      <c r="A58" s="187"/>
      <c r="B58" s="268"/>
      <c r="C58" s="269"/>
      <c r="D58" s="244"/>
      <c r="E58" s="270"/>
      <c r="F58" s="187"/>
      <c r="G58" s="64"/>
      <c r="H58" s="278"/>
      <c r="I58" s="279"/>
      <c r="J58" s="280"/>
      <c r="K58" s="279" t="str">
        <f t="shared" si="3"/>
        <v/>
      </c>
      <c r="L58" s="278" t="str">
        <f t="shared" si="4"/>
        <v/>
      </c>
      <c r="M58" s="278"/>
      <c r="N58" s="65"/>
      <c r="O58" s="66"/>
      <c r="P58" s="244"/>
      <c r="Q58" s="286"/>
      <c r="R58" s="287"/>
      <c r="S58" s="288"/>
      <c r="T58" s="289" t="str">
        <f t="shared" si="2"/>
        <v/>
      </c>
      <c r="U58" s="19"/>
      <c r="V58" s="7"/>
      <c r="W58" s="7"/>
      <c r="X58" s="143" t="e">
        <f>IF(AND(C58=#REF!,#REF!="Magistrates'"),#REF!,IF(AND(C58=#REF!,#REF!="Magistrates'"),#REF!,IF(AND(C58=#REF!,#REF!="Magistrates'"),#REF!, IF(AND(C58=#REF!,#REF!="Crown"),#REF!,IF(AND(C58=#REF!,#REF!="Crown"),#REF!,IF(AND(C58=#REF!,#REF!="Crown"),#REF!, IF(AND(C58=#REF!,#REF!="Appeal work"),"£0.00",IF(AND(C58=#REF!,#REF!="Appeal work"),"£0.00",IF(AND(C58=#REF!,#REF!="Appeal work"),"£0.00","£0.00")))))))))</f>
        <v>#REF!</v>
      </c>
      <c r="Y58" s="143" t="e">
        <f>IF(AND(C58=#REF!,#REF!="Magistrates'"),#REF!,IF(AND(C58=#REF!,#REF!="Magistrates'"),#REF!,IF(AND(C58=#REF!,#REF!="Magistrates'"),#REF!, IF(AND(C58=#REF!,#REF!="Crown"),#REF!,IF(AND(C58=#REF!,#REF!="Crown"),#REF!,IF(AND(C58=#REF!,#REF!="Crown"),#REF!, IF(AND(C58=#REF!,#REF!="Appeal work"),"£0.00",IF(AND(C58=#REF!,#REF!="Appeal work"),"£0.00",IF(AND(C58=#REF!,#REF!="Appeal work"),"£0.00","£0.00")))))))))</f>
        <v>#REF!</v>
      </c>
      <c r="Z58" s="143" t="e">
        <f>IF(AND(C58=#REF!,#REF!="Magistrates'"),#REF!,IF(AND(C58=#REF!,#REF!="Magistrates'"),#REF!,IF(AND(C58=#REF!,#REF!="Magistrates'"),#REF!, IF(AND(C58=#REF!,#REF!="Crown"),#REF!,IF(AND(C58=#REF!,#REF!="Crown"),#REF!,IF(AND(C58=#REF!,#REF!="Crown"),#REF!, IF(AND(C58=#REF!,#REF!="Appeal work"),#REF!,IF(AND(C58=#REF!,#REF!="Appeal work"),#REF!,IF(AND(C58=#REF!,#REF!="Appeal work"),#REF!,"£0.00")))))))))</f>
        <v>#REF!</v>
      </c>
      <c r="AA58" s="143" t="e">
        <f>IF(AND(C58=#REF!,#REF!="Magistrates'"),#REF!,IF(AND(C58=#REF!,#REF!="Magistrates'"),#REF!,IF(AND(C58=#REF!,#REF!="Magistrates'"),#REF!, IF(AND(C58=#REF!,#REF!="Crown"),#REF!,IF(AND(C58=#REF!,#REF!="Crown"),#REF!,IF(AND(C58=#REF!,#REF!="Crown"),#REF!, IF(AND(C58=#REF!,#REF!="Appeal work"),#REF!,IF(AND(C58=#REF!,#REF!="Appeal work"),#REF!, IF(AND(C58=#REF!,#REF!="Appeal work"),#REF!,"£0.00")))))))))</f>
        <v>#REF!</v>
      </c>
      <c r="AB58" s="143" t="e">
        <f>IF(AND(C58=#REF!,#REF!="Magistrates'"),#REF!,IF(AND(C58=#REF!,#REF!="Magistrates'"),#REF!,IF(AND(C58=#REF!,#REF!="Magistrates'"),#REF!, IF(AND(C58=#REF!,#REF!="Crown"),#REF!,IF(AND(C58=#REF!,#REF!="Crown"),#REF!,IF(AND(C58=#REF!,#REF!="Crown"),#REF!, IF(AND(C58=#REF!,#REF!="Appeal work"),#REF!,IF(AND(C58=#REF!,#REF!="Appeal work"),#REF!,IF(AND(C58=#REF!,#REF!="Appeal work"),#REF!,"£0.00")))))))))</f>
        <v>#REF!</v>
      </c>
      <c r="AC58" s="143" t="e">
        <f>IF(AND(C58=#REF!,#REF!="Magistrates'"),"£0.00",IF(AND(C58=#REF!,#REF!="Magistrates'"),"£0.00",IF(AND(C58=#REF!,#REF!="Magistrates'"),"£0.00", IF(AND(C58=#REF!,#REF!="Crown"),"£0.00",IF(AND(C58=#REF!,#REF!="Crown"),"£0.00",IF(AND(C58=#REF!,#REF!="Crown"),"£0.00", IF(AND(C58=#REF!,#REF!="Appeal work"),#REF!,IF(AND(C58=#REF!,#REF!="Appeal work"),#REF!,IF(AND(C58=#REF!,#REF!="Appeal work"),#REF!,"£0.00")))))))))</f>
        <v>#REF!</v>
      </c>
      <c r="AD58" s="143" t="e">
        <f>IF(AND(C58=#REF!,#REF!="Magistrates'"),"£0.00",IF(AND(C58=#REF!,#REF!="Magistrates'"),"£0.00",IF(AND(C58=#REF!,#REF!="Magistrates'"),"£0.00", IF(AND(C58=#REF!,#REF!="Crown"),"£0.00",IF(AND(C58=#REF!,#REF!="Crown"),"£0.00",IF(AND(C58=#REF!,#REF!="Crown"),"£0.00", IF(AND(C58=#REF!,#REF!="Appeal work"),#REF!,IF(AND(C58=#REF!,#REF!="Appeal work"),#REF!,IF(AND(C58=#REF!,#REF!="Appeal work"),#REF!,"£0.00")))))))))</f>
        <v>#REF!</v>
      </c>
      <c r="AE58" s="143" t="e">
        <f>IF(AND(C58=#REF!,#REF!="Magistrates'"),"£0.00",IF(AND(C58=#REF!,#REF!="Magistrates'"),"£0.00",IF(AND(C58=#REF!,#REF!="Magistrates'"),"£0.00", IF(AND(C58=#REF!,#REF!="Crown"),"£0.00",IF(AND(C58=#REF!,#REF!="Crown"),"£0.00",IF(AND(C58=#REF!,#REF!="Crown"),"£0.00", IF(AND(C58=#REF!,#REF!="Appeal work"),#REF!,IF(AND(C58=#REF!,#REF!="Appeal work"),#REF!,IF(AND(C58=#REF!,#REF!="Appeal work"),#REF!,"£0.00")))))))))</f>
        <v>#REF!</v>
      </c>
      <c r="AF58" s="143" t="e">
        <f>IF(#REF!=#REF!, X58, IF(#REF!=#REF!, Y58, IF(#REF!=#REF!, Z58, IF(#REF!=#REF!, AA58, IF(#REF!=#REF!, AB58, IF(#REF!=#REF!, AC58, IF(#REF!=#REF!, AD58, IF(#REF!=#REF!, AE58, "£0.00"))))))))</f>
        <v>#REF!</v>
      </c>
      <c r="AG58" s="7"/>
      <c r="AH58" s="7"/>
      <c r="AI58" s="7"/>
      <c r="AJ58" s="7"/>
      <c r="AK58" s="7"/>
      <c r="AL58" s="7"/>
      <c r="AM58" s="7"/>
      <c r="AN58" s="7"/>
      <c r="AO58" s="7"/>
      <c r="AP58" s="7"/>
      <c r="AQ58" s="7"/>
      <c r="AR58" s="7"/>
      <c r="AS58" s="7"/>
      <c r="AT58" s="7"/>
      <c r="AU58" s="7"/>
      <c r="AV58" s="7"/>
      <c r="AW58" s="7"/>
      <c r="AX58" s="7"/>
      <c r="AY58" s="7"/>
      <c r="AZ58" s="7"/>
      <c r="BA58" s="7"/>
    </row>
    <row r="59" spans="1:53" ht="15">
      <c r="A59" s="187"/>
      <c r="B59" s="268"/>
      <c r="C59" s="269"/>
      <c r="D59" s="244"/>
      <c r="E59" s="270"/>
      <c r="F59" s="187"/>
      <c r="G59" s="64"/>
      <c r="H59" s="278"/>
      <c r="I59" s="279"/>
      <c r="J59" s="280"/>
      <c r="K59" s="279" t="str">
        <f t="shared" si="3"/>
        <v/>
      </c>
      <c r="L59" s="278" t="str">
        <f t="shared" si="4"/>
        <v/>
      </c>
      <c r="M59" s="278"/>
      <c r="N59" s="65"/>
      <c r="O59" s="66"/>
      <c r="P59" s="244"/>
      <c r="Q59" s="286"/>
      <c r="R59" s="287"/>
      <c r="S59" s="288"/>
      <c r="T59" s="289" t="str">
        <f t="shared" si="2"/>
        <v/>
      </c>
      <c r="U59" s="19"/>
      <c r="V59" s="7"/>
      <c r="W59" s="7"/>
      <c r="X59" s="143" t="e">
        <f>IF(AND(C59=#REF!,#REF!="Magistrates'"),#REF!,IF(AND(C59=#REF!,#REF!="Magistrates'"),#REF!,IF(AND(C59=#REF!,#REF!="Magistrates'"),#REF!, IF(AND(C59=#REF!,#REF!="Crown"),#REF!,IF(AND(C59=#REF!,#REF!="Crown"),#REF!,IF(AND(C59=#REF!,#REF!="Crown"),#REF!, IF(AND(C59=#REF!,#REF!="Appeal work"),"£0.00",IF(AND(C59=#REF!,#REF!="Appeal work"),"£0.00",IF(AND(C59=#REF!,#REF!="Appeal work"),"£0.00","£0.00")))))))))</f>
        <v>#REF!</v>
      </c>
      <c r="Y59" s="143" t="e">
        <f>IF(AND(C59=#REF!,#REF!="Magistrates'"),#REF!,IF(AND(C59=#REF!,#REF!="Magistrates'"),#REF!,IF(AND(C59=#REF!,#REF!="Magistrates'"),#REF!, IF(AND(C59=#REF!,#REF!="Crown"),#REF!,IF(AND(C59=#REF!,#REF!="Crown"),#REF!,IF(AND(C59=#REF!,#REF!="Crown"),#REF!, IF(AND(C59=#REF!,#REF!="Appeal work"),"£0.00",IF(AND(C59=#REF!,#REF!="Appeal work"),"£0.00",IF(AND(C59=#REF!,#REF!="Appeal work"),"£0.00","£0.00")))))))))</f>
        <v>#REF!</v>
      </c>
      <c r="Z59" s="143" t="e">
        <f>IF(AND(C59=#REF!,#REF!="Magistrates'"),#REF!,IF(AND(C59=#REF!,#REF!="Magistrates'"),#REF!,IF(AND(C59=#REF!,#REF!="Magistrates'"),#REF!, IF(AND(C59=#REF!,#REF!="Crown"),#REF!,IF(AND(C59=#REF!,#REF!="Crown"),#REF!,IF(AND(C59=#REF!,#REF!="Crown"),#REF!, IF(AND(C59=#REF!,#REF!="Appeal work"),#REF!,IF(AND(C59=#REF!,#REF!="Appeal work"),#REF!,IF(AND(C59=#REF!,#REF!="Appeal work"),#REF!,"£0.00")))))))))</f>
        <v>#REF!</v>
      </c>
      <c r="AA59" s="143" t="e">
        <f>IF(AND(C59=#REF!,#REF!="Magistrates'"),#REF!,IF(AND(C59=#REF!,#REF!="Magistrates'"),#REF!,IF(AND(C59=#REF!,#REF!="Magistrates'"),#REF!, IF(AND(C59=#REF!,#REF!="Crown"),#REF!,IF(AND(C59=#REF!,#REF!="Crown"),#REF!,IF(AND(C59=#REF!,#REF!="Crown"),#REF!, IF(AND(C59=#REF!,#REF!="Appeal work"),#REF!,IF(AND(C59=#REF!,#REF!="Appeal work"),#REF!, IF(AND(C59=#REF!,#REF!="Appeal work"),#REF!,"£0.00")))))))))</f>
        <v>#REF!</v>
      </c>
      <c r="AB59" s="143" t="e">
        <f>IF(AND(C59=#REF!,#REF!="Magistrates'"),#REF!,IF(AND(C59=#REF!,#REF!="Magistrates'"),#REF!,IF(AND(C59=#REF!,#REF!="Magistrates'"),#REF!, IF(AND(C59=#REF!,#REF!="Crown"),#REF!,IF(AND(C59=#REF!,#REF!="Crown"),#REF!,IF(AND(C59=#REF!,#REF!="Crown"),#REF!, IF(AND(C59=#REF!,#REF!="Appeal work"),#REF!,IF(AND(C59=#REF!,#REF!="Appeal work"),#REF!,IF(AND(C59=#REF!,#REF!="Appeal work"),#REF!,"£0.00")))))))))</f>
        <v>#REF!</v>
      </c>
      <c r="AC59" s="143" t="e">
        <f>IF(AND(C59=#REF!,#REF!="Magistrates'"),"£0.00",IF(AND(C59=#REF!,#REF!="Magistrates'"),"£0.00",IF(AND(C59=#REF!,#REF!="Magistrates'"),"£0.00", IF(AND(C59=#REF!,#REF!="Crown"),"£0.00",IF(AND(C59=#REF!,#REF!="Crown"),"£0.00",IF(AND(C59=#REF!,#REF!="Crown"),"£0.00", IF(AND(C59=#REF!,#REF!="Appeal work"),#REF!,IF(AND(C59=#REF!,#REF!="Appeal work"),#REF!,IF(AND(C59=#REF!,#REF!="Appeal work"),#REF!,"£0.00")))))))))</f>
        <v>#REF!</v>
      </c>
      <c r="AD59" s="143" t="e">
        <f>IF(AND(C59=#REF!,#REF!="Magistrates'"),"£0.00",IF(AND(C59=#REF!,#REF!="Magistrates'"),"£0.00",IF(AND(C59=#REF!,#REF!="Magistrates'"),"£0.00", IF(AND(C59=#REF!,#REF!="Crown"),"£0.00",IF(AND(C59=#REF!,#REF!="Crown"),"£0.00",IF(AND(C59=#REF!,#REF!="Crown"),"£0.00", IF(AND(C59=#REF!,#REF!="Appeal work"),#REF!,IF(AND(C59=#REF!,#REF!="Appeal work"),#REF!,IF(AND(C59=#REF!,#REF!="Appeal work"),#REF!,"£0.00")))))))))</f>
        <v>#REF!</v>
      </c>
      <c r="AE59" s="143" t="e">
        <f>IF(AND(C59=#REF!,#REF!="Magistrates'"),"£0.00",IF(AND(C59=#REF!,#REF!="Magistrates'"),"£0.00",IF(AND(C59=#REF!,#REF!="Magistrates'"),"£0.00", IF(AND(C59=#REF!,#REF!="Crown"),"£0.00",IF(AND(C59=#REF!,#REF!="Crown"),"£0.00",IF(AND(C59=#REF!,#REF!="Crown"),"£0.00", IF(AND(C59=#REF!,#REF!="Appeal work"),#REF!,IF(AND(C59=#REF!,#REF!="Appeal work"),#REF!,IF(AND(C59=#REF!,#REF!="Appeal work"),#REF!,"£0.00")))))))))</f>
        <v>#REF!</v>
      </c>
      <c r="AF59" s="143" t="e">
        <f>IF(#REF!=#REF!, X59, IF(#REF!=#REF!, Y59, IF(#REF!=#REF!, Z59, IF(#REF!=#REF!, AA59, IF(#REF!=#REF!, AB59, IF(#REF!=#REF!, AC59, IF(#REF!=#REF!, AD59, IF(#REF!=#REF!, AE59, "£0.00"))))))))</f>
        <v>#REF!</v>
      </c>
      <c r="AG59" s="7"/>
      <c r="AH59" s="7"/>
      <c r="AI59" s="7"/>
      <c r="AJ59" s="7"/>
      <c r="AK59" s="7"/>
      <c r="AL59" s="7"/>
      <c r="AM59" s="7"/>
      <c r="AN59" s="7"/>
      <c r="AO59" s="7"/>
      <c r="AP59" s="7"/>
      <c r="AQ59" s="7"/>
      <c r="AR59" s="7"/>
      <c r="AS59" s="7"/>
      <c r="AT59" s="7"/>
      <c r="AU59" s="7"/>
      <c r="AV59" s="7"/>
      <c r="AW59" s="7"/>
      <c r="AX59" s="7"/>
      <c r="AY59" s="7"/>
      <c r="AZ59" s="7"/>
      <c r="BA59" s="7"/>
    </row>
    <row r="60" spans="1:53" ht="15">
      <c r="A60" s="187"/>
      <c r="B60" s="268"/>
      <c r="C60" s="269"/>
      <c r="D60" s="244"/>
      <c r="E60" s="270"/>
      <c r="F60" s="187"/>
      <c r="G60" s="64"/>
      <c r="H60" s="278"/>
      <c r="I60" s="279"/>
      <c r="J60" s="280"/>
      <c r="K60" s="279" t="str">
        <f t="shared" si="3"/>
        <v/>
      </c>
      <c r="L60" s="278" t="str">
        <f t="shared" si="4"/>
        <v/>
      </c>
      <c r="M60" s="278"/>
      <c r="N60" s="65"/>
      <c r="O60" s="66"/>
      <c r="P60" s="244"/>
      <c r="Q60" s="286"/>
      <c r="R60" s="287"/>
      <c r="S60" s="288"/>
      <c r="T60" s="289" t="str">
        <f t="shared" si="2"/>
        <v/>
      </c>
      <c r="U60" s="19"/>
      <c r="V60" s="7"/>
      <c r="W60" s="7"/>
      <c r="X60" s="143" t="e">
        <f>IF(AND(C60=#REF!,#REF!="Magistrates'"),#REF!,IF(AND(C60=#REF!,#REF!="Magistrates'"),#REF!,IF(AND(C60=#REF!,#REF!="Magistrates'"),#REF!, IF(AND(C60=#REF!,#REF!="Crown"),#REF!,IF(AND(C60=#REF!,#REF!="Crown"),#REF!,IF(AND(C60=#REF!,#REF!="Crown"),#REF!, IF(AND(C60=#REF!,#REF!="Appeal work"),"£0.00",IF(AND(C60=#REF!,#REF!="Appeal work"),"£0.00",IF(AND(C60=#REF!,#REF!="Appeal work"),"£0.00","£0.00")))))))))</f>
        <v>#REF!</v>
      </c>
      <c r="Y60" s="143" t="e">
        <f>IF(AND(C60=#REF!,#REF!="Magistrates'"),#REF!,IF(AND(C60=#REF!,#REF!="Magistrates'"),#REF!,IF(AND(C60=#REF!,#REF!="Magistrates'"),#REF!, IF(AND(C60=#REF!,#REF!="Crown"),#REF!,IF(AND(C60=#REF!,#REF!="Crown"),#REF!,IF(AND(C60=#REF!,#REF!="Crown"),#REF!, IF(AND(C60=#REF!,#REF!="Appeal work"),"£0.00",IF(AND(C60=#REF!,#REF!="Appeal work"),"£0.00",IF(AND(C60=#REF!,#REF!="Appeal work"),"£0.00","£0.00")))))))))</f>
        <v>#REF!</v>
      </c>
      <c r="Z60" s="143" t="e">
        <f>IF(AND(C60=#REF!,#REF!="Magistrates'"),#REF!,IF(AND(C60=#REF!,#REF!="Magistrates'"),#REF!,IF(AND(C60=#REF!,#REF!="Magistrates'"),#REF!, IF(AND(C60=#REF!,#REF!="Crown"),#REF!,IF(AND(C60=#REF!,#REF!="Crown"),#REF!,IF(AND(C60=#REF!,#REF!="Crown"),#REF!, IF(AND(C60=#REF!,#REF!="Appeal work"),#REF!,IF(AND(C60=#REF!,#REF!="Appeal work"),#REF!,IF(AND(C60=#REF!,#REF!="Appeal work"),#REF!,"£0.00")))))))))</f>
        <v>#REF!</v>
      </c>
      <c r="AA60" s="143" t="e">
        <f>IF(AND(C60=#REF!,#REF!="Magistrates'"),#REF!,IF(AND(C60=#REF!,#REF!="Magistrates'"),#REF!,IF(AND(C60=#REF!,#REF!="Magistrates'"),#REF!, IF(AND(C60=#REF!,#REF!="Crown"),#REF!,IF(AND(C60=#REF!,#REF!="Crown"),#REF!,IF(AND(C60=#REF!,#REF!="Crown"),#REF!, IF(AND(C60=#REF!,#REF!="Appeal work"),#REF!,IF(AND(C60=#REF!,#REF!="Appeal work"),#REF!, IF(AND(C60=#REF!,#REF!="Appeal work"),#REF!,"£0.00")))))))))</f>
        <v>#REF!</v>
      </c>
      <c r="AB60" s="143" t="e">
        <f>IF(AND(C60=#REF!,#REF!="Magistrates'"),#REF!,IF(AND(C60=#REF!,#REF!="Magistrates'"),#REF!,IF(AND(C60=#REF!,#REF!="Magistrates'"),#REF!, IF(AND(C60=#REF!,#REF!="Crown"),#REF!,IF(AND(C60=#REF!,#REF!="Crown"),#REF!,IF(AND(C60=#REF!,#REF!="Crown"),#REF!, IF(AND(C60=#REF!,#REF!="Appeal work"),#REF!,IF(AND(C60=#REF!,#REF!="Appeal work"),#REF!,IF(AND(C60=#REF!,#REF!="Appeal work"),#REF!,"£0.00")))))))))</f>
        <v>#REF!</v>
      </c>
      <c r="AC60" s="143" t="e">
        <f>IF(AND(C60=#REF!,#REF!="Magistrates'"),"£0.00",IF(AND(C60=#REF!,#REF!="Magistrates'"),"£0.00",IF(AND(C60=#REF!,#REF!="Magistrates'"),"£0.00", IF(AND(C60=#REF!,#REF!="Crown"),"£0.00",IF(AND(C60=#REF!,#REF!="Crown"),"£0.00",IF(AND(C60=#REF!,#REF!="Crown"),"£0.00", IF(AND(C60=#REF!,#REF!="Appeal work"),#REF!,IF(AND(C60=#REF!,#REF!="Appeal work"),#REF!,IF(AND(C60=#REF!,#REF!="Appeal work"),#REF!,"£0.00")))))))))</f>
        <v>#REF!</v>
      </c>
      <c r="AD60" s="143" t="e">
        <f>IF(AND(C60=#REF!,#REF!="Magistrates'"),"£0.00",IF(AND(C60=#REF!,#REF!="Magistrates'"),"£0.00",IF(AND(C60=#REF!,#REF!="Magistrates'"),"£0.00", IF(AND(C60=#REF!,#REF!="Crown"),"£0.00",IF(AND(C60=#REF!,#REF!="Crown"),"£0.00",IF(AND(C60=#REF!,#REF!="Crown"),"£0.00", IF(AND(C60=#REF!,#REF!="Appeal work"),#REF!,IF(AND(C60=#REF!,#REF!="Appeal work"),#REF!,IF(AND(C60=#REF!,#REF!="Appeal work"),#REF!,"£0.00")))))))))</f>
        <v>#REF!</v>
      </c>
      <c r="AE60" s="143" t="e">
        <f>IF(AND(C60=#REF!,#REF!="Magistrates'"),"£0.00",IF(AND(C60=#REF!,#REF!="Magistrates'"),"£0.00",IF(AND(C60=#REF!,#REF!="Magistrates'"),"£0.00", IF(AND(C60=#REF!,#REF!="Crown"),"£0.00",IF(AND(C60=#REF!,#REF!="Crown"),"£0.00",IF(AND(C60=#REF!,#REF!="Crown"),"£0.00", IF(AND(C60=#REF!,#REF!="Appeal work"),#REF!,IF(AND(C60=#REF!,#REF!="Appeal work"),#REF!,IF(AND(C60=#REF!,#REF!="Appeal work"),#REF!,"£0.00")))))))))</f>
        <v>#REF!</v>
      </c>
      <c r="AF60" s="143" t="e">
        <f>IF(#REF!=#REF!, X60, IF(#REF!=#REF!, Y60, IF(#REF!=#REF!, Z60, IF(#REF!=#REF!, AA60, IF(#REF!=#REF!, AB60, IF(#REF!=#REF!, AC60, IF(#REF!=#REF!, AD60, IF(#REF!=#REF!, AE60, "£0.00"))))))))</f>
        <v>#REF!</v>
      </c>
      <c r="AG60" s="7"/>
      <c r="AH60" s="7"/>
      <c r="AI60" s="7"/>
      <c r="AJ60" s="7"/>
      <c r="AK60" s="7"/>
      <c r="AL60" s="7"/>
      <c r="AM60" s="7"/>
      <c r="AN60" s="7"/>
      <c r="AO60" s="7"/>
      <c r="AP60" s="7"/>
      <c r="AQ60" s="7"/>
      <c r="AR60" s="7"/>
      <c r="AS60" s="7"/>
      <c r="AT60" s="7"/>
      <c r="AU60" s="7"/>
      <c r="AV60" s="7"/>
      <c r="AW60" s="7"/>
      <c r="AX60" s="7"/>
      <c r="AY60" s="7"/>
      <c r="AZ60" s="7"/>
      <c r="BA60" s="7"/>
    </row>
    <row r="61" spans="1:53" ht="15">
      <c r="A61" s="187"/>
      <c r="B61" s="268"/>
      <c r="C61" s="269"/>
      <c r="D61" s="244"/>
      <c r="E61" s="270"/>
      <c r="F61" s="187"/>
      <c r="G61" s="64"/>
      <c r="H61" s="278"/>
      <c r="I61" s="279"/>
      <c r="J61" s="280"/>
      <c r="K61" s="279" t="str">
        <f t="shared" si="3"/>
        <v/>
      </c>
      <c r="L61" s="278" t="str">
        <f t="shared" si="4"/>
        <v/>
      </c>
      <c r="M61" s="278"/>
      <c r="N61" s="65"/>
      <c r="O61" s="66"/>
      <c r="P61" s="244"/>
      <c r="Q61" s="286"/>
      <c r="R61" s="287"/>
      <c r="S61" s="288"/>
      <c r="T61" s="289" t="str">
        <f t="shared" si="2"/>
        <v/>
      </c>
      <c r="U61" s="19"/>
      <c r="V61" s="7"/>
      <c r="W61" s="7"/>
      <c r="X61" s="143" t="e">
        <f>IF(AND(C61=#REF!,#REF!="Magistrates'"),#REF!,IF(AND(C61=#REF!,#REF!="Magistrates'"),#REF!,IF(AND(C61=#REF!,#REF!="Magistrates'"),#REF!, IF(AND(C61=#REF!,#REF!="Crown"),#REF!,IF(AND(C61=#REF!,#REF!="Crown"),#REF!,IF(AND(C61=#REF!,#REF!="Crown"),#REF!, IF(AND(C61=#REF!,#REF!="Appeal work"),"£0.00",IF(AND(C61=#REF!,#REF!="Appeal work"),"£0.00",IF(AND(C61=#REF!,#REF!="Appeal work"),"£0.00","£0.00")))))))))</f>
        <v>#REF!</v>
      </c>
      <c r="Y61" s="143" t="e">
        <f>IF(AND(C61=#REF!,#REF!="Magistrates'"),#REF!,IF(AND(C61=#REF!,#REF!="Magistrates'"),#REF!,IF(AND(C61=#REF!,#REF!="Magistrates'"),#REF!, IF(AND(C61=#REF!,#REF!="Crown"),#REF!,IF(AND(C61=#REF!,#REF!="Crown"),#REF!,IF(AND(C61=#REF!,#REF!="Crown"),#REF!, IF(AND(C61=#REF!,#REF!="Appeal work"),"£0.00",IF(AND(C61=#REF!,#REF!="Appeal work"),"£0.00",IF(AND(C61=#REF!,#REF!="Appeal work"),"£0.00","£0.00")))))))))</f>
        <v>#REF!</v>
      </c>
      <c r="Z61" s="143" t="e">
        <f>IF(AND(C61=#REF!,#REF!="Magistrates'"),#REF!,IF(AND(C61=#REF!,#REF!="Magistrates'"),#REF!,IF(AND(C61=#REF!,#REF!="Magistrates'"),#REF!, IF(AND(C61=#REF!,#REF!="Crown"),#REF!,IF(AND(C61=#REF!,#REF!="Crown"),#REF!,IF(AND(C61=#REF!,#REF!="Crown"),#REF!, IF(AND(C61=#REF!,#REF!="Appeal work"),#REF!,IF(AND(C61=#REF!,#REF!="Appeal work"),#REF!,IF(AND(C61=#REF!,#REF!="Appeal work"),#REF!,"£0.00")))))))))</f>
        <v>#REF!</v>
      </c>
      <c r="AA61" s="143" t="e">
        <f>IF(AND(C61=#REF!,#REF!="Magistrates'"),#REF!,IF(AND(C61=#REF!,#REF!="Magistrates'"),#REF!,IF(AND(C61=#REF!,#REF!="Magistrates'"),#REF!, IF(AND(C61=#REF!,#REF!="Crown"),#REF!,IF(AND(C61=#REF!,#REF!="Crown"),#REF!,IF(AND(C61=#REF!,#REF!="Crown"),#REF!, IF(AND(C61=#REF!,#REF!="Appeal work"),#REF!,IF(AND(C61=#REF!,#REF!="Appeal work"),#REF!, IF(AND(C61=#REF!,#REF!="Appeal work"),#REF!,"£0.00")))))))))</f>
        <v>#REF!</v>
      </c>
      <c r="AB61" s="143" t="e">
        <f>IF(AND(C61=#REF!,#REF!="Magistrates'"),#REF!,IF(AND(C61=#REF!,#REF!="Magistrates'"),#REF!,IF(AND(C61=#REF!,#REF!="Magistrates'"),#REF!, IF(AND(C61=#REF!,#REF!="Crown"),#REF!,IF(AND(C61=#REF!,#REF!="Crown"),#REF!,IF(AND(C61=#REF!,#REF!="Crown"),#REF!, IF(AND(C61=#REF!,#REF!="Appeal work"),#REF!,IF(AND(C61=#REF!,#REF!="Appeal work"),#REF!,IF(AND(C61=#REF!,#REF!="Appeal work"),#REF!,"£0.00")))))))))</f>
        <v>#REF!</v>
      </c>
      <c r="AC61" s="143" t="e">
        <f>IF(AND(C61=#REF!,#REF!="Magistrates'"),"£0.00",IF(AND(C61=#REF!,#REF!="Magistrates'"),"£0.00",IF(AND(C61=#REF!,#REF!="Magistrates'"),"£0.00", IF(AND(C61=#REF!,#REF!="Crown"),"£0.00",IF(AND(C61=#REF!,#REF!="Crown"),"£0.00",IF(AND(C61=#REF!,#REF!="Crown"),"£0.00", IF(AND(C61=#REF!,#REF!="Appeal work"),#REF!,IF(AND(C61=#REF!,#REF!="Appeal work"),#REF!,IF(AND(C61=#REF!,#REF!="Appeal work"),#REF!,"£0.00")))))))))</f>
        <v>#REF!</v>
      </c>
      <c r="AD61" s="143" t="e">
        <f>IF(AND(C61=#REF!,#REF!="Magistrates'"),"£0.00",IF(AND(C61=#REF!,#REF!="Magistrates'"),"£0.00",IF(AND(C61=#REF!,#REF!="Magistrates'"),"£0.00", IF(AND(C61=#REF!,#REF!="Crown"),"£0.00",IF(AND(C61=#REF!,#REF!="Crown"),"£0.00",IF(AND(C61=#REF!,#REF!="Crown"),"£0.00", IF(AND(C61=#REF!,#REF!="Appeal work"),#REF!,IF(AND(C61=#REF!,#REF!="Appeal work"),#REF!,IF(AND(C61=#REF!,#REF!="Appeal work"),#REF!,"£0.00")))))))))</f>
        <v>#REF!</v>
      </c>
      <c r="AE61" s="143" t="e">
        <f>IF(AND(C61=#REF!,#REF!="Magistrates'"),"£0.00",IF(AND(C61=#REF!,#REF!="Magistrates'"),"£0.00",IF(AND(C61=#REF!,#REF!="Magistrates'"),"£0.00", IF(AND(C61=#REF!,#REF!="Crown"),"£0.00",IF(AND(C61=#REF!,#REF!="Crown"),"£0.00",IF(AND(C61=#REF!,#REF!="Crown"),"£0.00", IF(AND(C61=#REF!,#REF!="Appeal work"),#REF!,IF(AND(C61=#REF!,#REF!="Appeal work"),#REF!,IF(AND(C61=#REF!,#REF!="Appeal work"),#REF!,"£0.00")))))))))</f>
        <v>#REF!</v>
      </c>
      <c r="AF61" s="143" t="e">
        <f>IF(#REF!=#REF!, X61, IF(#REF!=#REF!, Y61, IF(#REF!=#REF!, Z61, IF(#REF!=#REF!, AA61, IF(#REF!=#REF!, AB61, IF(#REF!=#REF!, AC61, IF(#REF!=#REF!, AD61, IF(#REF!=#REF!, AE61, "£0.00"))))))))</f>
        <v>#REF!</v>
      </c>
      <c r="AG61" s="7"/>
      <c r="AH61" s="7"/>
      <c r="AI61" s="7"/>
      <c r="AJ61" s="7"/>
      <c r="AK61" s="7"/>
      <c r="AL61" s="7"/>
      <c r="AM61" s="7"/>
      <c r="AN61" s="7"/>
      <c r="AO61" s="7"/>
      <c r="AP61" s="7"/>
      <c r="AQ61" s="7"/>
      <c r="AR61" s="7"/>
      <c r="AS61" s="7"/>
      <c r="AT61" s="7"/>
      <c r="AU61" s="7"/>
      <c r="AV61" s="7"/>
      <c r="AW61" s="7"/>
      <c r="AX61" s="7"/>
      <c r="AY61" s="7"/>
      <c r="AZ61" s="7"/>
      <c r="BA61" s="7"/>
    </row>
    <row r="62" spans="1:53" ht="15">
      <c r="A62" s="187"/>
      <c r="B62" s="268"/>
      <c r="C62" s="269"/>
      <c r="D62" s="244"/>
      <c r="E62" s="270"/>
      <c r="F62" s="187"/>
      <c r="G62" s="64"/>
      <c r="H62" s="278"/>
      <c r="I62" s="279"/>
      <c r="J62" s="280"/>
      <c r="K62" s="279" t="str">
        <f t="shared" si="3"/>
        <v/>
      </c>
      <c r="L62" s="278" t="str">
        <f t="shared" si="4"/>
        <v/>
      </c>
      <c r="M62" s="278"/>
      <c r="N62" s="65"/>
      <c r="O62" s="66"/>
      <c r="P62" s="244"/>
      <c r="Q62" s="286"/>
      <c r="R62" s="287"/>
      <c r="S62" s="288"/>
      <c r="T62" s="289" t="str">
        <f t="shared" si="2"/>
        <v/>
      </c>
      <c r="U62" s="19"/>
      <c r="V62" s="7"/>
      <c r="W62" s="7"/>
      <c r="X62" s="143" t="e">
        <f>IF(AND(C62=#REF!,#REF!="Magistrates'"),#REF!,IF(AND(C62=#REF!,#REF!="Magistrates'"),#REF!,IF(AND(C62=#REF!,#REF!="Magistrates'"),#REF!, IF(AND(C62=#REF!,#REF!="Crown"),#REF!,IF(AND(C62=#REF!,#REF!="Crown"),#REF!,IF(AND(C62=#REF!,#REF!="Crown"),#REF!, IF(AND(C62=#REF!,#REF!="Appeal work"),"£0.00",IF(AND(C62=#REF!,#REF!="Appeal work"),"£0.00",IF(AND(C62=#REF!,#REF!="Appeal work"),"£0.00","£0.00")))))))))</f>
        <v>#REF!</v>
      </c>
      <c r="Y62" s="143" t="e">
        <f>IF(AND(C62=#REF!,#REF!="Magistrates'"),#REF!,IF(AND(C62=#REF!,#REF!="Magistrates'"),#REF!,IF(AND(C62=#REF!,#REF!="Magistrates'"),#REF!, IF(AND(C62=#REF!,#REF!="Crown"),#REF!,IF(AND(C62=#REF!,#REF!="Crown"),#REF!,IF(AND(C62=#REF!,#REF!="Crown"),#REF!, IF(AND(C62=#REF!,#REF!="Appeal work"),"£0.00",IF(AND(C62=#REF!,#REF!="Appeal work"),"£0.00",IF(AND(C62=#REF!,#REF!="Appeal work"),"£0.00","£0.00")))))))))</f>
        <v>#REF!</v>
      </c>
      <c r="Z62" s="143" t="e">
        <f>IF(AND(C62=#REF!,#REF!="Magistrates'"),#REF!,IF(AND(C62=#REF!,#REF!="Magistrates'"),#REF!,IF(AND(C62=#REF!,#REF!="Magistrates'"),#REF!, IF(AND(C62=#REF!,#REF!="Crown"),#REF!,IF(AND(C62=#REF!,#REF!="Crown"),#REF!,IF(AND(C62=#REF!,#REF!="Crown"),#REF!, IF(AND(C62=#REF!,#REF!="Appeal work"),#REF!,IF(AND(C62=#REF!,#REF!="Appeal work"),#REF!,IF(AND(C62=#REF!,#REF!="Appeal work"),#REF!,"£0.00")))))))))</f>
        <v>#REF!</v>
      </c>
      <c r="AA62" s="143" t="e">
        <f>IF(AND(C62=#REF!,#REF!="Magistrates'"),#REF!,IF(AND(C62=#REF!,#REF!="Magistrates'"),#REF!,IF(AND(C62=#REF!,#REF!="Magistrates'"),#REF!, IF(AND(C62=#REF!,#REF!="Crown"),#REF!,IF(AND(C62=#REF!,#REF!="Crown"),#REF!,IF(AND(C62=#REF!,#REF!="Crown"),#REF!, IF(AND(C62=#REF!,#REF!="Appeal work"),#REF!,IF(AND(C62=#REF!,#REF!="Appeal work"),#REF!, IF(AND(C62=#REF!,#REF!="Appeal work"),#REF!,"£0.00")))))))))</f>
        <v>#REF!</v>
      </c>
      <c r="AB62" s="143" t="e">
        <f>IF(AND(C62=#REF!,#REF!="Magistrates'"),#REF!,IF(AND(C62=#REF!,#REF!="Magistrates'"),#REF!,IF(AND(C62=#REF!,#REF!="Magistrates'"),#REF!, IF(AND(C62=#REF!,#REF!="Crown"),#REF!,IF(AND(C62=#REF!,#REF!="Crown"),#REF!,IF(AND(C62=#REF!,#REF!="Crown"),#REF!, IF(AND(C62=#REF!,#REF!="Appeal work"),#REF!,IF(AND(C62=#REF!,#REF!="Appeal work"),#REF!,IF(AND(C62=#REF!,#REF!="Appeal work"),#REF!,"£0.00")))))))))</f>
        <v>#REF!</v>
      </c>
      <c r="AC62" s="143" t="e">
        <f>IF(AND(C62=#REF!,#REF!="Magistrates'"),"£0.00",IF(AND(C62=#REF!,#REF!="Magistrates'"),"£0.00",IF(AND(C62=#REF!,#REF!="Magistrates'"),"£0.00", IF(AND(C62=#REF!,#REF!="Crown"),"£0.00",IF(AND(C62=#REF!,#REF!="Crown"),"£0.00",IF(AND(C62=#REF!,#REF!="Crown"),"£0.00", IF(AND(C62=#REF!,#REF!="Appeal work"),#REF!,IF(AND(C62=#REF!,#REF!="Appeal work"),#REF!,IF(AND(C62=#REF!,#REF!="Appeal work"),#REF!,"£0.00")))))))))</f>
        <v>#REF!</v>
      </c>
      <c r="AD62" s="143" t="e">
        <f>IF(AND(C62=#REF!,#REF!="Magistrates'"),"£0.00",IF(AND(C62=#REF!,#REF!="Magistrates'"),"£0.00",IF(AND(C62=#REF!,#REF!="Magistrates'"),"£0.00", IF(AND(C62=#REF!,#REF!="Crown"),"£0.00",IF(AND(C62=#REF!,#REF!="Crown"),"£0.00",IF(AND(C62=#REF!,#REF!="Crown"),"£0.00", IF(AND(C62=#REF!,#REF!="Appeal work"),#REF!,IF(AND(C62=#REF!,#REF!="Appeal work"),#REF!,IF(AND(C62=#REF!,#REF!="Appeal work"),#REF!,"£0.00")))))))))</f>
        <v>#REF!</v>
      </c>
      <c r="AE62" s="143" t="e">
        <f>IF(AND(C62=#REF!,#REF!="Magistrates'"),"£0.00",IF(AND(C62=#REF!,#REF!="Magistrates'"),"£0.00",IF(AND(C62=#REF!,#REF!="Magistrates'"),"£0.00", IF(AND(C62=#REF!,#REF!="Crown"),"£0.00",IF(AND(C62=#REF!,#REF!="Crown"),"£0.00",IF(AND(C62=#REF!,#REF!="Crown"),"£0.00", IF(AND(C62=#REF!,#REF!="Appeal work"),#REF!,IF(AND(C62=#REF!,#REF!="Appeal work"),#REF!,IF(AND(C62=#REF!,#REF!="Appeal work"),#REF!,"£0.00")))))))))</f>
        <v>#REF!</v>
      </c>
      <c r="AF62" s="143" t="e">
        <f>IF(#REF!=#REF!, X62, IF(#REF!=#REF!, Y62, IF(#REF!=#REF!, Z62, IF(#REF!=#REF!, AA62, IF(#REF!=#REF!, AB62, IF(#REF!=#REF!, AC62, IF(#REF!=#REF!, AD62, IF(#REF!=#REF!, AE62, "£0.00"))))))))</f>
        <v>#REF!</v>
      </c>
      <c r="AG62" s="7"/>
      <c r="AH62" s="7"/>
      <c r="AI62" s="7"/>
      <c r="AJ62" s="7"/>
      <c r="AK62" s="7"/>
      <c r="AL62" s="7"/>
      <c r="AM62" s="7"/>
      <c r="AN62" s="7"/>
      <c r="AO62" s="7"/>
      <c r="AP62" s="7"/>
      <c r="AQ62" s="7"/>
      <c r="AR62" s="7"/>
      <c r="AS62" s="7"/>
      <c r="AT62" s="7"/>
      <c r="AU62" s="7"/>
      <c r="AV62" s="7"/>
      <c r="AW62" s="7"/>
      <c r="AX62" s="7"/>
      <c r="AY62" s="7"/>
      <c r="AZ62" s="7"/>
      <c r="BA62" s="7"/>
    </row>
    <row r="63" spans="1:53" ht="15">
      <c r="A63" s="187"/>
      <c r="B63" s="268"/>
      <c r="C63" s="269"/>
      <c r="D63" s="244"/>
      <c r="E63" s="270"/>
      <c r="F63" s="187"/>
      <c r="G63" s="64"/>
      <c r="H63" s="278"/>
      <c r="I63" s="279"/>
      <c r="J63" s="280"/>
      <c r="K63" s="279" t="str">
        <f t="shared" si="3"/>
        <v/>
      </c>
      <c r="L63" s="278" t="str">
        <f t="shared" si="4"/>
        <v/>
      </c>
      <c r="M63" s="278"/>
      <c r="N63" s="65"/>
      <c r="O63" s="66"/>
      <c r="P63" s="244"/>
      <c r="Q63" s="286"/>
      <c r="R63" s="287"/>
      <c r="S63" s="288"/>
      <c r="T63" s="289" t="str">
        <f t="shared" si="2"/>
        <v/>
      </c>
      <c r="U63" s="19"/>
      <c r="V63" s="7"/>
      <c r="W63" s="7"/>
      <c r="X63" s="143" t="e">
        <f>IF(AND(C63=#REF!,#REF!="Magistrates'"),#REF!,IF(AND(C63=#REF!,#REF!="Magistrates'"),#REF!,IF(AND(C63=#REF!,#REF!="Magistrates'"),#REF!, IF(AND(C63=#REF!,#REF!="Crown"),#REF!,IF(AND(C63=#REF!,#REF!="Crown"),#REF!,IF(AND(C63=#REF!,#REF!="Crown"),#REF!, IF(AND(C63=#REF!,#REF!="Appeal work"),"£0.00",IF(AND(C63=#REF!,#REF!="Appeal work"),"£0.00",IF(AND(C63=#REF!,#REF!="Appeal work"),"£0.00","£0.00")))))))))</f>
        <v>#REF!</v>
      </c>
      <c r="Y63" s="143" t="e">
        <f>IF(AND(C63=#REF!,#REF!="Magistrates'"),#REF!,IF(AND(C63=#REF!,#REF!="Magistrates'"),#REF!,IF(AND(C63=#REF!,#REF!="Magistrates'"),#REF!, IF(AND(C63=#REF!,#REF!="Crown"),#REF!,IF(AND(C63=#REF!,#REF!="Crown"),#REF!,IF(AND(C63=#REF!,#REF!="Crown"),#REF!, IF(AND(C63=#REF!,#REF!="Appeal work"),"£0.00",IF(AND(C63=#REF!,#REF!="Appeal work"),"£0.00",IF(AND(C63=#REF!,#REF!="Appeal work"),"£0.00","£0.00")))))))))</f>
        <v>#REF!</v>
      </c>
      <c r="Z63" s="143" t="e">
        <f>IF(AND(C63=#REF!,#REF!="Magistrates'"),#REF!,IF(AND(C63=#REF!,#REF!="Magistrates'"),#REF!,IF(AND(C63=#REF!,#REF!="Magistrates'"),#REF!, IF(AND(C63=#REF!,#REF!="Crown"),#REF!,IF(AND(C63=#REF!,#REF!="Crown"),#REF!,IF(AND(C63=#REF!,#REF!="Crown"),#REF!, IF(AND(C63=#REF!,#REF!="Appeal work"),#REF!,IF(AND(C63=#REF!,#REF!="Appeal work"),#REF!,IF(AND(C63=#REF!,#REF!="Appeal work"),#REF!,"£0.00")))))))))</f>
        <v>#REF!</v>
      </c>
      <c r="AA63" s="143" t="e">
        <f>IF(AND(C63=#REF!,#REF!="Magistrates'"),#REF!,IF(AND(C63=#REF!,#REF!="Magistrates'"),#REF!,IF(AND(C63=#REF!,#REF!="Magistrates'"),#REF!, IF(AND(C63=#REF!,#REF!="Crown"),#REF!,IF(AND(C63=#REF!,#REF!="Crown"),#REF!,IF(AND(C63=#REF!,#REF!="Crown"),#REF!, IF(AND(C63=#REF!,#REF!="Appeal work"),#REF!,IF(AND(C63=#REF!,#REF!="Appeal work"),#REF!, IF(AND(C63=#REF!,#REF!="Appeal work"),#REF!,"£0.00")))))))))</f>
        <v>#REF!</v>
      </c>
      <c r="AB63" s="143" t="e">
        <f>IF(AND(C63=#REF!,#REF!="Magistrates'"),#REF!,IF(AND(C63=#REF!,#REF!="Magistrates'"),#REF!,IF(AND(C63=#REF!,#REF!="Magistrates'"),#REF!, IF(AND(C63=#REF!,#REF!="Crown"),#REF!,IF(AND(C63=#REF!,#REF!="Crown"),#REF!,IF(AND(C63=#REF!,#REF!="Crown"),#REF!, IF(AND(C63=#REF!,#REF!="Appeal work"),#REF!,IF(AND(C63=#REF!,#REF!="Appeal work"),#REF!,IF(AND(C63=#REF!,#REF!="Appeal work"),#REF!,"£0.00")))))))))</f>
        <v>#REF!</v>
      </c>
      <c r="AC63" s="143" t="e">
        <f>IF(AND(C63=#REF!,#REF!="Magistrates'"),"£0.00",IF(AND(C63=#REF!,#REF!="Magistrates'"),"£0.00",IF(AND(C63=#REF!,#REF!="Magistrates'"),"£0.00", IF(AND(C63=#REF!,#REF!="Crown"),"£0.00",IF(AND(C63=#REF!,#REF!="Crown"),"£0.00",IF(AND(C63=#REF!,#REF!="Crown"),"£0.00", IF(AND(C63=#REF!,#REF!="Appeal work"),#REF!,IF(AND(C63=#REF!,#REF!="Appeal work"),#REF!,IF(AND(C63=#REF!,#REF!="Appeal work"),#REF!,"£0.00")))))))))</f>
        <v>#REF!</v>
      </c>
      <c r="AD63" s="143" t="e">
        <f>IF(AND(C63=#REF!,#REF!="Magistrates'"),"£0.00",IF(AND(C63=#REF!,#REF!="Magistrates'"),"£0.00",IF(AND(C63=#REF!,#REF!="Magistrates'"),"£0.00", IF(AND(C63=#REF!,#REF!="Crown"),"£0.00",IF(AND(C63=#REF!,#REF!="Crown"),"£0.00",IF(AND(C63=#REF!,#REF!="Crown"),"£0.00", IF(AND(C63=#REF!,#REF!="Appeal work"),#REF!,IF(AND(C63=#REF!,#REF!="Appeal work"),#REF!,IF(AND(C63=#REF!,#REF!="Appeal work"),#REF!,"£0.00")))))))))</f>
        <v>#REF!</v>
      </c>
      <c r="AE63" s="143" t="e">
        <f>IF(AND(C63=#REF!,#REF!="Magistrates'"),"£0.00",IF(AND(C63=#REF!,#REF!="Magistrates'"),"£0.00",IF(AND(C63=#REF!,#REF!="Magistrates'"),"£0.00", IF(AND(C63=#REF!,#REF!="Crown"),"£0.00",IF(AND(C63=#REF!,#REF!="Crown"),"£0.00",IF(AND(C63=#REF!,#REF!="Crown"),"£0.00", IF(AND(C63=#REF!,#REF!="Appeal work"),#REF!,IF(AND(C63=#REF!,#REF!="Appeal work"),#REF!,IF(AND(C63=#REF!,#REF!="Appeal work"),#REF!,"£0.00")))))))))</f>
        <v>#REF!</v>
      </c>
      <c r="AF63" s="143" t="e">
        <f>IF(#REF!=#REF!, X63, IF(#REF!=#REF!, Y63, IF(#REF!=#REF!, Z63, IF(#REF!=#REF!, AA63, IF(#REF!=#REF!, AB63, IF(#REF!=#REF!, AC63, IF(#REF!=#REF!, AD63, IF(#REF!=#REF!, AE63, "£0.00"))))))))</f>
        <v>#REF!</v>
      </c>
      <c r="AG63" s="7"/>
      <c r="AH63" s="7"/>
      <c r="AI63" s="7"/>
      <c r="AJ63" s="7"/>
      <c r="AK63" s="7"/>
      <c r="AL63" s="7"/>
      <c r="AM63" s="7"/>
      <c r="AN63" s="7"/>
      <c r="AO63" s="7"/>
      <c r="AP63" s="7"/>
      <c r="AQ63" s="7"/>
      <c r="AR63" s="7"/>
      <c r="AS63" s="7"/>
      <c r="AT63" s="7"/>
      <c r="AU63" s="7"/>
      <c r="AV63" s="7"/>
      <c r="AW63" s="7"/>
      <c r="AX63" s="7"/>
      <c r="AY63" s="7"/>
      <c r="AZ63" s="7"/>
      <c r="BA63" s="7"/>
    </row>
    <row r="64" spans="1:53" ht="15">
      <c r="A64" s="187"/>
      <c r="B64" s="268"/>
      <c r="C64" s="269"/>
      <c r="D64" s="244"/>
      <c r="E64" s="270"/>
      <c r="F64" s="187"/>
      <c r="G64" s="64"/>
      <c r="H64" s="278"/>
      <c r="I64" s="279"/>
      <c r="J64" s="280"/>
      <c r="K64" s="279" t="str">
        <f t="shared" si="3"/>
        <v/>
      </c>
      <c r="L64" s="278" t="str">
        <f t="shared" si="4"/>
        <v/>
      </c>
      <c r="M64" s="278"/>
      <c r="N64" s="65"/>
      <c r="O64" s="66"/>
      <c r="P64" s="244"/>
      <c r="Q64" s="286"/>
      <c r="R64" s="287"/>
      <c r="S64" s="288"/>
      <c r="T64" s="289" t="str">
        <f t="shared" si="2"/>
        <v/>
      </c>
      <c r="U64" s="19"/>
      <c r="V64" s="7"/>
      <c r="W64" s="7"/>
      <c r="X64" s="143" t="e">
        <f>IF(AND(C64=#REF!,#REF!="Magistrates'"),#REF!,IF(AND(C64=#REF!,#REF!="Magistrates'"),#REF!,IF(AND(C64=#REF!,#REF!="Magistrates'"),#REF!, IF(AND(C64=#REF!,#REF!="Crown"),#REF!,IF(AND(C64=#REF!,#REF!="Crown"),#REF!,IF(AND(C64=#REF!,#REF!="Crown"),#REF!, IF(AND(C64=#REF!,#REF!="Appeal work"),"£0.00",IF(AND(C64=#REF!,#REF!="Appeal work"),"£0.00",IF(AND(C64=#REF!,#REF!="Appeal work"),"£0.00","£0.00")))))))))</f>
        <v>#REF!</v>
      </c>
      <c r="Y64" s="143" t="e">
        <f>IF(AND(C64=#REF!,#REF!="Magistrates'"),#REF!,IF(AND(C64=#REF!,#REF!="Magistrates'"),#REF!,IF(AND(C64=#REF!,#REF!="Magistrates'"),#REF!, IF(AND(C64=#REF!,#REF!="Crown"),#REF!,IF(AND(C64=#REF!,#REF!="Crown"),#REF!,IF(AND(C64=#REF!,#REF!="Crown"),#REF!, IF(AND(C64=#REF!,#REF!="Appeal work"),"£0.00",IF(AND(C64=#REF!,#REF!="Appeal work"),"£0.00",IF(AND(C64=#REF!,#REF!="Appeal work"),"£0.00","£0.00")))))))))</f>
        <v>#REF!</v>
      </c>
      <c r="Z64" s="143" t="e">
        <f>IF(AND(C64=#REF!,#REF!="Magistrates'"),#REF!,IF(AND(C64=#REF!,#REF!="Magistrates'"),#REF!,IF(AND(C64=#REF!,#REF!="Magistrates'"),#REF!, IF(AND(C64=#REF!,#REF!="Crown"),#REF!,IF(AND(C64=#REF!,#REF!="Crown"),#REF!,IF(AND(C64=#REF!,#REF!="Crown"),#REF!, IF(AND(C64=#REF!,#REF!="Appeal work"),#REF!,IF(AND(C64=#REF!,#REF!="Appeal work"),#REF!,IF(AND(C64=#REF!,#REF!="Appeal work"),#REF!,"£0.00")))))))))</f>
        <v>#REF!</v>
      </c>
      <c r="AA64" s="143" t="e">
        <f>IF(AND(C64=#REF!,#REF!="Magistrates'"),#REF!,IF(AND(C64=#REF!,#REF!="Magistrates'"),#REF!,IF(AND(C64=#REF!,#REF!="Magistrates'"),#REF!, IF(AND(C64=#REF!,#REF!="Crown"),#REF!,IF(AND(C64=#REF!,#REF!="Crown"),#REF!,IF(AND(C64=#REF!,#REF!="Crown"),#REF!, IF(AND(C64=#REF!,#REF!="Appeal work"),#REF!,IF(AND(C64=#REF!,#REF!="Appeal work"),#REF!, IF(AND(C64=#REF!,#REF!="Appeal work"),#REF!,"£0.00")))))))))</f>
        <v>#REF!</v>
      </c>
      <c r="AB64" s="143" t="e">
        <f>IF(AND(C64=#REF!,#REF!="Magistrates'"),#REF!,IF(AND(C64=#REF!,#REF!="Magistrates'"),#REF!,IF(AND(C64=#REF!,#REF!="Magistrates'"),#REF!, IF(AND(C64=#REF!,#REF!="Crown"),#REF!,IF(AND(C64=#REF!,#REF!="Crown"),#REF!,IF(AND(C64=#REF!,#REF!="Crown"),#REF!, IF(AND(C64=#REF!,#REF!="Appeal work"),#REF!,IF(AND(C64=#REF!,#REF!="Appeal work"),#REF!,IF(AND(C64=#REF!,#REF!="Appeal work"),#REF!,"£0.00")))))))))</f>
        <v>#REF!</v>
      </c>
      <c r="AC64" s="143" t="e">
        <f>IF(AND(C64=#REF!,#REF!="Magistrates'"),"£0.00",IF(AND(C64=#REF!,#REF!="Magistrates'"),"£0.00",IF(AND(C64=#REF!,#REF!="Magistrates'"),"£0.00", IF(AND(C64=#REF!,#REF!="Crown"),"£0.00",IF(AND(C64=#REF!,#REF!="Crown"),"£0.00",IF(AND(C64=#REF!,#REF!="Crown"),"£0.00", IF(AND(C64=#REF!,#REF!="Appeal work"),#REF!,IF(AND(C64=#REF!,#REF!="Appeal work"),#REF!,IF(AND(C64=#REF!,#REF!="Appeal work"),#REF!,"£0.00")))))))))</f>
        <v>#REF!</v>
      </c>
      <c r="AD64" s="143" t="e">
        <f>IF(AND(C64=#REF!,#REF!="Magistrates'"),"£0.00",IF(AND(C64=#REF!,#REF!="Magistrates'"),"£0.00",IF(AND(C64=#REF!,#REF!="Magistrates'"),"£0.00", IF(AND(C64=#REF!,#REF!="Crown"),"£0.00",IF(AND(C64=#REF!,#REF!="Crown"),"£0.00",IF(AND(C64=#REF!,#REF!="Crown"),"£0.00", IF(AND(C64=#REF!,#REF!="Appeal work"),#REF!,IF(AND(C64=#REF!,#REF!="Appeal work"),#REF!,IF(AND(C64=#REF!,#REF!="Appeal work"),#REF!,"£0.00")))))))))</f>
        <v>#REF!</v>
      </c>
      <c r="AE64" s="143" t="e">
        <f>IF(AND(C64=#REF!,#REF!="Magistrates'"),"£0.00",IF(AND(C64=#REF!,#REF!="Magistrates'"),"£0.00",IF(AND(C64=#REF!,#REF!="Magistrates'"),"£0.00", IF(AND(C64=#REF!,#REF!="Crown"),"£0.00",IF(AND(C64=#REF!,#REF!="Crown"),"£0.00",IF(AND(C64=#REF!,#REF!="Crown"),"£0.00", IF(AND(C64=#REF!,#REF!="Appeal work"),#REF!,IF(AND(C64=#REF!,#REF!="Appeal work"),#REF!,IF(AND(C64=#REF!,#REF!="Appeal work"),#REF!,"£0.00")))))))))</f>
        <v>#REF!</v>
      </c>
      <c r="AF64" s="143" t="e">
        <f>IF(#REF!=#REF!, X64, IF(#REF!=#REF!, Y64, IF(#REF!=#REF!, Z64, IF(#REF!=#REF!, AA64, IF(#REF!=#REF!, AB64, IF(#REF!=#REF!, AC64, IF(#REF!=#REF!, AD64, IF(#REF!=#REF!, AE64, "£0.00"))))))))</f>
        <v>#REF!</v>
      </c>
      <c r="AG64" s="7"/>
      <c r="AH64" s="7"/>
      <c r="AI64" s="7"/>
      <c r="AJ64" s="7"/>
      <c r="AK64" s="7"/>
      <c r="AL64" s="7"/>
      <c r="AM64" s="7"/>
      <c r="AN64" s="7"/>
      <c r="AO64" s="7"/>
      <c r="AP64" s="7"/>
      <c r="AQ64" s="7"/>
      <c r="AR64" s="7"/>
      <c r="AS64" s="7"/>
      <c r="AT64" s="7"/>
      <c r="AU64" s="7"/>
      <c r="AV64" s="7"/>
      <c r="AW64" s="7"/>
      <c r="AX64" s="7"/>
      <c r="AY64" s="7"/>
      <c r="AZ64" s="7"/>
      <c r="BA64" s="7"/>
    </row>
    <row r="65" spans="1:53" ht="15">
      <c r="A65" s="187"/>
      <c r="B65" s="268"/>
      <c r="C65" s="269"/>
      <c r="D65" s="244"/>
      <c r="E65" s="270"/>
      <c r="F65" s="187"/>
      <c r="G65" s="64"/>
      <c r="H65" s="278"/>
      <c r="I65" s="279"/>
      <c r="J65" s="280"/>
      <c r="K65" s="279" t="str">
        <f t="shared" si="3"/>
        <v/>
      </c>
      <c r="L65" s="278" t="str">
        <f t="shared" si="4"/>
        <v/>
      </c>
      <c r="M65" s="278"/>
      <c r="N65" s="65"/>
      <c r="O65" s="66"/>
      <c r="P65" s="244"/>
      <c r="Q65" s="286"/>
      <c r="R65" s="287"/>
      <c r="S65" s="288"/>
      <c r="T65" s="289" t="str">
        <f t="shared" si="2"/>
        <v/>
      </c>
      <c r="U65" s="19"/>
      <c r="V65" s="7"/>
      <c r="W65" s="7"/>
      <c r="X65" s="143" t="e">
        <f>IF(AND(C65=#REF!,#REF!="Magistrates'"),#REF!,IF(AND(C65=#REF!,#REF!="Magistrates'"),#REF!,IF(AND(C65=#REF!,#REF!="Magistrates'"),#REF!, IF(AND(C65=#REF!,#REF!="Crown"),#REF!,IF(AND(C65=#REF!,#REF!="Crown"),#REF!,IF(AND(C65=#REF!,#REF!="Crown"),#REF!, IF(AND(C65=#REF!,#REF!="Appeal work"),"£0.00",IF(AND(C65=#REF!,#REF!="Appeal work"),"£0.00",IF(AND(C65=#REF!,#REF!="Appeal work"),"£0.00","£0.00")))))))))</f>
        <v>#REF!</v>
      </c>
      <c r="Y65" s="143" t="e">
        <f>IF(AND(C65=#REF!,#REF!="Magistrates'"),#REF!,IF(AND(C65=#REF!,#REF!="Magistrates'"),#REF!,IF(AND(C65=#REF!,#REF!="Magistrates'"),#REF!, IF(AND(C65=#REF!,#REF!="Crown"),#REF!,IF(AND(C65=#REF!,#REF!="Crown"),#REF!,IF(AND(C65=#REF!,#REF!="Crown"),#REF!, IF(AND(C65=#REF!,#REF!="Appeal work"),"£0.00",IF(AND(C65=#REF!,#REF!="Appeal work"),"£0.00",IF(AND(C65=#REF!,#REF!="Appeal work"),"£0.00","£0.00")))))))))</f>
        <v>#REF!</v>
      </c>
      <c r="Z65" s="143" t="e">
        <f>IF(AND(C65=#REF!,#REF!="Magistrates'"),#REF!,IF(AND(C65=#REF!,#REF!="Magistrates'"),#REF!,IF(AND(C65=#REF!,#REF!="Magistrates'"),#REF!, IF(AND(C65=#REF!,#REF!="Crown"),#REF!,IF(AND(C65=#REF!,#REF!="Crown"),#REF!,IF(AND(C65=#REF!,#REF!="Crown"),#REF!, IF(AND(C65=#REF!,#REF!="Appeal work"),#REF!,IF(AND(C65=#REF!,#REF!="Appeal work"),#REF!,IF(AND(C65=#REF!,#REF!="Appeal work"),#REF!,"£0.00")))))))))</f>
        <v>#REF!</v>
      </c>
      <c r="AA65" s="143" t="e">
        <f>IF(AND(C65=#REF!,#REF!="Magistrates'"),#REF!,IF(AND(C65=#REF!,#REF!="Magistrates'"),#REF!,IF(AND(C65=#REF!,#REF!="Magistrates'"),#REF!, IF(AND(C65=#REF!,#REF!="Crown"),#REF!,IF(AND(C65=#REF!,#REF!="Crown"),#REF!,IF(AND(C65=#REF!,#REF!="Crown"),#REF!, IF(AND(C65=#REF!,#REF!="Appeal work"),#REF!,IF(AND(C65=#REF!,#REF!="Appeal work"),#REF!, IF(AND(C65=#REF!,#REF!="Appeal work"),#REF!,"£0.00")))))))))</f>
        <v>#REF!</v>
      </c>
      <c r="AB65" s="143" t="e">
        <f>IF(AND(C65=#REF!,#REF!="Magistrates'"),#REF!,IF(AND(C65=#REF!,#REF!="Magistrates'"),#REF!,IF(AND(C65=#REF!,#REF!="Magistrates'"),#REF!, IF(AND(C65=#REF!,#REF!="Crown"),#REF!,IF(AND(C65=#REF!,#REF!="Crown"),#REF!,IF(AND(C65=#REF!,#REF!="Crown"),#REF!, IF(AND(C65=#REF!,#REF!="Appeal work"),#REF!,IF(AND(C65=#REF!,#REF!="Appeal work"),#REF!,IF(AND(C65=#REF!,#REF!="Appeal work"),#REF!,"£0.00")))))))))</f>
        <v>#REF!</v>
      </c>
      <c r="AC65" s="143" t="e">
        <f>IF(AND(C65=#REF!,#REF!="Magistrates'"),"£0.00",IF(AND(C65=#REF!,#REF!="Magistrates'"),"£0.00",IF(AND(C65=#REF!,#REF!="Magistrates'"),"£0.00", IF(AND(C65=#REF!,#REF!="Crown"),"£0.00",IF(AND(C65=#REF!,#REF!="Crown"),"£0.00",IF(AND(C65=#REF!,#REF!="Crown"),"£0.00", IF(AND(C65=#REF!,#REF!="Appeal work"),#REF!,IF(AND(C65=#REF!,#REF!="Appeal work"),#REF!,IF(AND(C65=#REF!,#REF!="Appeal work"),#REF!,"£0.00")))))))))</f>
        <v>#REF!</v>
      </c>
      <c r="AD65" s="143" t="e">
        <f>IF(AND(C65=#REF!,#REF!="Magistrates'"),"£0.00",IF(AND(C65=#REF!,#REF!="Magistrates'"),"£0.00",IF(AND(C65=#REF!,#REF!="Magistrates'"),"£0.00", IF(AND(C65=#REF!,#REF!="Crown"),"£0.00",IF(AND(C65=#REF!,#REF!="Crown"),"£0.00",IF(AND(C65=#REF!,#REF!="Crown"),"£0.00", IF(AND(C65=#REF!,#REF!="Appeal work"),#REF!,IF(AND(C65=#REF!,#REF!="Appeal work"),#REF!,IF(AND(C65=#REF!,#REF!="Appeal work"),#REF!,"£0.00")))))))))</f>
        <v>#REF!</v>
      </c>
      <c r="AE65" s="143" t="e">
        <f>IF(AND(C65=#REF!,#REF!="Magistrates'"),"£0.00",IF(AND(C65=#REF!,#REF!="Magistrates'"),"£0.00",IF(AND(C65=#REF!,#REF!="Magistrates'"),"£0.00", IF(AND(C65=#REF!,#REF!="Crown"),"£0.00",IF(AND(C65=#REF!,#REF!="Crown"),"£0.00",IF(AND(C65=#REF!,#REF!="Crown"),"£0.00", IF(AND(C65=#REF!,#REF!="Appeal work"),#REF!,IF(AND(C65=#REF!,#REF!="Appeal work"),#REF!,IF(AND(C65=#REF!,#REF!="Appeal work"),#REF!,"£0.00")))))))))</f>
        <v>#REF!</v>
      </c>
      <c r="AF65" s="143" t="e">
        <f>IF(#REF!=#REF!, X65, IF(#REF!=#REF!, Y65, IF(#REF!=#REF!, Z65, IF(#REF!=#REF!, AA65, IF(#REF!=#REF!, AB65, IF(#REF!=#REF!, AC65, IF(#REF!=#REF!, AD65, IF(#REF!=#REF!, AE65, "£0.00"))))))))</f>
        <v>#REF!</v>
      </c>
      <c r="AG65" s="7"/>
      <c r="AH65" s="7"/>
      <c r="AI65" s="7"/>
      <c r="AJ65" s="7"/>
      <c r="AK65" s="7"/>
      <c r="AL65" s="7"/>
      <c r="AM65" s="7"/>
      <c r="AN65" s="7"/>
      <c r="AO65" s="7"/>
      <c r="AP65" s="7"/>
      <c r="AQ65" s="7"/>
      <c r="AR65" s="7"/>
      <c r="AS65" s="7"/>
      <c r="AT65" s="7"/>
      <c r="AU65" s="7"/>
      <c r="AV65" s="7"/>
      <c r="AW65" s="7"/>
      <c r="AX65" s="7"/>
      <c r="AY65" s="7"/>
      <c r="AZ65" s="7"/>
      <c r="BA65" s="7"/>
    </row>
    <row r="66" spans="1:53" ht="15">
      <c r="A66" s="187"/>
      <c r="B66" s="268"/>
      <c r="C66" s="269"/>
      <c r="D66" s="244"/>
      <c r="E66" s="270"/>
      <c r="F66" s="187"/>
      <c r="G66" s="64"/>
      <c r="H66" s="278"/>
      <c r="I66" s="279"/>
      <c r="J66" s="280"/>
      <c r="K66" s="279" t="str">
        <f t="shared" si="3"/>
        <v/>
      </c>
      <c r="L66" s="278" t="str">
        <f t="shared" si="4"/>
        <v/>
      </c>
      <c r="M66" s="278"/>
      <c r="N66" s="65"/>
      <c r="O66" s="66"/>
      <c r="P66" s="244"/>
      <c r="Q66" s="286"/>
      <c r="R66" s="287"/>
      <c r="S66" s="288"/>
      <c r="T66" s="289" t="str">
        <f t="shared" si="2"/>
        <v/>
      </c>
      <c r="U66" s="19"/>
      <c r="V66" s="7"/>
      <c r="W66" s="7"/>
      <c r="X66" s="143" t="e">
        <f>IF(AND(C66=#REF!,#REF!="Magistrates'"),#REF!,IF(AND(C66=#REF!,#REF!="Magistrates'"),#REF!,IF(AND(C66=#REF!,#REF!="Magistrates'"),#REF!, IF(AND(C66=#REF!,#REF!="Crown"),#REF!,IF(AND(C66=#REF!,#REF!="Crown"),#REF!,IF(AND(C66=#REF!,#REF!="Crown"),#REF!, IF(AND(C66=#REF!,#REF!="Appeal work"),"£0.00",IF(AND(C66=#REF!,#REF!="Appeal work"),"£0.00",IF(AND(C66=#REF!,#REF!="Appeal work"),"£0.00","£0.00")))))))))</f>
        <v>#REF!</v>
      </c>
      <c r="Y66" s="143" t="e">
        <f>IF(AND(C66=#REF!,#REF!="Magistrates'"),#REF!,IF(AND(C66=#REF!,#REF!="Magistrates'"),#REF!,IF(AND(C66=#REF!,#REF!="Magistrates'"),#REF!, IF(AND(C66=#REF!,#REF!="Crown"),#REF!,IF(AND(C66=#REF!,#REF!="Crown"),#REF!,IF(AND(C66=#REF!,#REF!="Crown"),#REF!, IF(AND(C66=#REF!,#REF!="Appeal work"),"£0.00",IF(AND(C66=#REF!,#REF!="Appeal work"),"£0.00",IF(AND(C66=#REF!,#REF!="Appeal work"),"£0.00","£0.00")))))))))</f>
        <v>#REF!</v>
      </c>
      <c r="Z66" s="143" t="e">
        <f>IF(AND(C66=#REF!,#REF!="Magistrates'"),#REF!,IF(AND(C66=#REF!,#REF!="Magistrates'"),#REF!,IF(AND(C66=#REF!,#REF!="Magistrates'"),#REF!, IF(AND(C66=#REF!,#REF!="Crown"),#REF!,IF(AND(C66=#REF!,#REF!="Crown"),#REF!,IF(AND(C66=#REF!,#REF!="Crown"),#REF!, IF(AND(C66=#REF!,#REF!="Appeal work"),#REF!,IF(AND(C66=#REF!,#REF!="Appeal work"),#REF!,IF(AND(C66=#REF!,#REF!="Appeal work"),#REF!,"£0.00")))))))))</f>
        <v>#REF!</v>
      </c>
      <c r="AA66" s="143" t="e">
        <f>IF(AND(C66=#REF!,#REF!="Magistrates'"),#REF!,IF(AND(C66=#REF!,#REF!="Magistrates'"),#REF!,IF(AND(C66=#REF!,#REF!="Magistrates'"),#REF!, IF(AND(C66=#REF!,#REF!="Crown"),#REF!,IF(AND(C66=#REF!,#REF!="Crown"),#REF!,IF(AND(C66=#REF!,#REF!="Crown"),#REF!, IF(AND(C66=#REF!,#REF!="Appeal work"),#REF!,IF(AND(C66=#REF!,#REF!="Appeal work"),#REF!, IF(AND(C66=#REF!,#REF!="Appeal work"),#REF!,"£0.00")))))))))</f>
        <v>#REF!</v>
      </c>
      <c r="AB66" s="143" t="e">
        <f>IF(AND(C66=#REF!,#REF!="Magistrates'"),#REF!,IF(AND(C66=#REF!,#REF!="Magistrates'"),#REF!,IF(AND(C66=#REF!,#REF!="Magistrates'"),#REF!, IF(AND(C66=#REF!,#REF!="Crown"),#REF!,IF(AND(C66=#REF!,#REF!="Crown"),#REF!,IF(AND(C66=#REF!,#REF!="Crown"),#REF!, IF(AND(C66=#REF!,#REF!="Appeal work"),#REF!,IF(AND(C66=#REF!,#REF!="Appeal work"),#REF!,IF(AND(C66=#REF!,#REF!="Appeal work"),#REF!,"£0.00")))))))))</f>
        <v>#REF!</v>
      </c>
      <c r="AC66" s="143" t="e">
        <f>IF(AND(C66=#REF!,#REF!="Magistrates'"),"£0.00",IF(AND(C66=#REF!,#REF!="Magistrates'"),"£0.00",IF(AND(C66=#REF!,#REF!="Magistrates'"),"£0.00", IF(AND(C66=#REF!,#REF!="Crown"),"£0.00",IF(AND(C66=#REF!,#REF!="Crown"),"£0.00",IF(AND(C66=#REF!,#REF!="Crown"),"£0.00", IF(AND(C66=#REF!,#REF!="Appeal work"),#REF!,IF(AND(C66=#REF!,#REF!="Appeal work"),#REF!,IF(AND(C66=#REF!,#REF!="Appeal work"),#REF!,"£0.00")))))))))</f>
        <v>#REF!</v>
      </c>
      <c r="AD66" s="143" t="e">
        <f>IF(AND(C66=#REF!,#REF!="Magistrates'"),"£0.00",IF(AND(C66=#REF!,#REF!="Magistrates'"),"£0.00",IF(AND(C66=#REF!,#REF!="Magistrates'"),"£0.00", IF(AND(C66=#REF!,#REF!="Crown"),"£0.00",IF(AND(C66=#REF!,#REF!="Crown"),"£0.00",IF(AND(C66=#REF!,#REF!="Crown"),"£0.00", IF(AND(C66=#REF!,#REF!="Appeal work"),#REF!,IF(AND(C66=#REF!,#REF!="Appeal work"),#REF!,IF(AND(C66=#REF!,#REF!="Appeal work"),#REF!,"£0.00")))))))))</f>
        <v>#REF!</v>
      </c>
      <c r="AE66" s="143" t="e">
        <f>IF(AND(C66=#REF!,#REF!="Magistrates'"),"£0.00",IF(AND(C66=#REF!,#REF!="Magistrates'"),"£0.00",IF(AND(C66=#REF!,#REF!="Magistrates'"),"£0.00", IF(AND(C66=#REF!,#REF!="Crown"),"£0.00",IF(AND(C66=#REF!,#REF!="Crown"),"£0.00",IF(AND(C66=#REF!,#REF!="Crown"),"£0.00", IF(AND(C66=#REF!,#REF!="Appeal work"),#REF!,IF(AND(C66=#REF!,#REF!="Appeal work"),#REF!,IF(AND(C66=#REF!,#REF!="Appeal work"),#REF!,"£0.00")))))))))</f>
        <v>#REF!</v>
      </c>
      <c r="AF66" s="143" t="e">
        <f>IF(#REF!=#REF!, X66, IF(#REF!=#REF!, Y66, IF(#REF!=#REF!, Z66, IF(#REF!=#REF!, AA66, IF(#REF!=#REF!, AB66, IF(#REF!=#REF!, AC66, IF(#REF!=#REF!, AD66, IF(#REF!=#REF!, AE66, "£0.00"))))))))</f>
        <v>#REF!</v>
      </c>
      <c r="AG66" s="7"/>
      <c r="AH66" s="7"/>
      <c r="AI66" s="7"/>
      <c r="AJ66" s="7"/>
      <c r="AK66" s="7"/>
      <c r="AL66" s="7"/>
      <c r="AM66" s="7"/>
      <c r="AN66" s="7"/>
      <c r="AO66" s="7"/>
      <c r="AP66" s="7"/>
      <c r="AQ66" s="7"/>
      <c r="AR66" s="7"/>
      <c r="AS66" s="7"/>
      <c r="AT66" s="7"/>
      <c r="AU66" s="7"/>
      <c r="AV66" s="7"/>
      <c r="AW66" s="7"/>
      <c r="AX66" s="7"/>
      <c r="AY66" s="7"/>
      <c r="AZ66" s="7"/>
      <c r="BA66" s="7"/>
    </row>
    <row r="67" spans="1:53" ht="7.5" customHeight="1">
      <c r="A67" s="187"/>
      <c r="B67" s="187"/>
      <c r="C67" s="187"/>
      <c r="D67" s="187"/>
      <c r="E67" s="187"/>
      <c r="F67" s="187"/>
      <c r="G67" s="17"/>
      <c r="H67" s="17"/>
      <c r="I67" s="17"/>
      <c r="J67" s="17"/>
      <c r="K67" s="17"/>
      <c r="L67" s="17"/>
      <c r="M67" s="17"/>
      <c r="N67" s="17"/>
      <c r="O67" s="19"/>
      <c r="P67" s="19"/>
      <c r="Q67" s="19"/>
      <c r="R67" s="19"/>
      <c r="S67" s="19"/>
      <c r="T67" s="19"/>
      <c r="U67" s="19"/>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5.75" customHeight="1">
      <c r="A68" s="187"/>
      <c r="B68" s="524" t="s">
        <v>210</v>
      </c>
      <c r="C68" s="524"/>
      <c r="D68" s="524"/>
      <c r="E68" s="524"/>
      <c r="F68" s="187"/>
      <c r="G68" s="17"/>
      <c r="H68" s="17"/>
      <c r="I68" s="17"/>
      <c r="J68" s="17"/>
      <c r="K68" s="17"/>
      <c r="L68" s="17"/>
      <c r="M68" s="17"/>
      <c r="N68" s="17"/>
      <c r="O68" s="19"/>
      <c r="P68" s="19"/>
      <c r="Q68" s="19"/>
      <c r="R68" s="19"/>
      <c r="S68" s="19"/>
      <c r="T68" s="19"/>
      <c r="U68" s="19"/>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5.75" customHeight="1">
      <c r="A69" s="187"/>
      <c r="B69" s="524"/>
      <c r="C69" s="524"/>
      <c r="D69" s="524"/>
      <c r="E69" s="524"/>
      <c r="F69" s="187"/>
      <c r="G69" s="17"/>
      <c r="H69" s="17"/>
      <c r="I69" s="17"/>
      <c r="J69" s="17"/>
      <c r="K69" s="17"/>
      <c r="L69" s="17"/>
      <c r="M69" s="17"/>
      <c r="N69" s="17"/>
      <c r="O69" s="19"/>
      <c r="P69" s="19"/>
      <c r="Q69" s="19"/>
      <c r="R69" s="19"/>
      <c r="S69" s="19"/>
      <c r="T69" s="19"/>
      <c r="U69" s="19"/>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5.75" customHeight="1">
      <c r="A70" s="187"/>
      <c r="B70" s="524"/>
      <c r="C70" s="524"/>
      <c r="D70" s="524"/>
      <c r="E70" s="524"/>
      <c r="F70" s="187"/>
      <c r="G70" s="17"/>
      <c r="H70" s="17"/>
      <c r="I70" s="17"/>
      <c r="J70" s="17"/>
      <c r="K70" s="17"/>
      <c r="L70" s="17"/>
      <c r="M70" s="17"/>
      <c r="N70" s="17"/>
      <c r="O70" s="19"/>
      <c r="P70" s="19"/>
      <c r="Q70" s="19"/>
      <c r="R70" s="19"/>
      <c r="S70" s="19"/>
      <c r="T70" s="19"/>
      <c r="U70" s="19"/>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c r="A71" s="187"/>
      <c r="B71" s="187"/>
      <c r="C71" s="187"/>
      <c r="D71" s="187"/>
      <c r="E71" s="187"/>
      <c r="F71" s="187"/>
      <c r="G71" s="17"/>
      <c r="H71" s="17"/>
      <c r="I71" s="17"/>
      <c r="J71" s="17"/>
      <c r="K71" s="17"/>
      <c r="L71" s="17"/>
      <c r="M71" s="17"/>
      <c r="N71" s="17"/>
      <c r="O71" s="19"/>
      <c r="P71" s="19"/>
      <c r="Q71" s="19"/>
      <c r="R71" s="19"/>
      <c r="S71" s="19"/>
      <c r="T71" s="19"/>
      <c r="U71" s="19"/>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c r="A72" s="7"/>
      <c r="B72" s="144"/>
      <c r="C72" s="146"/>
      <c r="D72" s="145"/>
      <c r="E72" s="146"/>
      <c r="F72" s="147"/>
      <c r="G72" s="147"/>
      <c r="H72" s="146"/>
      <c r="I72" s="146"/>
      <c r="J72" s="146"/>
      <c r="K72" s="146"/>
      <c r="L72" s="146"/>
      <c r="M72" s="145"/>
      <c r="N72" s="145"/>
      <c r="O72" s="145"/>
      <c r="P72" s="145"/>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c r="A73" s="7"/>
      <c r="B73" s="144"/>
      <c r="C73" s="146"/>
      <c r="D73" s="145"/>
      <c r="E73" s="146"/>
      <c r="F73" s="147"/>
      <c r="G73" s="147"/>
      <c r="H73" s="146"/>
      <c r="I73" s="146"/>
      <c r="J73" s="146"/>
      <c r="K73" s="146"/>
      <c r="L73" s="146"/>
      <c r="M73" s="145"/>
      <c r="N73" s="145"/>
      <c r="O73" s="145"/>
      <c r="P73" s="145"/>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c r="A74" s="7"/>
      <c r="B74" s="144"/>
      <c r="C74" s="146"/>
      <c r="D74" s="145"/>
      <c r="E74" s="146"/>
      <c r="F74" s="147"/>
      <c r="G74" s="147"/>
      <c r="H74" s="146"/>
      <c r="I74" s="146"/>
      <c r="J74" s="146"/>
      <c r="K74" s="146"/>
      <c r="L74" s="146"/>
      <c r="M74" s="145"/>
      <c r="N74" s="145"/>
      <c r="O74" s="145"/>
      <c r="P74" s="145"/>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idden="1">
      <c r="A75" s="7"/>
      <c r="B75" s="144"/>
      <c r="C75" s="146"/>
      <c r="D75" s="145"/>
      <c r="E75" s="146"/>
      <c r="F75" s="147"/>
      <c r="G75" s="147"/>
      <c r="H75" s="146"/>
      <c r="I75" s="146"/>
      <c r="J75" s="146"/>
      <c r="K75" s="146"/>
      <c r="L75" s="146"/>
      <c r="M75" s="145"/>
      <c r="N75" s="145"/>
      <c r="O75" s="145"/>
      <c r="P75" s="145"/>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idden="1">
      <c r="A76" s="7"/>
      <c r="B76" s="144"/>
      <c r="C76" s="146"/>
      <c r="D76" s="145"/>
      <c r="E76" s="146"/>
      <c r="F76" s="147"/>
      <c r="G76" s="147"/>
      <c r="H76" s="146"/>
      <c r="I76" s="146"/>
      <c r="J76" s="146"/>
      <c r="K76" s="146"/>
      <c r="L76" s="146"/>
      <c r="M76" s="145"/>
      <c r="N76" s="145"/>
      <c r="O76" s="145"/>
      <c r="P76" s="145"/>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idden="1">
      <c r="A77" s="7"/>
      <c r="B77" s="144"/>
      <c r="C77" s="146"/>
      <c r="D77" s="145"/>
      <c r="E77" s="146"/>
      <c r="F77" s="147"/>
      <c r="G77" s="147"/>
      <c r="H77" s="146"/>
      <c r="I77" s="146"/>
      <c r="J77" s="146"/>
      <c r="K77" s="146"/>
      <c r="L77" s="146"/>
      <c r="M77" s="145"/>
      <c r="N77" s="145"/>
      <c r="O77" s="145"/>
      <c r="P77" s="145"/>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idden="1">
      <c r="A78" s="7"/>
      <c r="B78" s="144"/>
      <c r="C78" s="146"/>
      <c r="D78" s="145"/>
      <c r="E78" s="146"/>
      <c r="F78" s="147"/>
      <c r="G78" s="147"/>
      <c r="H78" s="146"/>
      <c r="I78" s="146"/>
      <c r="J78" s="146"/>
      <c r="K78" s="146"/>
      <c r="L78" s="146"/>
      <c r="M78" s="145"/>
      <c r="N78" s="145"/>
      <c r="O78" s="145"/>
      <c r="P78" s="145"/>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idden="1">
      <c r="A79" s="7"/>
      <c r="B79" s="144"/>
      <c r="C79" s="146"/>
      <c r="D79" s="145"/>
      <c r="E79" s="146"/>
      <c r="F79" s="147"/>
      <c r="G79" s="147"/>
      <c r="H79" s="146"/>
      <c r="I79" s="146"/>
      <c r="J79" s="146"/>
      <c r="K79" s="146"/>
      <c r="L79" s="146"/>
      <c r="M79" s="145"/>
      <c r="N79" s="145"/>
      <c r="O79" s="145"/>
      <c r="P79" s="145"/>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idden="1">
      <c r="A80" s="7"/>
      <c r="B80" s="144"/>
      <c r="C80" s="146"/>
      <c r="D80" s="145"/>
      <c r="E80" s="146"/>
      <c r="F80" s="147"/>
      <c r="G80" s="147"/>
      <c r="H80" s="146"/>
      <c r="I80" s="146"/>
      <c r="J80" s="146"/>
      <c r="K80" s="146"/>
      <c r="L80" s="146"/>
      <c r="M80" s="145"/>
      <c r="N80" s="145"/>
      <c r="O80" s="145"/>
      <c r="P80" s="145"/>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idden="1">
      <c r="A81" s="7"/>
      <c r="B81" s="144"/>
      <c r="C81" s="146"/>
      <c r="D81" s="145"/>
      <c r="E81" s="146"/>
      <c r="F81" s="147"/>
      <c r="G81" s="147"/>
      <c r="H81" s="146"/>
      <c r="I81" s="146"/>
      <c r="J81" s="146"/>
      <c r="K81" s="146"/>
      <c r="L81" s="146"/>
      <c r="M81" s="145"/>
      <c r="N81" s="145"/>
      <c r="O81" s="145"/>
      <c r="P81" s="145"/>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idden="1">
      <c r="A82" s="7"/>
      <c r="B82" s="144"/>
      <c r="C82" s="146"/>
      <c r="D82" s="145"/>
      <c r="E82" s="146"/>
      <c r="F82" s="147"/>
      <c r="G82" s="147"/>
      <c r="H82" s="146"/>
      <c r="I82" s="146"/>
      <c r="J82" s="146"/>
      <c r="K82" s="146"/>
      <c r="L82" s="146"/>
      <c r="M82" s="145"/>
      <c r="N82" s="145"/>
      <c r="O82" s="145"/>
      <c r="P82" s="145"/>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idden="1">
      <c r="A83" s="7"/>
      <c r="B83" s="144"/>
      <c r="C83" s="146"/>
      <c r="D83" s="145"/>
      <c r="E83" s="146"/>
      <c r="F83" s="147"/>
      <c r="G83" s="147"/>
      <c r="H83" s="146"/>
      <c r="I83" s="146"/>
      <c r="J83" s="146"/>
      <c r="K83" s="146"/>
      <c r="L83" s="146"/>
      <c r="M83" s="145"/>
      <c r="N83" s="145"/>
      <c r="O83" s="145"/>
      <c r="P83" s="145"/>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idden="1">
      <c r="A84" s="7"/>
      <c r="B84" s="144"/>
      <c r="C84" s="146"/>
      <c r="D84" s="145"/>
      <c r="E84" s="146"/>
      <c r="F84" s="147"/>
      <c r="G84" s="147"/>
      <c r="H84" s="146"/>
      <c r="I84" s="146"/>
      <c r="J84" s="146"/>
      <c r="K84" s="146"/>
      <c r="L84" s="146"/>
      <c r="M84" s="145"/>
      <c r="N84" s="145"/>
      <c r="O84" s="145"/>
      <c r="P84" s="145"/>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idden="1">
      <c r="A85" s="7"/>
      <c r="B85" s="144"/>
      <c r="C85" s="146"/>
      <c r="D85" s="145"/>
      <c r="E85" s="146"/>
      <c r="F85" s="147"/>
      <c r="G85" s="147"/>
      <c r="H85" s="146"/>
      <c r="I85" s="146"/>
      <c r="J85" s="146"/>
      <c r="K85" s="146"/>
      <c r="L85" s="146"/>
      <c r="M85" s="145"/>
      <c r="N85" s="145"/>
      <c r="O85" s="145"/>
      <c r="P85" s="145"/>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idden="1">
      <c r="A86" s="7"/>
      <c r="B86" s="144"/>
      <c r="C86" s="146"/>
      <c r="D86" s="145"/>
      <c r="E86" s="146"/>
      <c r="F86" s="147"/>
      <c r="G86" s="147"/>
      <c r="H86" s="146"/>
      <c r="I86" s="146"/>
      <c r="J86" s="146"/>
      <c r="K86" s="146"/>
      <c r="L86" s="146"/>
      <c r="M86" s="145"/>
      <c r="N86" s="145"/>
      <c r="O86" s="145"/>
      <c r="P86" s="145"/>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idden="1">
      <c r="A87" s="7"/>
      <c r="B87" s="144"/>
      <c r="C87" s="146"/>
      <c r="D87" s="145"/>
      <c r="E87" s="146"/>
      <c r="F87" s="147"/>
      <c r="G87" s="147"/>
      <c r="H87" s="146"/>
      <c r="I87" s="146"/>
      <c r="J87" s="146"/>
      <c r="K87" s="146"/>
      <c r="L87" s="146"/>
      <c r="M87" s="145"/>
      <c r="N87" s="145"/>
      <c r="O87" s="145"/>
      <c r="P87" s="145"/>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idden="1">
      <c r="A88" s="7"/>
      <c r="B88" s="144"/>
      <c r="C88" s="146"/>
      <c r="D88" s="145"/>
      <c r="E88" s="146"/>
      <c r="F88" s="147"/>
      <c r="G88" s="147"/>
      <c r="H88" s="146"/>
      <c r="I88" s="146"/>
      <c r="J88" s="146"/>
      <c r="K88" s="146"/>
      <c r="L88" s="146"/>
      <c r="M88" s="145"/>
      <c r="N88" s="145"/>
      <c r="O88" s="145"/>
      <c r="P88" s="145"/>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idden="1">
      <c r="A89" s="7"/>
      <c r="B89" s="144"/>
      <c r="C89" s="146"/>
      <c r="D89" s="145"/>
      <c r="E89" s="146"/>
      <c r="F89" s="147"/>
      <c r="G89" s="147"/>
      <c r="H89" s="146"/>
      <c r="I89" s="146"/>
      <c r="J89" s="146"/>
      <c r="K89" s="146"/>
      <c r="L89" s="146"/>
      <c r="M89" s="145"/>
      <c r="N89" s="145"/>
      <c r="O89" s="145"/>
      <c r="P89" s="145"/>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idden="1">
      <c r="A90" s="7"/>
      <c r="B90" s="144"/>
      <c r="C90" s="146"/>
      <c r="D90" s="145"/>
      <c r="E90" s="146"/>
      <c r="F90" s="147"/>
      <c r="G90" s="147"/>
      <c r="H90" s="146"/>
      <c r="I90" s="146"/>
      <c r="J90" s="146"/>
      <c r="K90" s="146"/>
      <c r="L90" s="146"/>
      <c r="M90" s="145"/>
      <c r="N90" s="145"/>
      <c r="O90" s="145"/>
      <c r="P90" s="145"/>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idden="1">
      <c r="A91" s="7"/>
      <c r="B91" s="144"/>
      <c r="C91" s="146"/>
      <c r="D91" s="145"/>
      <c r="E91" s="146"/>
      <c r="F91" s="147"/>
      <c r="G91" s="147"/>
      <c r="H91" s="146"/>
      <c r="I91" s="146"/>
      <c r="J91" s="146"/>
      <c r="K91" s="146"/>
      <c r="L91" s="146"/>
      <c r="M91" s="145"/>
      <c r="N91" s="145"/>
      <c r="O91" s="145"/>
      <c r="P91" s="145"/>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idden="1">
      <c r="A92" s="7"/>
      <c r="B92" s="144"/>
      <c r="C92" s="146"/>
      <c r="D92" s="145"/>
      <c r="E92" s="146"/>
      <c r="F92" s="147"/>
      <c r="G92" s="147"/>
      <c r="H92" s="146"/>
      <c r="I92" s="146"/>
      <c r="J92" s="146"/>
      <c r="K92" s="146"/>
      <c r="L92" s="146"/>
      <c r="M92" s="145"/>
      <c r="N92" s="145"/>
      <c r="O92" s="145"/>
      <c r="P92" s="145"/>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idden="1">
      <c r="A93" s="7"/>
      <c r="B93" s="144"/>
      <c r="C93" s="146"/>
      <c r="D93" s="145"/>
      <c r="E93" s="146"/>
      <c r="F93" s="147"/>
      <c r="G93" s="147"/>
      <c r="H93" s="146"/>
      <c r="I93" s="146"/>
      <c r="J93" s="146"/>
      <c r="K93" s="146"/>
      <c r="L93" s="146"/>
      <c r="M93" s="145"/>
      <c r="N93" s="145"/>
      <c r="O93" s="145"/>
      <c r="P93" s="145"/>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hidden="1">
      <c r="A94" s="7"/>
      <c r="B94" s="144"/>
      <c r="C94" s="146"/>
      <c r="D94" s="145"/>
      <c r="E94" s="146"/>
      <c r="F94" s="147"/>
      <c r="G94" s="147"/>
      <c r="H94" s="146"/>
      <c r="I94" s="146"/>
      <c r="J94" s="146"/>
      <c r="K94" s="146"/>
      <c r="L94" s="146"/>
      <c r="M94" s="145"/>
      <c r="N94" s="145"/>
      <c r="O94" s="145"/>
      <c r="P94" s="145"/>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pans="1:53" hidden="1">
      <c r="A95" s="7"/>
      <c r="B95" s="144"/>
      <c r="C95" s="146"/>
      <c r="D95" s="145"/>
      <c r="E95" s="146"/>
      <c r="F95" s="147"/>
      <c r="G95" s="147"/>
      <c r="H95" s="146"/>
      <c r="I95" s="146"/>
      <c r="J95" s="146"/>
      <c r="K95" s="146"/>
      <c r="L95" s="146"/>
      <c r="M95" s="145"/>
      <c r="N95" s="145"/>
      <c r="O95" s="145"/>
      <c r="P95" s="145"/>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pans="1:53" hidden="1">
      <c r="A96" s="7"/>
      <c r="B96" s="144"/>
      <c r="C96" s="146"/>
      <c r="D96" s="145"/>
      <c r="E96" s="146"/>
      <c r="F96" s="147"/>
      <c r="G96" s="147"/>
      <c r="H96" s="146"/>
      <c r="I96" s="146"/>
      <c r="J96" s="146"/>
      <c r="K96" s="146"/>
      <c r="L96" s="146"/>
      <c r="M96" s="145"/>
      <c r="N96" s="145"/>
      <c r="O96" s="145"/>
      <c r="P96" s="145"/>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pans="1:53" hidden="1">
      <c r="A97" s="7"/>
      <c r="B97" s="144"/>
      <c r="C97" s="146"/>
      <c r="D97" s="145"/>
      <c r="E97" s="146"/>
      <c r="F97" s="147"/>
      <c r="G97" s="147"/>
      <c r="H97" s="146"/>
      <c r="I97" s="146"/>
      <c r="J97" s="146"/>
      <c r="K97" s="146"/>
      <c r="L97" s="146"/>
      <c r="M97" s="145"/>
      <c r="N97" s="145"/>
      <c r="O97" s="145"/>
      <c r="P97" s="145"/>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pans="1:53" hidden="1">
      <c r="A98" s="7"/>
      <c r="B98" s="144"/>
      <c r="C98" s="146"/>
      <c r="D98" s="145"/>
      <c r="E98" s="146"/>
      <c r="F98" s="147"/>
      <c r="G98" s="147"/>
      <c r="H98" s="146"/>
      <c r="I98" s="146"/>
      <c r="J98" s="146"/>
      <c r="K98" s="146"/>
      <c r="L98" s="146"/>
      <c r="M98" s="145"/>
      <c r="N98" s="145"/>
      <c r="O98" s="145"/>
      <c r="P98" s="145"/>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pans="1:53" hidden="1">
      <c r="A99" s="7"/>
      <c r="B99" s="144"/>
      <c r="C99" s="146"/>
      <c r="D99" s="145"/>
      <c r="E99" s="146"/>
      <c r="F99" s="147"/>
      <c r="G99" s="147"/>
      <c r="H99" s="146"/>
      <c r="I99" s="146"/>
      <c r="J99" s="146"/>
      <c r="K99" s="146"/>
      <c r="L99" s="146"/>
      <c r="M99" s="145"/>
      <c r="N99" s="145"/>
      <c r="O99" s="145"/>
      <c r="P99" s="145"/>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spans="1:53" hidden="1">
      <c r="A100" s="7"/>
      <c r="B100" s="144"/>
      <c r="C100" s="146"/>
      <c r="D100" s="145"/>
      <c r="E100" s="146"/>
      <c r="F100" s="147"/>
      <c r="G100" s="147"/>
      <c r="H100" s="146"/>
      <c r="I100" s="146"/>
      <c r="J100" s="146"/>
      <c r="K100" s="146"/>
      <c r="L100" s="146"/>
      <c r="M100" s="145"/>
      <c r="N100" s="145"/>
      <c r="O100" s="145"/>
      <c r="P100" s="145"/>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spans="1:53" hidden="1">
      <c r="A101" s="7"/>
      <c r="B101" s="144"/>
      <c r="C101" s="146"/>
      <c r="D101" s="145"/>
      <c r="E101" s="146"/>
      <c r="F101" s="147"/>
      <c r="G101" s="147"/>
      <c r="H101" s="146"/>
      <c r="I101" s="146"/>
      <c r="J101" s="146"/>
      <c r="K101" s="146"/>
      <c r="L101" s="146"/>
      <c r="M101" s="145"/>
      <c r="N101" s="145"/>
      <c r="O101" s="145"/>
      <c r="P101" s="145"/>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spans="1:53" hidden="1">
      <c r="A102" s="7"/>
      <c r="B102" s="144"/>
      <c r="C102" s="146"/>
      <c r="D102" s="145"/>
      <c r="E102" s="146"/>
      <c r="F102" s="147"/>
      <c r="G102" s="147"/>
      <c r="H102" s="146"/>
      <c r="I102" s="146"/>
      <c r="J102" s="146"/>
      <c r="K102" s="146"/>
      <c r="L102" s="146"/>
      <c r="M102" s="145"/>
      <c r="N102" s="145"/>
      <c r="O102" s="145"/>
      <c r="P102" s="145"/>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spans="1:53" hidden="1">
      <c r="A103" s="7"/>
      <c r="B103" s="144"/>
      <c r="C103" s="146"/>
      <c r="D103" s="145"/>
      <c r="E103" s="146"/>
      <c r="F103" s="147"/>
      <c r="G103" s="147"/>
      <c r="H103" s="146"/>
      <c r="I103" s="146"/>
      <c r="J103" s="146"/>
      <c r="K103" s="146"/>
      <c r="L103" s="146"/>
      <c r="M103" s="145"/>
      <c r="N103" s="145"/>
      <c r="O103" s="145"/>
      <c r="P103" s="145"/>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spans="1:53" hidden="1">
      <c r="A104" s="7"/>
      <c r="B104" s="144"/>
      <c r="C104" s="146"/>
      <c r="D104" s="145"/>
      <c r="E104" s="146"/>
      <c r="F104" s="147"/>
      <c r="G104" s="147"/>
      <c r="H104" s="146"/>
      <c r="I104" s="146"/>
      <c r="J104" s="146"/>
      <c r="K104" s="146"/>
      <c r="L104" s="146"/>
      <c r="M104" s="145"/>
      <c r="N104" s="145"/>
      <c r="O104" s="145"/>
      <c r="P104" s="145"/>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spans="1:53" hidden="1">
      <c r="A105" s="7"/>
      <c r="B105" s="144"/>
      <c r="C105" s="146"/>
      <c r="D105" s="145"/>
      <c r="E105" s="146"/>
      <c r="F105" s="147"/>
      <c r="G105" s="147"/>
      <c r="H105" s="146"/>
      <c r="I105" s="146"/>
      <c r="J105" s="146"/>
      <c r="K105" s="146"/>
      <c r="L105" s="146"/>
      <c r="M105" s="145"/>
      <c r="N105" s="145"/>
      <c r="O105" s="145"/>
      <c r="P105" s="145"/>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spans="1:53" hidden="1">
      <c r="A106" s="7"/>
      <c r="B106" s="144"/>
      <c r="C106" s="146"/>
      <c r="D106" s="145"/>
      <c r="E106" s="146"/>
      <c r="F106" s="147"/>
      <c r="G106" s="147"/>
      <c r="H106" s="146"/>
      <c r="I106" s="146"/>
      <c r="J106" s="146"/>
      <c r="K106" s="146"/>
      <c r="L106" s="146"/>
      <c r="M106" s="145"/>
      <c r="N106" s="145"/>
      <c r="O106" s="145"/>
      <c r="P106" s="145"/>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spans="1:53" hidden="1">
      <c r="A107" s="7"/>
      <c r="B107" s="144"/>
      <c r="C107" s="146"/>
      <c r="D107" s="145"/>
      <c r="E107" s="146"/>
      <c r="F107" s="147"/>
      <c r="G107" s="147"/>
      <c r="H107" s="146"/>
      <c r="I107" s="146"/>
      <c r="J107" s="146"/>
      <c r="K107" s="146"/>
      <c r="L107" s="146"/>
      <c r="M107" s="145"/>
      <c r="N107" s="145"/>
      <c r="O107" s="145"/>
      <c r="P107" s="145"/>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spans="1:53" hidden="1">
      <c r="A108" s="7"/>
      <c r="B108" s="144"/>
      <c r="C108" s="146"/>
      <c r="D108" s="145"/>
      <c r="E108" s="146"/>
      <c r="F108" s="147"/>
      <c r="G108" s="147"/>
      <c r="H108" s="146"/>
      <c r="I108" s="146"/>
      <c r="J108" s="146"/>
      <c r="K108" s="146"/>
      <c r="L108" s="146"/>
      <c r="M108" s="145"/>
      <c r="N108" s="145"/>
      <c r="O108" s="145"/>
      <c r="P108" s="145"/>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spans="1:53" hidden="1">
      <c r="A109" s="7"/>
      <c r="B109" s="144"/>
      <c r="C109" s="146"/>
      <c r="D109" s="145"/>
      <c r="E109" s="146"/>
      <c r="F109" s="147"/>
      <c r="G109" s="147"/>
      <c r="H109" s="146"/>
      <c r="I109" s="146"/>
      <c r="J109" s="146"/>
      <c r="K109" s="146"/>
      <c r="L109" s="146"/>
      <c r="M109" s="145"/>
      <c r="N109" s="145"/>
      <c r="O109" s="145"/>
      <c r="P109" s="145"/>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spans="1:53" hidden="1">
      <c r="A110" s="7"/>
      <c r="B110" s="144"/>
      <c r="C110" s="146"/>
      <c r="D110" s="145"/>
      <c r="E110" s="146"/>
      <c r="F110" s="147"/>
      <c r="G110" s="147"/>
      <c r="H110" s="146"/>
      <c r="I110" s="146"/>
      <c r="J110" s="146"/>
      <c r="K110" s="146"/>
      <c r="L110" s="146"/>
      <c r="M110" s="145"/>
      <c r="N110" s="145"/>
      <c r="O110" s="145"/>
      <c r="P110" s="145"/>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spans="1:53" hidden="1">
      <c r="A111" s="7"/>
      <c r="B111" s="144"/>
      <c r="C111" s="146"/>
      <c r="D111" s="145"/>
      <c r="E111" s="146"/>
      <c r="F111" s="147"/>
      <c r="G111" s="147"/>
      <c r="H111" s="146"/>
      <c r="I111" s="146"/>
      <c r="J111" s="146"/>
      <c r="K111" s="146"/>
      <c r="L111" s="146"/>
      <c r="M111" s="145"/>
      <c r="N111" s="145"/>
      <c r="O111" s="145"/>
      <c r="P111" s="145"/>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spans="1:53" hidden="1">
      <c r="A112" s="7"/>
      <c r="B112" s="144"/>
      <c r="C112" s="146"/>
      <c r="D112" s="145"/>
      <c r="E112" s="146"/>
      <c r="F112" s="147"/>
      <c r="G112" s="147"/>
      <c r="H112" s="146"/>
      <c r="I112" s="146"/>
      <c r="J112" s="146"/>
      <c r="K112" s="146"/>
      <c r="L112" s="146"/>
      <c r="M112" s="145"/>
      <c r="N112" s="145"/>
      <c r="O112" s="145"/>
      <c r="P112" s="145"/>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pans="1:53" hidden="1">
      <c r="A113" s="7"/>
      <c r="B113" s="144"/>
      <c r="C113" s="146"/>
      <c r="D113" s="145"/>
      <c r="E113" s="146"/>
      <c r="F113" s="147"/>
      <c r="G113" s="147"/>
      <c r="H113" s="146"/>
      <c r="I113" s="146"/>
      <c r="J113" s="146"/>
      <c r="K113" s="146"/>
      <c r="L113" s="146"/>
      <c r="M113" s="145"/>
      <c r="N113" s="145"/>
      <c r="O113" s="145"/>
      <c r="P113" s="145"/>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spans="1:53" hidden="1">
      <c r="A114" s="7"/>
      <c r="B114" s="144"/>
      <c r="C114" s="146"/>
      <c r="D114" s="145"/>
      <c r="E114" s="146"/>
      <c r="F114" s="147"/>
      <c r="G114" s="147"/>
      <c r="H114" s="146"/>
      <c r="I114" s="146"/>
      <c r="J114" s="146"/>
      <c r="K114" s="146"/>
      <c r="L114" s="146"/>
      <c r="M114" s="145"/>
      <c r="N114" s="145"/>
      <c r="O114" s="145"/>
      <c r="P114" s="145"/>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spans="1:53" hidden="1">
      <c r="A115" s="7"/>
      <c r="B115" s="144"/>
      <c r="C115" s="146"/>
      <c r="D115" s="145"/>
      <c r="E115" s="146"/>
      <c r="F115" s="147"/>
      <c r="G115" s="147"/>
      <c r="H115" s="146"/>
      <c r="I115" s="146"/>
      <c r="J115" s="146"/>
      <c r="K115" s="146"/>
      <c r="L115" s="146"/>
      <c r="M115" s="145"/>
      <c r="N115" s="145"/>
      <c r="O115" s="145"/>
      <c r="P115" s="145"/>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spans="1:53" hidden="1">
      <c r="A116" s="7"/>
      <c r="B116" s="144"/>
      <c r="C116" s="146"/>
      <c r="D116" s="145"/>
      <c r="E116" s="146"/>
      <c r="F116" s="147"/>
      <c r="G116" s="147"/>
      <c r="H116" s="146"/>
      <c r="I116" s="146"/>
      <c r="J116" s="146"/>
      <c r="K116" s="146"/>
      <c r="L116" s="146"/>
      <c r="M116" s="145"/>
      <c r="N116" s="145"/>
      <c r="O116" s="145"/>
      <c r="P116" s="145"/>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spans="1:53" hidden="1">
      <c r="A117" s="7"/>
      <c r="B117" s="144"/>
      <c r="C117" s="146"/>
      <c r="D117" s="145"/>
      <c r="E117" s="146"/>
      <c r="F117" s="147"/>
      <c r="G117" s="147"/>
      <c r="H117" s="146"/>
      <c r="I117" s="146"/>
      <c r="J117" s="146"/>
      <c r="K117" s="146"/>
      <c r="L117" s="146"/>
      <c r="M117" s="145"/>
      <c r="N117" s="145"/>
      <c r="O117" s="145"/>
      <c r="P117" s="145"/>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spans="1:53" hidden="1">
      <c r="A118" s="7"/>
      <c r="B118" s="144"/>
      <c r="C118" s="146"/>
      <c r="D118" s="145"/>
      <c r="E118" s="146"/>
      <c r="F118" s="147"/>
      <c r="G118" s="147"/>
      <c r="H118" s="146"/>
      <c r="I118" s="146"/>
      <c r="J118" s="146"/>
      <c r="K118" s="146"/>
      <c r="L118" s="146"/>
      <c r="M118" s="145"/>
      <c r="N118" s="145"/>
      <c r="O118" s="145"/>
      <c r="P118" s="145"/>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spans="1:53" hidden="1">
      <c r="A119" s="7"/>
      <c r="B119" s="144"/>
      <c r="C119" s="146"/>
      <c r="D119" s="145"/>
      <c r="E119" s="146"/>
      <c r="F119" s="147"/>
      <c r="G119" s="147"/>
      <c r="H119" s="146"/>
      <c r="I119" s="146"/>
      <c r="J119" s="146"/>
      <c r="K119" s="146"/>
      <c r="L119" s="146"/>
      <c r="M119" s="145"/>
      <c r="N119" s="145"/>
      <c r="O119" s="145"/>
      <c r="P119" s="145"/>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spans="1:53" hidden="1">
      <c r="A120" s="7"/>
      <c r="B120" s="144"/>
      <c r="C120" s="146"/>
      <c r="D120" s="145"/>
      <c r="E120" s="146"/>
      <c r="F120" s="147"/>
      <c r="G120" s="147"/>
      <c r="H120" s="146"/>
      <c r="I120" s="146"/>
      <c r="J120" s="146"/>
      <c r="K120" s="146"/>
      <c r="L120" s="146"/>
      <c r="M120" s="145"/>
      <c r="N120" s="145"/>
      <c r="O120" s="145"/>
      <c r="P120" s="145"/>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spans="1:53" hidden="1">
      <c r="A121" s="7"/>
      <c r="B121" s="144"/>
      <c r="C121" s="146"/>
      <c r="D121" s="145"/>
      <c r="E121" s="146"/>
      <c r="F121" s="147"/>
      <c r="G121" s="147"/>
      <c r="H121" s="146"/>
      <c r="I121" s="146"/>
      <c r="J121" s="146"/>
      <c r="K121" s="146"/>
      <c r="L121" s="146"/>
      <c r="M121" s="145"/>
      <c r="N121" s="145"/>
      <c r="O121" s="145"/>
      <c r="P121" s="145"/>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spans="1:53" hidden="1">
      <c r="A122" s="7"/>
      <c r="B122" s="144"/>
      <c r="C122" s="146"/>
      <c r="D122" s="145"/>
      <c r="E122" s="146"/>
      <c r="F122" s="147"/>
      <c r="G122" s="147"/>
      <c r="H122" s="146"/>
      <c r="I122" s="146"/>
      <c r="J122" s="146"/>
      <c r="K122" s="146"/>
      <c r="L122" s="146"/>
      <c r="M122" s="145"/>
      <c r="N122" s="145"/>
      <c r="O122" s="145"/>
      <c r="P122" s="145"/>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spans="1:53" hidden="1">
      <c r="A123" s="7"/>
      <c r="B123" s="144"/>
      <c r="C123" s="146"/>
      <c r="D123" s="145"/>
      <c r="E123" s="146"/>
      <c r="F123" s="147"/>
      <c r="G123" s="147"/>
      <c r="H123" s="146"/>
      <c r="I123" s="146"/>
      <c r="J123" s="146"/>
      <c r="K123" s="146"/>
      <c r="L123" s="146"/>
      <c r="M123" s="145"/>
      <c r="N123" s="145"/>
      <c r="O123" s="145"/>
      <c r="P123" s="145"/>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spans="1:53" hidden="1">
      <c r="A124" s="7"/>
      <c r="B124" s="144"/>
      <c r="C124" s="146"/>
      <c r="D124" s="145"/>
      <c r="E124" s="146"/>
      <c r="F124" s="147"/>
      <c r="G124" s="147"/>
      <c r="H124" s="146"/>
      <c r="I124" s="146"/>
      <c r="J124" s="146"/>
      <c r="K124" s="146"/>
      <c r="L124" s="146"/>
      <c r="M124" s="145"/>
      <c r="N124" s="145"/>
      <c r="O124" s="145"/>
      <c r="P124" s="145"/>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spans="1:53" hidden="1">
      <c r="A125" s="7"/>
      <c r="B125" s="144"/>
      <c r="C125" s="146"/>
      <c r="D125" s="145"/>
      <c r="E125" s="146"/>
      <c r="F125" s="147"/>
      <c r="G125" s="147"/>
      <c r="H125" s="146"/>
      <c r="I125" s="146"/>
      <c r="J125" s="146"/>
      <c r="K125" s="146"/>
      <c r="L125" s="146"/>
      <c r="M125" s="145"/>
      <c r="N125" s="145"/>
      <c r="O125" s="145"/>
      <c r="P125" s="145"/>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spans="1:53" hidden="1">
      <c r="A126" s="7"/>
      <c r="B126" s="144"/>
      <c r="C126" s="146"/>
      <c r="D126" s="145"/>
      <c r="E126" s="146"/>
      <c r="F126" s="147"/>
      <c r="G126" s="147"/>
      <c r="H126" s="146"/>
      <c r="I126" s="146"/>
      <c r="J126" s="146"/>
      <c r="K126" s="146"/>
      <c r="L126" s="146"/>
      <c r="M126" s="145"/>
      <c r="N126" s="145"/>
      <c r="O126" s="145"/>
      <c r="P126" s="145"/>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spans="1:53" hidden="1">
      <c r="A127" s="7"/>
      <c r="B127" s="144"/>
      <c r="C127" s="146"/>
      <c r="D127" s="145"/>
      <c r="E127" s="146"/>
      <c r="F127" s="147"/>
      <c r="G127" s="147"/>
      <c r="H127" s="146"/>
      <c r="I127" s="146"/>
      <c r="J127" s="146"/>
      <c r="K127" s="146"/>
      <c r="L127" s="146"/>
      <c r="M127" s="145"/>
      <c r="N127" s="145"/>
      <c r="O127" s="145"/>
      <c r="P127" s="145"/>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spans="1:53" hidden="1">
      <c r="A128" s="7"/>
      <c r="B128" s="144"/>
      <c r="C128" s="146"/>
      <c r="D128" s="145"/>
      <c r="E128" s="146"/>
      <c r="F128" s="147"/>
      <c r="G128" s="147"/>
      <c r="H128" s="146"/>
      <c r="I128" s="146"/>
      <c r="J128" s="146"/>
      <c r="K128" s="146"/>
      <c r="L128" s="146"/>
      <c r="M128" s="145"/>
      <c r="N128" s="145"/>
      <c r="O128" s="145"/>
      <c r="P128" s="145"/>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spans="1:53" hidden="1">
      <c r="A129" s="7"/>
      <c r="B129" s="144"/>
      <c r="C129" s="146"/>
      <c r="D129" s="145"/>
      <c r="E129" s="146"/>
      <c r="F129" s="147"/>
      <c r="G129" s="147"/>
      <c r="H129" s="146"/>
      <c r="I129" s="146"/>
      <c r="J129" s="146"/>
      <c r="K129" s="146"/>
      <c r="L129" s="146"/>
      <c r="M129" s="145"/>
      <c r="N129" s="145"/>
      <c r="O129" s="145"/>
      <c r="P129" s="145"/>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spans="1:53" hidden="1">
      <c r="A130" s="7"/>
      <c r="B130" s="144"/>
      <c r="C130" s="146"/>
      <c r="D130" s="145"/>
      <c r="E130" s="146"/>
      <c r="F130" s="147"/>
      <c r="G130" s="147"/>
      <c r="H130" s="146"/>
      <c r="I130" s="146"/>
      <c r="J130" s="146"/>
      <c r="K130" s="146"/>
      <c r="L130" s="146"/>
      <c r="M130" s="145"/>
      <c r="N130" s="145"/>
      <c r="O130" s="145"/>
      <c r="P130" s="145"/>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spans="1:53" hidden="1">
      <c r="A131" s="7"/>
      <c r="B131" s="144"/>
      <c r="C131" s="146"/>
      <c r="D131" s="145"/>
      <c r="E131" s="146"/>
      <c r="F131" s="147"/>
      <c r="G131" s="147"/>
      <c r="H131" s="146"/>
      <c r="I131" s="146"/>
      <c r="J131" s="146"/>
      <c r="K131" s="146"/>
      <c r="L131" s="146"/>
      <c r="M131" s="145"/>
      <c r="N131" s="145"/>
      <c r="O131" s="145"/>
      <c r="P131" s="145"/>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spans="1:53" hidden="1">
      <c r="A132" s="7"/>
      <c r="B132" s="144"/>
      <c r="C132" s="146"/>
      <c r="D132" s="145"/>
      <c r="E132" s="146"/>
      <c r="F132" s="147"/>
      <c r="G132" s="147"/>
      <c r="H132" s="146"/>
      <c r="I132" s="146"/>
      <c r="J132" s="146"/>
      <c r="K132" s="146"/>
      <c r="L132" s="146"/>
      <c r="M132" s="145"/>
      <c r="N132" s="145"/>
      <c r="O132" s="145"/>
      <c r="P132" s="145"/>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spans="1:53" hidden="1">
      <c r="A133" s="7"/>
      <c r="B133" s="144"/>
      <c r="C133" s="146"/>
      <c r="D133" s="145"/>
      <c r="E133" s="146"/>
      <c r="F133" s="147"/>
      <c r="G133" s="147"/>
      <c r="H133" s="146"/>
      <c r="I133" s="146"/>
      <c r="J133" s="146"/>
      <c r="K133" s="146"/>
      <c r="L133" s="146"/>
      <c r="M133" s="145"/>
      <c r="N133" s="145"/>
      <c r="O133" s="145"/>
      <c r="P133" s="145"/>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spans="1:53" hidden="1">
      <c r="A134" s="7"/>
      <c r="B134" s="144"/>
      <c r="C134" s="146"/>
      <c r="D134" s="145"/>
      <c r="E134" s="146"/>
      <c r="F134" s="147"/>
      <c r="G134" s="147"/>
      <c r="H134" s="146"/>
      <c r="I134" s="146"/>
      <c r="J134" s="146"/>
      <c r="K134" s="146"/>
      <c r="L134" s="146"/>
      <c r="M134" s="145"/>
      <c r="N134" s="145"/>
      <c r="O134" s="145"/>
      <c r="P134" s="145"/>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pans="1:53" hidden="1">
      <c r="A135" s="7"/>
      <c r="B135" s="144"/>
      <c r="C135" s="146"/>
      <c r="D135" s="145"/>
      <c r="E135" s="146"/>
      <c r="F135" s="147"/>
      <c r="G135" s="147"/>
      <c r="H135" s="146"/>
      <c r="I135" s="146"/>
      <c r="J135" s="146"/>
      <c r="K135" s="146"/>
      <c r="L135" s="146"/>
      <c r="M135" s="145"/>
      <c r="N135" s="145"/>
      <c r="O135" s="145"/>
      <c r="P135" s="145"/>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pans="1:53" hidden="1">
      <c r="A136" s="7"/>
      <c r="B136" s="144"/>
      <c r="C136" s="146"/>
      <c r="D136" s="145"/>
      <c r="E136" s="146"/>
      <c r="F136" s="147"/>
      <c r="G136" s="147"/>
      <c r="H136" s="146"/>
      <c r="I136" s="146"/>
      <c r="J136" s="146"/>
      <c r="K136" s="146"/>
      <c r="L136" s="146"/>
      <c r="M136" s="145"/>
      <c r="N136" s="145"/>
      <c r="O136" s="145"/>
      <c r="P136" s="145"/>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pans="1:53" hidden="1">
      <c r="V137" s="7"/>
      <c r="AL137" s="7"/>
      <c r="AM137" s="7"/>
      <c r="AN137" s="7"/>
      <c r="AO137" s="7"/>
      <c r="AP137" s="7"/>
      <c r="AQ137" s="7"/>
      <c r="AR137" s="7"/>
      <c r="AS137" s="7"/>
      <c r="AT137" s="7"/>
      <c r="AU137" s="7"/>
      <c r="AV137" s="7"/>
      <c r="AW137" s="7"/>
      <c r="AX137" s="7"/>
      <c r="AY137" s="7"/>
      <c r="AZ137" s="7"/>
      <c r="BA137" s="7"/>
    </row>
    <row r="138" spans="1:53" hidden="1">
      <c r="V138" s="7"/>
      <c r="AL138" s="7"/>
      <c r="AM138" s="7"/>
      <c r="AN138" s="7"/>
      <c r="AO138" s="7"/>
      <c r="AP138" s="7"/>
      <c r="AQ138" s="7"/>
      <c r="AR138" s="7"/>
      <c r="AS138" s="7"/>
      <c r="AT138" s="7"/>
      <c r="AU138" s="7"/>
      <c r="AV138" s="7"/>
      <c r="AW138" s="7"/>
      <c r="AX138" s="7"/>
      <c r="AY138" s="7"/>
      <c r="AZ138" s="7"/>
      <c r="BA138" s="7"/>
    </row>
    <row r="139" spans="1:53" hidden="1">
      <c r="V139" s="7"/>
      <c r="AL139" s="7"/>
      <c r="AM139" s="7"/>
      <c r="AN139" s="7"/>
      <c r="AO139" s="7"/>
      <c r="AP139" s="7"/>
      <c r="AQ139" s="7"/>
      <c r="AR139" s="7"/>
      <c r="AS139" s="7"/>
      <c r="AT139" s="7"/>
      <c r="AU139" s="7"/>
      <c r="AV139" s="7"/>
      <c r="AW139" s="7"/>
      <c r="AX139" s="7"/>
      <c r="AY139" s="7"/>
      <c r="AZ139" s="7"/>
      <c r="BA139" s="7"/>
    </row>
    <row r="140" spans="1:53" hidden="1">
      <c r="V140" s="7"/>
      <c r="AL140" s="7"/>
      <c r="AM140" s="7"/>
      <c r="AN140" s="7"/>
      <c r="AO140" s="7"/>
      <c r="AP140" s="7"/>
      <c r="AQ140" s="7"/>
      <c r="AR140" s="7"/>
      <c r="AS140" s="7"/>
      <c r="AT140" s="7"/>
      <c r="AU140" s="7"/>
      <c r="AV140" s="7"/>
      <c r="AW140" s="7"/>
      <c r="AX140" s="7"/>
      <c r="AY140" s="7"/>
      <c r="AZ140" s="7"/>
      <c r="BA140" s="7"/>
    </row>
    <row r="141" spans="1:53" hidden="1">
      <c r="V141" s="7"/>
      <c r="AL141" s="7"/>
      <c r="AM141" s="7"/>
      <c r="AN141" s="7"/>
      <c r="AO141" s="7"/>
      <c r="AP141" s="7"/>
      <c r="AQ141" s="7"/>
      <c r="AR141" s="7"/>
      <c r="AS141" s="7"/>
      <c r="AT141" s="7"/>
      <c r="AU141" s="7"/>
      <c r="AV141" s="7"/>
      <c r="AW141" s="7"/>
      <c r="AX141" s="7"/>
      <c r="AY141" s="7"/>
      <c r="AZ141" s="7"/>
      <c r="BA141" s="7"/>
    </row>
    <row r="142" spans="1:53" hidden="1">
      <c r="V142" s="7"/>
      <c r="AL142" s="7"/>
      <c r="AM142" s="7"/>
      <c r="AN142" s="7"/>
      <c r="AO142" s="7"/>
      <c r="AP142" s="7"/>
      <c r="AQ142" s="7"/>
      <c r="AR142" s="7"/>
      <c r="AS142" s="7"/>
      <c r="AT142" s="7"/>
      <c r="AU142" s="7"/>
      <c r="AV142" s="7"/>
      <c r="AW142" s="7"/>
      <c r="AX142" s="7"/>
      <c r="AY142" s="7"/>
      <c r="AZ142" s="7"/>
      <c r="BA142" s="7"/>
    </row>
    <row r="143" spans="1:53" hidden="1">
      <c r="V143" s="7"/>
      <c r="AL143" s="7"/>
      <c r="AM143" s="7"/>
      <c r="AN143" s="7"/>
      <c r="AO143" s="7"/>
      <c r="AP143" s="7"/>
      <c r="AQ143" s="7"/>
      <c r="AR143" s="7"/>
      <c r="AS143" s="7"/>
      <c r="AT143" s="7"/>
      <c r="AU143" s="7"/>
      <c r="AV143" s="7"/>
      <c r="AW143" s="7"/>
      <c r="AX143" s="7"/>
      <c r="AY143" s="7"/>
      <c r="AZ143" s="7"/>
      <c r="BA143" s="7"/>
    </row>
    <row r="144" spans="1:53" hidden="1">
      <c r="V144" s="7"/>
      <c r="AL144" s="7"/>
      <c r="AM144" s="7"/>
      <c r="AN144" s="7"/>
      <c r="AO144" s="7"/>
      <c r="AP144" s="7"/>
      <c r="AQ144" s="7"/>
      <c r="AR144" s="7"/>
      <c r="AS144" s="7"/>
      <c r="AT144" s="7"/>
      <c r="AU144" s="7"/>
      <c r="AV144" s="7"/>
      <c r="AW144" s="7"/>
      <c r="AX144" s="7"/>
      <c r="AY144" s="7"/>
      <c r="AZ144" s="7"/>
      <c r="BA144" s="7"/>
    </row>
    <row r="145" spans="22:53" hidden="1">
      <c r="V145" s="7"/>
      <c r="AL145" s="7"/>
      <c r="AM145" s="7"/>
      <c r="AN145" s="7"/>
      <c r="AO145" s="7"/>
      <c r="AP145" s="7"/>
      <c r="AQ145" s="7"/>
      <c r="AR145" s="7"/>
      <c r="AS145" s="7"/>
      <c r="AT145" s="7"/>
      <c r="AU145" s="7"/>
      <c r="AV145" s="7"/>
      <c r="AW145" s="7"/>
      <c r="AX145" s="7"/>
      <c r="AY145" s="7"/>
      <c r="AZ145" s="7"/>
      <c r="BA145" s="7"/>
    </row>
    <row r="146" spans="22:53" hidden="1">
      <c r="V146" s="7"/>
      <c r="AL146" s="7"/>
      <c r="AM146" s="7"/>
      <c r="AN146" s="7"/>
      <c r="AO146" s="7"/>
      <c r="AP146" s="7"/>
      <c r="AQ146" s="7"/>
      <c r="AR146" s="7"/>
      <c r="AS146" s="7"/>
      <c r="AT146" s="7"/>
      <c r="AU146" s="7"/>
      <c r="AV146" s="7"/>
      <c r="AW146" s="7"/>
      <c r="AX146" s="7"/>
      <c r="AY146" s="7"/>
      <c r="AZ146" s="7"/>
      <c r="BA146" s="7"/>
    </row>
    <row r="147" spans="22:53" hidden="1">
      <c r="V147" s="7"/>
      <c r="AL147" s="7"/>
      <c r="AM147" s="7"/>
      <c r="AN147" s="7"/>
      <c r="AO147" s="7"/>
      <c r="AP147" s="7"/>
      <c r="AQ147" s="7"/>
      <c r="AR147" s="7"/>
      <c r="AS147" s="7"/>
      <c r="AT147" s="7"/>
      <c r="AU147" s="7"/>
      <c r="AV147" s="7"/>
      <c r="AW147" s="7"/>
      <c r="AX147" s="7"/>
      <c r="AY147" s="7"/>
      <c r="AZ147" s="7"/>
      <c r="BA147" s="7"/>
    </row>
    <row r="148" spans="22:53" hidden="1">
      <c r="V148" s="7"/>
      <c r="AL148" s="7"/>
      <c r="AM148" s="7"/>
      <c r="AN148" s="7"/>
      <c r="AO148" s="7"/>
      <c r="AP148" s="7"/>
      <c r="AQ148" s="7"/>
      <c r="AR148" s="7"/>
      <c r="AS148" s="7"/>
      <c r="AT148" s="7"/>
      <c r="AU148" s="7"/>
      <c r="AV148" s="7"/>
      <c r="AW148" s="7"/>
      <c r="AX148" s="7"/>
      <c r="AY148" s="7"/>
      <c r="AZ148" s="7"/>
      <c r="BA148" s="7"/>
    </row>
    <row r="149" spans="22:53" hidden="1">
      <c r="V149" s="7"/>
      <c r="AL149" s="7"/>
      <c r="AM149" s="7"/>
      <c r="AN149" s="7"/>
      <c r="AO149" s="7"/>
      <c r="AP149" s="7"/>
      <c r="AQ149" s="7"/>
      <c r="AR149" s="7"/>
      <c r="AS149" s="7"/>
      <c r="AT149" s="7"/>
      <c r="AU149" s="7"/>
      <c r="AV149" s="7"/>
      <c r="AW149" s="7"/>
      <c r="AX149" s="7"/>
      <c r="AY149" s="7"/>
      <c r="AZ149" s="7"/>
      <c r="BA149" s="7"/>
    </row>
    <row r="150" spans="22:53" hidden="1">
      <c r="V150" s="7"/>
      <c r="AL150" s="7"/>
      <c r="AM150" s="7"/>
      <c r="AN150" s="7"/>
      <c r="AO150" s="7"/>
      <c r="AP150" s="7"/>
      <c r="AQ150" s="7"/>
      <c r="AR150" s="7"/>
      <c r="AS150" s="7"/>
      <c r="AT150" s="7"/>
      <c r="AU150" s="7"/>
      <c r="AV150" s="7"/>
      <c r="AW150" s="7"/>
      <c r="AX150" s="7"/>
      <c r="AY150" s="7"/>
      <c r="AZ150" s="7"/>
      <c r="BA150" s="7"/>
    </row>
    <row r="151" spans="22:53" hidden="1">
      <c r="V151" s="7"/>
      <c r="AL151" s="7"/>
      <c r="AM151" s="7"/>
      <c r="AN151" s="7"/>
      <c r="AO151" s="7"/>
      <c r="AP151" s="7"/>
      <c r="AQ151" s="7"/>
      <c r="AR151" s="7"/>
      <c r="AS151" s="7"/>
      <c r="AT151" s="7"/>
      <c r="AU151" s="7"/>
      <c r="AV151" s="7"/>
      <c r="AW151" s="7"/>
      <c r="AX151" s="7"/>
      <c r="AY151" s="7"/>
      <c r="AZ151" s="7"/>
      <c r="BA151" s="7"/>
    </row>
    <row r="152" spans="22:53" hidden="1">
      <c r="V152" s="7"/>
      <c r="AL152" s="7"/>
      <c r="AM152" s="7"/>
      <c r="AN152" s="7"/>
      <c r="AO152" s="7"/>
      <c r="AP152" s="7"/>
      <c r="AQ152" s="7"/>
      <c r="AR152" s="7"/>
      <c r="AS152" s="7"/>
      <c r="AT152" s="7"/>
      <c r="AU152" s="7"/>
      <c r="AV152" s="7"/>
      <c r="AW152" s="7"/>
      <c r="AX152" s="7"/>
      <c r="AY152" s="7"/>
      <c r="AZ152" s="7"/>
      <c r="BA152" s="7"/>
    </row>
    <row r="153" spans="22:53" hidden="1">
      <c r="V153" s="7"/>
      <c r="AL153" s="7"/>
      <c r="AM153" s="7"/>
      <c r="AN153" s="7"/>
      <c r="AO153" s="7"/>
      <c r="AP153" s="7"/>
      <c r="AQ153" s="7"/>
      <c r="AR153" s="7"/>
      <c r="AS153" s="7"/>
      <c r="AT153" s="7"/>
      <c r="AU153" s="7"/>
      <c r="AV153" s="7"/>
      <c r="AW153" s="7"/>
      <c r="AX153" s="7"/>
      <c r="AY153" s="7"/>
      <c r="AZ153" s="7"/>
      <c r="BA153" s="7"/>
    </row>
    <row r="154" spans="22:53" hidden="1">
      <c r="V154" s="7"/>
      <c r="AL154" s="7"/>
      <c r="AM154" s="7"/>
      <c r="AN154" s="7"/>
      <c r="AO154" s="7"/>
      <c r="AP154" s="7"/>
      <c r="AQ154" s="7"/>
      <c r="AR154" s="7"/>
      <c r="AS154" s="7"/>
      <c r="AT154" s="7"/>
      <c r="AU154" s="7"/>
      <c r="AV154" s="7"/>
      <c r="AW154" s="7"/>
      <c r="AX154" s="7"/>
      <c r="AY154" s="7"/>
      <c r="AZ154" s="7"/>
      <c r="BA154" s="7"/>
    </row>
    <row r="155" spans="22:53" hidden="1">
      <c r="V155" s="7"/>
      <c r="AL155" s="7"/>
      <c r="AM155" s="7"/>
      <c r="AN155" s="7"/>
      <c r="AO155" s="7"/>
      <c r="AP155" s="7"/>
      <c r="AQ155" s="7"/>
      <c r="AR155" s="7"/>
      <c r="AS155" s="7"/>
      <c r="AT155" s="7"/>
      <c r="AU155" s="7"/>
      <c r="AV155" s="7"/>
      <c r="AW155" s="7"/>
      <c r="AX155" s="7"/>
      <c r="AY155" s="7"/>
      <c r="AZ155" s="7"/>
      <c r="BA155" s="7"/>
    </row>
    <row r="156" spans="22:53" hidden="1">
      <c r="V156" s="7"/>
      <c r="AL156" s="7"/>
      <c r="AM156" s="7"/>
      <c r="AN156" s="7"/>
      <c r="AO156" s="7"/>
      <c r="AP156" s="7"/>
      <c r="AQ156" s="7"/>
      <c r="AR156" s="7"/>
      <c r="AS156" s="7"/>
      <c r="AT156" s="7"/>
      <c r="AU156" s="7"/>
      <c r="AV156" s="7"/>
      <c r="AW156" s="7"/>
      <c r="AX156" s="7"/>
      <c r="AY156" s="7"/>
      <c r="AZ156" s="7"/>
      <c r="BA156" s="7"/>
    </row>
    <row r="157" spans="22:53" hidden="1">
      <c r="V157" s="7"/>
      <c r="AL157" s="7"/>
      <c r="AM157" s="7"/>
      <c r="AN157" s="7"/>
      <c r="AO157" s="7"/>
      <c r="AP157" s="7"/>
      <c r="AQ157" s="7"/>
      <c r="AR157" s="7"/>
      <c r="AS157" s="7"/>
      <c r="AT157" s="7"/>
      <c r="AU157" s="7"/>
      <c r="AV157" s="7"/>
      <c r="AW157" s="7"/>
      <c r="AX157" s="7"/>
      <c r="AY157" s="7"/>
      <c r="AZ157" s="7"/>
      <c r="BA157" s="7"/>
    </row>
    <row r="158" spans="22:53" hidden="1">
      <c r="V158" s="7"/>
      <c r="AL158" s="7"/>
      <c r="AM158" s="7"/>
      <c r="AN158" s="7"/>
      <c r="AO158" s="7"/>
      <c r="AP158" s="7"/>
      <c r="AQ158" s="7"/>
      <c r="AR158" s="7"/>
      <c r="AS158" s="7"/>
      <c r="AT158" s="7"/>
      <c r="AU158" s="7"/>
      <c r="AV158" s="7"/>
      <c r="AW158" s="7"/>
      <c r="AX158" s="7"/>
      <c r="AY158" s="7"/>
      <c r="AZ158" s="7"/>
      <c r="BA158" s="7"/>
    </row>
    <row r="159" spans="22:53" hidden="1">
      <c r="V159" s="7"/>
      <c r="AL159" s="7"/>
      <c r="AM159" s="7"/>
      <c r="AN159" s="7"/>
      <c r="AO159" s="7"/>
      <c r="AP159" s="7"/>
      <c r="AQ159" s="7"/>
      <c r="AR159" s="7"/>
      <c r="AS159" s="7"/>
      <c r="AT159" s="7"/>
      <c r="AU159" s="7"/>
      <c r="AV159" s="7"/>
      <c r="AW159" s="7"/>
      <c r="AX159" s="7"/>
      <c r="AY159" s="7"/>
      <c r="AZ159" s="7"/>
      <c r="BA159" s="7"/>
    </row>
    <row r="160" spans="22:53" hidden="1">
      <c r="V160" s="7"/>
      <c r="AL160" s="7"/>
      <c r="AM160" s="7"/>
      <c r="AN160" s="7"/>
      <c r="AO160" s="7"/>
      <c r="AP160" s="7"/>
      <c r="AQ160" s="7"/>
      <c r="AR160" s="7"/>
      <c r="AS160" s="7"/>
      <c r="AT160" s="7"/>
      <c r="AU160" s="7"/>
      <c r="AV160" s="7"/>
      <c r="AW160" s="7"/>
      <c r="AX160" s="7"/>
      <c r="AY160" s="7"/>
      <c r="AZ160" s="7"/>
      <c r="BA160" s="7"/>
    </row>
    <row r="161" spans="22:53" hidden="1">
      <c r="V161" s="7"/>
      <c r="AL161" s="7"/>
      <c r="AM161" s="7"/>
      <c r="AN161" s="7"/>
      <c r="AO161" s="7"/>
      <c r="AP161" s="7"/>
      <c r="AQ161" s="7"/>
      <c r="AR161" s="7"/>
      <c r="AS161" s="7"/>
      <c r="AT161" s="7"/>
      <c r="AU161" s="7"/>
      <c r="AV161" s="7"/>
      <c r="AW161" s="7"/>
      <c r="AX161" s="7"/>
      <c r="AY161" s="7"/>
      <c r="AZ161" s="7"/>
      <c r="BA161" s="7"/>
    </row>
    <row r="162" spans="22:53" hidden="1">
      <c r="V162" s="7"/>
      <c r="AL162" s="7"/>
      <c r="AM162" s="7"/>
      <c r="AN162" s="7"/>
      <c r="AO162" s="7"/>
      <c r="AP162" s="7"/>
      <c r="AQ162" s="7"/>
      <c r="AR162" s="7"/>
      <c r="AS162" s="7"/>
      <c r="AT162" s="7"/>
      <c r="AU162" s="7"/>
      <c r="AV162" s="7"/>
      <c r="AW162" s="7"/>
      <c r="AX162" s="7"/>
      <c r="AY162" s="7"/>
      <c r="AZ162" s="7"/>
      <c r="BA162" s="7"/>
    </row>
    <row r="163" spans="22:53" hidden="1">
      <c r="V163" s="7"/>
      <c r="AL163" s="7"/>
      <c r="AM163" s="7"/>
      <c r="AN163" s="7"/>
      <c r="AO163" s="7"/>
      <c r="AP163" s="7"/>
      <c r="AQ163" s="7"/>
      <c r="AR163" s="7"/>
      <c r="AS163" s="7"/>
      <c r="AT163" s="7"/>
      <c r="AU163" s="7"/>
      <c r="AV163" s="7"/>
      <c r="AW163" s="7"/>
      <c r="AX163" s="7"/>
      <c r="AY163" s="7"/>
      <c r="AZ163" s="7"/>
      <c r="BA163" s="7"/>
    </row>
    <row r="164" spans="22:53" hidden="1">
      <c r="V164" s="7"/>
      <c r="AL164" s="7"/>
      <c r="AM164" s="7"/>
      <c r="AN164" s="7"/>
      <c r="AO164" s="7"/>
      <c r="AP164" s="7"/>
      <c r="AQ164" s="7"/>
      <c r="AR164" s="7"/>
      <c r="AS164" s="7"/>
      <c r="AT164" s="7"/>
      <c r="AU164" s="7"/>
      <c r="AV164" s="7"/>
      <c r="AW164" s="7"/>
      <c r="AX164" s="7"/>
      <c r="AY164" s="7"/>
      <c r="AZ164" s="7"/>
      <c r="BA164" s="7"/>
    </row>
    <row r="165" spans="22:53" hidden="1">
      <c r="V165" s="7"/>
      <c r="AL165" s="7"/>
      <c r="AM165" s="7"/>
      <c r="AN165" s="7"/>
      <c r="AO165" s="7"/>
      <c r="AP165" s="7"/>
      <c r="AQ165" s="7"/>
      <c r="AR165" s="7"/>
      <c r="AS165" s="7"/>
      <c r="AT165" s="7"/>
      <c r="AU165" s="7"/>
      <c r="AV165" s="7"/>
      <c r="AW165" s="7"/>
      <c r="AX165" s="7"/>
      <c r="AY165" s="7"/>
      <c r="AZ165" s="7"/>
      <c r="BA165" s="7"/>
    </row>
    <row r="166" spans="22:53" hidden="1">
      <c r="V166" s="7"/>
      <c r="AL166" s="7"/>
      <c r="AM166" s="7"/>
      <c r="AN166" s="7"/>
      <c r="AO166" s="7"/>
      <c r="AP166" s="7"/>
      <c r="AQ166" s="7"/>
      <c r="AR166" s="7"/>
      <c r="AS166" s="7"/>
      <c r="AT166" s="7"/>
      <c r="AU166" s="7"/>
      <c r="AV166" s="7"/>
      <c r="AW166" s="7"/>
      <c r="AX166" s="7"/>
      <c r="AY166" s="7"/>
      <c r="AZ166" s="7"/>
      <c r="BA166" s="7"/>
    </row>
    <row r="167" spans="22:53" hidden="1">
      <c r="V167" s="7"/>
      <c r="AL167" s="7"/>
      <c r="AM167" s="7"/>
      <c r="AN167" s="7"/>
      <c r="AO167" s="7"/>
      <c r="AP167" s="7"/>
      <c r="AQ167" s="7"/>
      <c r="AR167" s="7"/>
      <c r="AS167" s="7"/>
      <c r="AT167" s="7"/>
      <c r="AU167" s="7"/>
      <c r="AV167" s="7"/>
      <c r="AW167" s="7"/>
      <c r="AX167" s="7"/>
      <c r="AY167" s="7"/>
      <c r="AZ167" s="7"/>
      <c r="BA167" s="7"/>
    </row>
    <row r="168" spans="22:53" hidden="1">
      <c r="V168" s="7"/>
      <c r="AL168" s="7"/>
      <c r="AM168" s="7"/>
      <c r="AN168" s="7"/>
      <c r="AO168" s="7"/>
      <c r="AP168" s="7"/>
      <c r="AQ168" s="7"/>
      <c r="AR168" s="7"/>
      <c r="AS168" s="7"/>
      <c r="AT168" s="7"/>
      <c r="AU168" s="7"/>
      <c r="AV168" s="7"/>
      <c r="AW168" s="7"/>
      <c r="AX168" s="7"/>
      <c r="AY168" s="7"/>
      <c r="AZ168" s="7"/>
      <c r="BA168" s="7"/>
    </row>
    <row r="169" spans="22:53" hidden="1">
      <c r="V169" s="7"/>
      <c r="AL169" s="7"/>
      <c r="AM169" s="7"/>
      <c r="AN169" s="7"/>
      <c r="AO169" s="7"/>
      <c r="AP169" s="7"/>
      <c r="AQ169" s="7"/>
      <c r="AR169" s="7"/>
      <c r="AS169" s="7"/>
      <c r="AT169" s="7"/>
      <c r="AU169" s="7"/>
      <c r="AV169" s="7"/>
      <c r="AW169" s="7"/>
      <c r="AX169" s="7"/>
      <c r="AY169" s="7"/>
      <c r="AZ169" s="7"/>
      <c r="BA169" s="7"/>
    </row>
    <row r="170" spans="22:53" hidden="1">
      <c r="V170" s="7"/>
      <c r="AL170" s="7"/>
      <c r="AM170" s="7"/>
      <c r="AN170" s="7"/>
      <c r="AO170" s="7"/>
      <c r="AP170" s="7"/>
      <c r="AQ170" s="7"/>
      <c r="AR170" s="7"/>
      <c r="AS170" s="7"/>
      <c r="AT170" s="7"/>
      <c r="AU170" s="7"/>
      <c r="AV170" s="7"/>
      <c r="AW170" s="7"/>
      <c r="AX170" s="7"/>
      <c r="AY170" s="7"/>
      <c r="AZ170" s="7"/>
      <c r="BA170" s="7"/>
    </row>
    <row r="171" spans="22:53" hidden="1">
      <c r="V171" s="7"/>
      <c r="AL171" s="7"/>
      <c r="AM171" s="7"/>
      <c r="AN171" s="7"/>
      <c r="AO171" s="7"/>
      <c r="AP171" s="7"/>
      <c r="AQ171" s="7"/>
      <c r="AR171" s="7"/>
      <c r="AS171" s="7"/>
      <c r="AT171" s="7"/>
      <c r="AU171" s="7"/>
      <c r="AV171" s="7"/>
      <c r="AW171" s="7"/>
      <c r="AX171" s="7"/>
      <c r="AY171" s="7"/>
      <c r="AZ171" s="7"/>
      <c r="BA171" s="7"/>
    </row>
    <row r="172" spans="22:53" hidden="1">
      <c r="V172" s="7"/>
      <c r="AL172" s="7"/>
      <c r="AM172" s="7"/>
      <c r="AN172" s="7"/>
      <c r="AO172" s="7"/>
      <c r="AP172" s="7"/>
      <c r="AQ172" s="7"/>
      <c r="AR172" s="7"/>
      <c r="AS172" s="7"/>
      <c r="AT172" s="7"/>
      <c r="AU172" s="7"/>
      <c r="AV172" s="7"/>
      <c r="AW172" s="7"/>
      <c r="AX172" s="7"/>
      <c r="AY172" s="7"/>
      <c r="AZ172" s="7"/>
      <c r="BA172" s="7"/>
    </row>
    <row r="173" spans="22:53" hidden="1">
      <c r="V173" s="7"/>
      <c r="AL173" s="7"/>
      <c r="AM173" s="7"/>
      <c r="AN173" s="7"/>
      <c r="AO173" s="7"/>
      <c r="AP173" s="7"/>
      <c r="AQ173" s="7"/>
      <c r="AR173" s="7"/>
      <c r="AS173" s="7"/>
      <c r="AT173" s="7"/>
      <c r="AU173" s="7"/>
      <c r="AV173" s="7"/>
      <c r="AW173" s="7"/>
      <c r="AX173" s="7"/>
      <c r="AY173" s="7"/>
      <c r="AZ173" s="7"/>
      <c r="BA173" s="7"/>
    </row>
    <row r="174" spans="22:53" hidden="1">
      <c r="V174" s="7"/>
      <c r="AL174" s="7"/>
      <c r="AM174" s="7"/>
      <c r="AN174" s="7"/>
      <c r="AO174" s="7"/>
      <c r="AP174" s="7"/>
      <c r="AQ174" s="7"/>
      <c r="AR174" s="7"/>
      <c r="AS174" s="7"/>
      <c r="AT174" s="7"/>
      <c r="AU174" s="7"/>
      <c r="AV174" s="7"/>
      <c r="AW174" s="7"/>
      <c r="AX174" s="7"/>
      <c r="AY174" s="7"/>
      <c r="AZ174" s="7"/>
      <c r="BA174" s="7"/>
    </row>
    <row r="175" spans="22:53" hidden="1">
      <c r="V175" s="7"/>
      <c r="AL175" s="7"/>
      <c r="AM175" s="7"/>
      <c r="AN175" s="7"/>
      <c r="AO175" s="7"/>
      <c r="AP175" s="7"/>
      <c r="AQ175" s="7"/>
      <c r="AR175" s="7"/>
      <c r="AS175" s="7"/>
      <c r="AT175" s="7"/>
      <c r="AU175" s="7"/>
      <c r="AV175" s="7"/>
      <c r="AW175" s="7"/>
      <c r="AX175" s="7"/>
      <c r="AY175" s="7"/>
      <c r="AZ175" s="7"/>
      <c r="BA175" s="7"/>
    </row>
    <row r="176" spans="22:53" hidden="1">
      <c r="V176" s="7"/>
      <c r="AL176" s="7"/>
      <c r="AM176" s="7"/>
      <c r="AN176" s="7"/>
      <c r="AO176" s="7"/>
      <c r="AP176" s="7"/>
      <c r="AQ176" s="7"/>
      <c r="AR176" s="7"/>
      <c r="AS176" s="7"/>
      <c r="AT176" s="7"/>
      <c r="AU176" s="7"/>
      <c r="AV176" s="7"/>
      <c r="AW176" s="7"/>
      <c r="AX176" s="7"/>
      <c r="AY176" s="7"/>
      <c r="AZ176" s="7"/>
      <c r="BA176" s="7"/>
    </row>
    <row r="177" spans="22:53" hidden="1">
      <c r="V177" s="7"/>
      <c r="AL177" s="7"/>
      <c r="AM177" s="7"/>
      <c r="AN177" s="7"/>
      <c r="AO177" s="7"/>
      <c r="AP177" s="7"/>
      <c r="AQ177" s="7"/>
      <c r="AR177" s="7"/>
      <c r="AS177" s="7"/>
      <c r="AT177" s="7"/>
      <c r="AU177" s="7"/>
      <c r="AV177" s="7"/>
      <c r="AW177" s="7"/>
      <c r="AX177" s="7"/>
      <c r="AY177" s="7"/>
      <c r="AZ177" s="7"/>
      <c r="BA177" s="7"/>
    </row>
    <row r="178" spans="22:53" hidden="1">
      <c r="V178" s="7"/>
      <c r="AL178" s="7"/>
      <c r="AM178" s="7"/>
      <c r="AN178" s="7"/>
      <c r="AO178" s="7"/>
      <c r="AP178" s="7"/>
      <c r="AQ178" s="7"/>
      <c r="AR178" s="7"/>
      <c r="AS178" s="7"/>
      <c r="AT178" s="7"/>
      <c r="AU178" s="7"/>
      <c r="AV178" s="7"/>
      <c r="AW178" s="7"/>
      <c r="AX178" s="7"/>
      <c r="AY178" s="7"/>
      <c r="AZ178" s="7"/>
      <c r="BA178" s="7"/>
    </row>
    <row r="179" spans="22:53" hidden="1">
      <c r="V179" s="7"/>
      <c r="AL179" s="7"/>
      <c r="AM179" s="7"/>
      <c r="AN179" s="7"/>
      <c r="AO179" s="7"/>
      <c r="AP179" s="7"/>
      <c r="AQ179" s="7"/>
      <c r="AR179" s="7"/>
      <c r="AS179" s="7"/>
      <c r="AT179" s="7"/>
      <c r="AU179" s="7"/>
      <c r="AV179" s="7"/>
      <c r="AW179" s="7"/>
      <c r="AX179" s="7"/>
      <c r="AY179" s="7"/>
      <c r="AZ179" s="7"/>
      <c r="BA179" s="7"/>
    </row>
    <row r="180" spans="22:53" hidden="1">
      <c r="V180" s="7"/>
      <c r="AL180" s="7"/>
      <c r="AM180" s="7"/>
      <c r="AN180" s="7"/>
      <c r="AO180" s="7"/>
      <c r="AP180" s="7"/>
      <c r="AQ180" s="7"/>
      <c r="AR180" s="7"/>
      <c r="AS180" s="7"/>
      <c r="AT180" s="7"/>
      <c r="AU180" s="7"/>
      <c r="AV180" s="7"/>
      <c r="AW180" s="7"/>
      <c r="AX180" s="7"/>
      <c r="AY180" s="7"/>
      <c r="AZ180" s="7"/>
      <c r="BA180" s="7"/>
    </row>
    <row r="181" spans="22:53" hidden="1">
      <c r="V181" s="7"/>
      <c r="AL181" s="7"/>
      <c r="AM181" s="7"/>
      <c r="AN181" s="7"/>
      <c r="AO181" s="7"/>
      <c r="AP181" s="7"/>
      <c r="AQ181" s="7"/>
      <c r="AR181" s="7"/>
      <c r="AS181" s="7"/>
      <c r="AT181" s="7"/>
      <c r="AU181" s="7"/>
      <c r="AV181" s="7"/>
      <c r="AW181" s="7"/>
      <c r="AX181" s="7"/>
      <c r="AY181" s="7"/>
      <c r="AZ181" s="7"/>
      <c r="BA181" s="7"/>
    </row>
    <row r="182" spans="22:53" hidden="1">
      <c r="V182" s="7"/>
      <c r="AL182" s="7"/>
      <c r="AM182" s="7"/>
      <c r="AN182" s="7"/>
      <c r="AO182" s="7"/>
      <c r="AP182" s="7"/>
      <c r="AQ182" s="7"/>
      <c r="AR182" s="7"/>
      <c r="AS182" s="7"/>
      <c r="AT182" s="7"/>
      <c r="AU182" s="7"/>
      <c r="AV182" s="7"/>
      <c r="AW182" s="7"/>
      <c r="AX182" s="7"/>
      <c r="AY182" s="7"/>
      <c r="AZ182" s="7"/>
      <c r="BA182" s="7"/>
    </row>
    <row r="183" spans="22:53" hidden="1">
      <c r="V183" s="7"/>
      <c r="AL183" s="7"/>
      <c r="AM183" s="7"/>
      <c r="AN183" s="7"/>
      <c r="AO183" s="7"/>
      <c r="AP183" s="7"/>
      <c r="AQ183" s="7"/>
      <c r="AR183" s="7"/>
      <c r="AS183" s="7"/>
      <c r="AT183" s="7"/>
      <c r="AU183" s="7"/>
      <c r="AV183" s="7"/>
      <c r="AW183" s="7"/>
      <c r="AX183" s="7"/>
      <c r="AY183" s="7"/>
      <c r="AZ183" s="7"/>
      <c r="BA183" s="7"/>
    </row>
    <row r="184" spans="22:53" hidden="1">
      <c r="V184" s="7"/>
      <c r="AL184" s="7"/>
      <c r="AM184" s="7"/>
      <c r="AN184" s="7"/>
      <c r="AO184" s="7"/>
      <c r="AP184" s="7"/>
      <c r="AQ184" s="7"/>
      <c r="AR184" s="7"/>
      <c r="AS184" s="7"/>
      <c r="AT184" s="7"/>
      <c r="AU184" s="7"/>
      <c r="AV184" s="7"/>
      <c r="AW184" s="7"/>
      <c r="AX184" s="7"/>
      <c r="AY184" s="7"/>
      <c r="AZ184" s="7"/>
      <c r="BA184" s="7"/>
    </row>
    <row r="185" spans="22:53" hidden="1">
      <c r="V185" s="7"/>
      <c r="AL185" s="7"/>
      <c r="AM185" s="7"/>
      <c r="AN185" s="7"/>
      <c r="AO185" s="7"/>
      <c r="AP185" s="7"/>
      <c r="AQ185" s="7"/>
      <c r="AR185" s="7"/>
      <c r="AS185" s="7"/>
      <c r="AT185" s="7"/>
      <c r="AU185" s="7"/>
      <c r="AV185" s="7"/>
      <c r="AW185" s="7"/>
      <c r="AX185" s="7"/>
      <c r="AY185" s="7"/>
      <c r="AZ185" s="7"/>
      <c r="BA185" s="7"/>
    </row>
    <row r="186" spans="22:53" hidden="1">
      <c r="V186" s="7"/>
      <c r="AL186" s="7"/>
      <c r="AM186" s="7"/>
      <c r="AN186" s="7"/>
      <c r="AO186" s="7"/>
      <c r="AP186" s="7"/>
      <c r="AQ186" s="7"/>
      <c r="AR186" s="7"/>
      <c r="AS186" s="7"/>
      <c r="AT186" s="7"/>
      <c r="AU186" s="7"/>
      <c r="AV186" s="7"/>
      <c r="AW186" s="7"/>
      <c r="AX186" s="7"/>
      <c r="AY186" s="7"/>
      <c r="AZ186" s="7"/>
      <c r="BA186" s="7"/>
    </row>
    <row r="187" spans="22:53" hidden="1">
      <c r="V187" s="7"/>
      <c r="AL187" s="7"/>
      <c r="AM187" s="7"/>
      <c r="AN187" s="7"/>
      <c r="AO187" s="7"/>
      <c r="AP187" s="7"/>
      <c r="AQ187" s="7"/>
      <c r="AR187" s="7"/>
      <c r="AS187" s="7"/>
      <c r="AT187" s="7"/>
      <c r="AU187" s="7"/>
      <c r="AV187" s="7"/>
      <c r="AW187" s="7"/>
      <c r="AX187" s="7"/>
      <c r="AY187" s="7"/>
      <c r="AZ187" s="7"/>
      <c r="BA187" s="7"/>
    </row>
    <row r="188" spans="22:53" hidden="1">
      <c r="V188" s="7"/>
      <c r="AL188" s="7"/>
      <c r="AM188" s="7"/>
      <c r="AN188" s="7"/>
      <c r="AO188" s="7"/>
      <c r="AP188" s="7"/>
      <c r="AQ188" s="7"/>
      <c r="AR188" s="7"/>
      <c r="AS188" s="7"/>
      <c r="AT188" s="7"/>
      <c r="AU188" s="7"/>
      <c r="AV188" s="7"/>
      <c r="AW188" s="7"/>
      <c r="AX188" s="7"/>
      <c r="AY188" s="7"/>
      <c r="AZ188" s="7"/>
      <c r="BA188" s="7"/>
    </row>
    <row r="189" spans="22:53" hidden="1">
      <c r="V189" s="7"/>
      <c r="AL189" s="7"/>
      <c r="AM189" s="7"/>
      <c r="AN189" s="7"/>
      <c r="AO189" s="7"/>
      <c r="AP189" s="7"/>
      <c r="AQ189" s="7"/>
      <c r="AR189" s="7"/>
      <c r="AS189" s="7"/>
      <c r="AT189" s="7"/>
      <c r="AU189" s="7"/>
      <c r="AV189" s="7"/>
      <c r="AW189" s="7"/>
      <c r="AX189" s="7"/>
      <c r="AY189" s="7"/>
      <c r="AZ189" s="7"/>
      <c r="BA189" s="7"/>
    </row>
    <row r="190" spans="22:53" hidden="1">
      <c r="V190" s="7"/>
      <c r="AL190" s="7"/>
      <c r="AM190" s="7"/>
      <c r="AN190" s="7"/>
      <c r="AO190" s="7"/>
      <c r="AP190" s="7"/>
      <c r="AQ190" s="7"/>
      <c r="AR190" s="7"/>
      <c r="AS190" s="7"/>
      <c r="AT190" s="7"/>
      <c r="AU190" s="7"/>
      <c r="AV190" s="7"/>
      <c r="AW190" s="7"/>
      <c r="AX190" s="7"/>
      <c r="AY190" s="7"/>
      <c r="AZ190" s="7"/>
      <c r="BA190" s="7"/>
    </row>
    <row r="191" spans="22:53" hidden="1">
      <c r="V191" s="7"/>
      <c r="AL191" s="7"/>
      <c r="AM191" s="7"/>
      <c r="AN191" s="7"/>
      <c r="AO191" s="7"/>
      <c r="AP191" s="7"/>
      <c r="AQ191" s="7"/>
      <c r="AR191" s="7"/>
      <c r="AS191" s="7"/>
      <c r="AT191" s="7"/>
      <c r="AU191" s="7"/>
      <c r="AV191" s="7"/>
      <c r="AW191" s="7"/>
      <c r="AX191" s="7"/>
      <c r="AY191" s="7"/>
      <c r="AZ191" s="7"/>
      <c r="BA191" s="7"/>
    </row>
    <row r="192" spans="22:53" hidden="1">
      <c r="V192" s="7"/>
      <c r="AL192" s="7"/>
      <c r="AM192" s="7"/>
      <c r="AN192" s="7"/>
      <c r="AO192" s="7"/>
      <c r="AP192" s="7"/>
      <c r="AQ192" s="7"/>
      <c r="AR192" s="7"/>
      <c r="AS192" s="7"/>
      <c r="AT192" s="7"/>
      <c r="AU192" s="7"/>
      <c r="AV192" s="7"/>
      <c r="AW192" s="7"/>
      <c r="AX192" s="7"/>
      <c r="AY192" s="7"/>
      <c r="AZ192" s="7"/>
      <c r="BA192" s="7"/>
    </row>
    <row r="193" spans="22:53" hidden="1">
      <c r="V193" s="7"/>
      <c r="AL193" s="7"/>
      <c r="AM193" s="7"/>
      <c r="AN193" s="7"/>
      <c r="AO193" s="7"/>
      <c r="AP193" s="7"/>
      <c r="AQ193" s="7"/>
      <c r="AR193" s="7"/>
      <c r="AS193" s="7"/>
      <c r="AT193" s="7"/>
      <c r="AU193" s="7"/>
      <c r="AV193" s="7"/>
      <c r="AW193" s="7"/>
      <c r="AX193" s="7"/>
      <c r="AY193" s="7"/>
      <c r="AZ193" s="7"/>
      <c r="BA193" s="7"/>
    </row>
    <row r="194" spans="22:53" hidden="1">
      <c r="V194" s="7"/>
      <c r="AL194" s="7"/>
      <c r="AM194" s="7"/>
      <c r="AN194" s="7"/>
      <c r="AO194" s="7"/>
      <c r="AP194" s="7"/>
      <c r="AQ194" s="7"/>
      <c r="AR194" s="7"/>
      <c r="AS194" s="7"/>
      <c r="AT194" s="7"/>
      <c r="AU194" s="7"/>
      <c r="AV194" s="7"/>
      <c r="AW194" s="7"/>
      <c r="AX194" s="7"/>
      <c r="AY194" s="7"/>
      <c r="AZ194" s="7"/>
      <c r="BA194" s="7"/>
    </row>
    <row r="195" spans="22:53" hidden="1">
      <c r="V195" s="7"/>
      <c r="AL195" s="7"/>
      <c r="AM195" s="7"/>
      <c r="AN195" s="7"/>
      <c r="AO195" s="7"/>
      <c r="AP195" s="7"/>
      <c r="AQ195" s="7"/>
      <c r="AR195" s="7"/>
      <c r="AS195" s="7"/>
      <c r="AT195" s="7"/>
      <c r="AU195" s="7"/>
      <c r="AV195" s="7"/>
      <c r="AW195" s="7"/>
      <c r="AX195" s="7"/>
      <c r="AY195" s="7"/>
      <c r="AZ195" s="7"/>
      <c r="BA195" s="7"/>
    </row>
    <row r="196" spans="22:53" hidden="1">
      <c r="V196" s="7"/>
      <c r="AL196" s="7"/>
      <c r="AM196" s="7"/>
      <c r="AN196" s="7"/>
      <c r="AO196" s="7"/>
      <c r="AP196" s="7"/>
      <c r="AQ196" s="7"/>
      <c r="AR196" s="7"/>
      <c r="AS196" s="7"/>
      <c r="AT196" s="7"/>
      <c r="AU196" s="7"/>
      <c r="AV196" s="7"/>
      <c r="AW196" s="7"/>
      <c r="AX196" s="7"/>
      <c r="AY196" s="7"/>
      <c r="AZ196" s="7"/>
      <c r="BA196" s="7"/>
    </row>
    <row r="197" spans="22:53" hidden="1">
      <c r="V197" s="7"/>
      <c r="AL197" s="7"/>
      <c r="AM197" s="7"/>
      <c r="AN197" s="7"/>
      <c r="AO197" s="7"/>
      <c r="AP197" s="7"/>
      <c r="AQ197" s="7"/>
      <c r="AR197" s="7"/>
      <c r="AS197" s="7"/>
      <c r="AT197" s="7"/>
      <c r="AU197" s="7"/>
      <c r="AV197" s="7"/>
      <c r="AW197" s="7"/>
      <c r="AX197" s="7"/>
      <c r="AY197" s="7"/>
      <c r="AZ197" s="7"/>
      <c r="BA197" s="7"/>
    </row>
    <row r="198" spans="22:53" hidden="1">
      <c r="V198" s="7"/>
      <c r="AL198" s="7"/>
      <c r="AM198" s="7"/>
      <c r="AN198" s="7"/>
      <c r="AO198" s="7"/>
      <c r="AP198" s="7"/>
      <c r="AQ198" s="7"/>
      <c r="AR198" s="7"/>
      <c r="AS198" s="7"/>
      <c r="AT198" s="7"/>
      <c r="AU198" s="7"/>
      <c r="AV198" s="7"/>
      <c r="AW198" s="7"/>
      <c r="AX198" s="7"/>
      <c r="AY198" s="7"/>
      <c r="AZ198" s="7"/>
      <c r="BA198" s="7"/>
    </row>
    <row r="199" spans="22:53" hidden="1">
      <c r="V199" s="7"/>
      <c r="AL199" s="7"/>
      <c r="AM199" s="7"/>
      <c r="AN199" s="7"/>
      <c r="AO199" s="7"/>
      <c r="AP199" s="7"/>
      <c r="AQ199" s="7"/>
      <c r="AR199" s="7"/>
      <c r="AS199" s="7"/>
      <c r="AT199" s="7"/>
      <c r="AU199" s="7"/>
      <c r="AV199" s="7"/>
      <c r="AW199" s="7"/>
      <c r="AX199" s="7"/>
      <c r="AY199" s="7"/>
      <c r="AZ199" s="7"/>
      <c r="BA199" s="7"/>
    </row>
    <row r="200" spans="22:53" hidden="1">
      <c r="V200" s="7"/>
      <c r="AL200" s="7"/>
      <c r="AM200" s="7"/>
      <c r="AN200" s="7"/>
      <c r="AO200" s="7"/>
      <c r="AP200" s="7"/>
      <c r="AQ200" s="7"/>
      <c r="AR200" s="7"/>
      <c r="AS200" s="7"/>
      <c r="AT200" s="7"/>
      <c r="AU200" s="7"/>
      <c r="AV200" s="7"/>
      <c r="AW200" s="7"/>
      <c r="AX200" s="7"/>
      <c r="AY200" s="7"/>
      <c r="AZ200" s="7"/>
      <c r="BA200" s="7"/>
    </row>
    <row r="201" spans="22:53" hidden="1">
      <c r="V201" s="7"/>
      <c r="AL201" s="7"/>
      <c r="AM201" s="7"/>
      <c r="AN201" s="7"/>
      <c r="AO201" s="7"/>
      <c r="AP201" s="7"/>
      <c r="AQ201" s="7"/>
      <c r="AR201" s="7"/>
      <c r="AS201" s="7"/>
      <c r="AT201" s="7"/>
      <c r="AU201" s="7"/>
      <c r="AV201" s="7"/>
      <c r="AW201" s="7"/>
      <c r="AX201" s="7"/>
      <c r="AY201" s="7"/>
      <c r="AZ201" s="7"/>
      <c r="BA201" s="7"/>
    </row>
    <row r="202" spans="22:53" hidden="1">
      <c r="V202" s="7"/>
      <c r="AL202" s="7"/>
      <c r="AM202" s="7"/>
      <c r="AN202" s="7"/>
      <c r="AO202" s="7"/>
      <c r="AP202" s="7"/>
      <c r="AQ202" s="7"/>
      <c r="AR202" s="7"/>
      <c r="AS202" s="7"/>
      <c r="AT202" s="7"/>
      <c r="AU202" s="7"/>
      <c r="AV202" s="7"/>
      <c r="AW202" s="7"/>
      <c r="AX202" s="7"/>
      <c r="AY202" s="7"/>
      <c r="AZ202" s="7"/>
      <c r="BA202" s="7"/>
    </row>
    <row r="203" spans="22:53" hidden="1">
      <c r="V203" s="7"/>
      <c r="AL203" s="7"/>
      <c r="AM203" s="7"/>
      <c r="AN203" s="7"/>
      <c r="AO203" s="7"/>
      <c r="AP203" s="7"/>
      <c r="AQ203" s="7"/>
      <c r="AR203" s="7"/>
      <c r="AS203" s="7"/>
      <c r="AT203" s="7"/>
      <c r="AU203" s="7"/>
      <c r="AV203" s="7"/>
      <c r="AW203" s="7"/>
      <c r="AX203" s="7"/>
      <c r="AY203" s="7"/>
      <c r="AZ203" s="7"/>
      <c r="BA203" s="7"/>
    </row>
    <row r="204" spans="22:53" hidden="1">
      <c r="V204" s="7"/>
      <c r="AL204" s="7"/>
      <c r="AM204" s="7"/>
      <c r="AN204" s="7"/>
      <c r="AO204" s="7"/>
      <c r="AP204" s="7"/>
      <c r="AQ204" s="7"/>
      <c r="AR204" s="7"/>
      <c r="AS204" s="7"/>
      <c r="AT204" s="7"/>
      <c r="AU204" s="7"/>
      <c r="AV204" s="7"/>
      <c r="AW204" s="7"/>
      <c r="AX204" s="7"/>
      <c r="AY204" s="7"/>
      <c r="AZ204" s="7"/>
      <c r="BA204" s="7"/>
    </row>
    <row r="205" spans="22:53" hidden="1">
      <c r="V205" s="7"/>
      <c r="AL205" s="7"/>
      <c r="AM205" s="7"/>
      <c r="AN205" s="7"/>
      <c r="AO205" s="7"/>
      <c r="AP205" s="7"/>
      <c r="AQ205" s="7"/>
      <c r="AR205" s="7"/>
      <c r="AS205" s="7"/>
      <c r="AT205" s="7"/>
      <c r="AU205" s="7"/>
      <c r="AV205" s="7"/>
      <c r="AW205" s="7"/>
      <c r="AX205" s="7"/>
      <c r="AY205" s="7"/>
      <c r="AZ205" s="7"/>
      <c r="BA205" s="7"/>
    </row>
    <row r="206" spans="22:53" hidden="1">
      <c r="V206" s="7"/>
      <c r="AL206" s="7"/>
      <c r="AM206" s="7"/>
      <c r="AN206" s="7"/>
      <c r="AO206" s="7"/>
      <c r="AP206" s="7"/>
      <c r="AQ206" s="7"/>
      <c r="AR206" s="7"/>
      <c r="AS206" s="7"/>
      <c r="AT206" s="7"/>
      <c r="AU206" s="7"/>
      <c r="AV206" s="7"/>
      <c r="AW206" s="7"/>
      <c r="AX206" s="7"/>
      <c r="AY206" s="7"/>
      <c r="AZ206" s="7"/>
      <c r="BA206" s="7"/>
    </row>
    <row r="207" spans="22:53" hidden="1">
      <c r="V207" s="7"/>
      <c r="AL207" s="7"/>
      <c r="AM207" s="7"/>
      <c r="AN207" s="7"/>
      <c r="AO207" s="7"/>
      <c r="AP207" s="7"/>
      <c r="AQ207" s="7"/>
      <c r="AR207" s="7"/>
      <c r="AS207" s="7"/>
      <c r="AT207" s="7"/>
      <c r="AU207" s="7"/>
      <c r="AV207" s="7"/>
      <c r="AW207" s="7"/>
      <c r="AX207" s="7"/>
      <c r="AY207" s="7"/>
      <c r="AZ207" s="7"/>
      <c r="BA207" s="7"/>
    </row>
    <row r="208" spans="22:53" hidden="1">
      <c r="V208" s="7"/>
      <c r="AL208" s="7"/>
      <c r="AM208" s="7"/>
      <c r="AN208" s="7"/>
      <c r="AO208" s="7"/>
      <c r="AP208" s="7"/>
      <c r="AQ208" s="7"/>
      <c r="AR208" s="7"/>
      <c r="AS208" s="7"/>
      <c r="AT208" s="7"/>
      <c r="AU208" s="7"/>
      <c r="AV208" s="7"/>
      <c r="AW208" s="7"/>
      <c r="AX208" s="7"/>
      <c r="AY208" s="7"/>
      <c r="AZ208" s="7"/>
      <c r="BA208" s="7"/>
    </row>
    <row r="209" spans="22:53" hidden="1">
      <c r="V209" s="7"/>
      <c r="AL209" s="7"/>
      <c r="AM209" s="7"/>
      <c r="AN209" s="7"/>
      <c r="AO209" s="7"/>
      <c r="AP209" s="7"/>
      <c r="AQ209" s="7"/>
      <c r="AR209" s="7"/>
      <c r="AS209" s="7"/>
      <c r="AT209" s="7"/>
      <c r="AU209" s="7"/>
      <c r="AV209" s="7"/>
      <c r="AW209" s="7"/>
      <c r="AX209" s="7"/>
      <c r="AY209" s="7"/>
      <c r="AZ209" s="7"/>
      <c r="BA209" s="7"/>
    </row>
    <row r="210" spans="22:53" hidden="1">
      <c r="V210" s="7"/>
      <c r="AL210" s="7"/>
      <c r="AM210" s="7"/>
      <c r="AN210" s="7"/>
      <c r="AO210" s="7"/>
      <c r="AP210" s="7"/>
      <c r="AQ210" s="7"/>
      <c r="AR210" s="7"/>
      <c r="AS210" s="7"/>
      <c r="AT210" s="7"/>
      <c r="AU210" s="7"/>
      <c r="AV210" s="7"/>
      <c r="AW210" s="7"/>
      <c r="AX210" s="7"/>
      <c r="AY210" s="7"/>
      <c r="AZ210" s="7"/>
      <c r="BA210" s="7"/>
    </row>
    <row r="211" spans="22:53" hidden="1">
      <c r="V211" s="7"/>
      <c r="AL211" s="7"/>
      <c r="AM211" s="7"/>
      <c r="AN211" s="7"/>
      <c r="AO211" s="7"/>
      <c r="AP211" s="7"/>
      <c r="AQ211" s="7"/>
      <c r="AR211" s="7"/>
      <c r="AS211" s="7"/>
      <c r="AT211" s="7"/>
      <c r="AU211" s="7"/>
      <c r="AV211" s="7"/>
      <c r="AW211" s="7"/>
      <c r="AX211" s="7"/>
      <c r="AY211" s="7"/>
      <c r="AZ211" s="7"/>
      <c r="BA211" s="7"/>
    </row>
    <row r="212" spans="22:53" hidden="1">
      <c r="V212" s="7"/>
      <c r="AL212" s="7"/>
      <c r="AM212" s="7"/>
      <c r="AN212" s="7"/>
      <c r="AO212" s="7"/>
      <c r="AP212" s="7"/>
      <c r="AQ212" s="7"/>
      <c r="AR212" s="7"/>
      <c r="AS212" s="7"/>
      <c r="AT212" s="7"/>
      <c r="AU212" s="7"/>
      <c r="AV212" s="7"/>
      <c r="AW212" s="7"/>
      <c r="AX212" s="7"/>
      <c r="AY212" s="7"/>
      <c r="AZ212" s="7"/>
      <c r="BA212" s="7"/>
    </row>
    <row r="213" spans="22:53" hidden="1">
      <c r="V213" s="7"/>
      <c r="AL213" s="7"/>
      <c r="AM213" s="7"/>
      <c r="AN213" s="7"/>
      <c r="AO213" s="7"/>
      <c r="AP213" s="7"/>
      <c r="AQ213" s="7"/>
      <c r="AR213" s="7"/>
      <c r="AS213" s="7"/>
      <c r="AT213" s="7"/>
      <c r="AU213" s="7"/>
      <c r="AV213" s="7"/>
      <c r="AW213" s="7"/>
      <c r="AX213" s="7"/>
      <c r="AY213" s="7"/>
      <c r="AZ213" s="7"/>
      <c r="BA213" s="7"/>
    </row>
    <row r="214" spans="22:53" hidden="1">
      <c r="V214" s="7"/>
      <c r="AL214" s="7"/>
      <c r="AM214" s="7"/>
      <c r="AN214" s="7"/>
      <c r="AO214" s="7"/>
      <c r="AP214" s="7"/>
      <c r="AQ214" s="7"/>
      <c r="AR214" s="7"/>
      <c r="AS214" s="7"/>
      <c r="AT214" s="7"/>
      <c r="AU214" s="7"/>
      <c r="AV214" s="7"/>
      <c r="AW214" s="7"/>
      <c r="AX214" s="7"/>
      <c r="AY214" s="7"/>
      <c r="AZ214" s="7"/>
      <c r="BA214" s="7"/>
    </row>
    <row r="215" spans="22:53" hidden="1">
      <c r="V215" s="7"/>
      <c r="AL215" s="7"/>
      <c r="AM215" s="7"/>
      <c r="AN215" s="7"/>
      <c r="AO215" s="7"/>
      <c r="AP215" s="7"/>
      <c r="AQ215" s="7"/>
      <c r="AR215" s="7"/>
      <c r="AS215" s="7"/>
      <c r="AT215" s="7"/>
      <c r="AU215" s="7"/>
      <c r="AV215" s="7"/>
      <c r="AW215" s="7"/>
      <c r="AX215" s="7"/>
      <c r="AY215" s="7"/>
      <c r="AZ215" s="7"/>
      <c r="BA215" s="7"/>
    </row>
    <row r="216" spans="22:53" hidden="1">
      <c r="V216" s="7"/>
      <c r="AL216" s="7"/>
      <c r="AM216" s="7"/>
      <c r="AN216" s="7"/>
      <c r="AO216" s="7"/>
      <c r="AP216" s="7"/>
      <c r="AQ216" s="7"/>
      <c r="AR216" s="7"/>
      <c r="AS216" s="7"/>
      <c r="AT216" s="7"/>
      <c r="AU216" s="7"/>
      <c r="AV216" s="7"/>
      <c r="AW216" s="7"/>
      <c r="AX216" s="7"/>
      <c r="AY216" s="7"/>
      <c r="AZ216" s="7"/>
      <c r="BA216" s="7"/>
    </row>
    <row r="217" spans="22:53" hidden="1">
      <c r="V217" s="7"/>
      <c r="AL217" s="7"/>
      <c r="AM217" s="7"/>
      <c r="AN217" s="7"/>
      <c r="AO217" s="7"/>
      <c r="AP217" s="7"/>
      <c r="AQ217" s="7"/>
      <c r="AR217" s="7"/>
      <c r="AS217" s="7"/>
      <c r="AT217" s="7"/>
      <c r="AU217" s="7"/>
      <c r="AV217" s="7"/>
      <c r="AW217" s="7"/>
      <c r="AX217" s="7"/>
      <c r="AY217" s="7"/>
      <c r="AZ217" s="7"/>
      <c r="BA217" s="7"/>
    </row>
    <row r="218" spans="22:53" hidden="1">
      <c r="V218" s="7"/>
      <c r="AL218" s="7"/>
      <c r="AM218" s="7"/>
      <c r="AN218" s="7"/>
      <c r="AO218" s="7"/>
      <c r="AP218" s="7"/>
      <c r="AQ218" s="7"/>
      <c r="AR218" s="7"/>
      <c r="AS218" s="7"/>
      <c r="AT218" s="7"/>
      <c r="AU218" s="7"/>
      <c r="AV218" s="7"/>
      <c r="AW218" s="7"/>
      <c r="AX218" s="7"/>
      <c r="AY218" s="7"/>
      <c r="AZ218" s="7"/>
      <c r="BA218" s="7"/>
    </row>
    <row r="219" spans="22:53" hidden="1">
      <c r="V219" s="7"/>
      <c r="AL219" s="7"/>
      <c r="AM219" s="7"/>
      <c r="AN219" s="7"/>
      <c r="AO219" s="7"/>
      <c r="AP219" s="7"/>
      <c r="AQ219" s="7"/>
      <c r="AR219" s="7"/>
      <c r="AS219" s="7"/>
      <c r="AT219" s="7"/>
      <c r="AU219" s="7"/>
      <c r="AV219" s="7"/>
      <c r="AW219" s="7"/>
      <c r="AX219" s="7"/>
      <c r="AY219" s="7"/>
      <c r="AZ219" s="7"/>
      <c r="BA219" s="7"/>
    </row>
    <row r="220" spans="22:53" hidden="1">
      <c r="V220" s="7"/>
      <c r="AL220" s="7"/>
      <c r="AM220" s="7"/>
      <c r="AN220" s="7"/>
      <c r="AO220" s="7"/>
      <c r="AP220" s="7"/>
      <c r="AQ220" s="7"/>
      <c r="AR220" s="7"/>
      <c r="AS220" s="7"/>
      <c r="AT220" s="7"/>
      <c r="AU220" s="7"/>
      <c r="AV220" s="7"/>
      <c r="AW220" s="7"/>
      <c r="AX220" s="7"/>
      <c r="AY220" s="7"/>
      <c r="AZ220" s="7"/>
      <c r="BA220" s="7"/>
    </row>
    <row r="221" spans="22:53" hidden="1">
      <c r="V221" s="7"/>
      <c r="AL221" s="7"/>
      <c r="AM221" s="7"/>
      <c r="AN221" s="7"/>
      <c r="AO221" s="7"/>
      <c r="AP221" s="7"/>
      <c r="AQ221" s="7"/>
      <c r="AR221" s="7"/>
      <c r="AS221" s="7"/>
      <c r="AT221" s="7"/>
      <c r="AU221" s="7"/>
      <c r="AV221" s="7"/>
      <c r="AW221" s="7"/>
      <c r="AX221" s="7"/>
      <c r="AY221" s="7"/>
      <c r="AZ221" s="7"/>
      <c r="BA221" s="7"/>
    </row>
    <row r="222" spans="22:53" hidden="1">
      <c r="V222" s="7"/>
      <c r="AL222" s="7"/>
      <c r="AM222" s="7"/>
      <c r="AN222" s="7"/>
      <c r="AO222" s="7"/>
      <c r="AP222" s="7"/>
      <c r="AQ222" s="7"/>
      <c r="AR222" s="7"/>
      <c r="AS222" s="7"/>
      <c r="AT222" s="7"/>
      <c r="AU222" s="7"/>
      <c r="AV222" s="7"/>
      <c r="AW222" s="7"/>
      <c r="AX222" s="7"/>
      <c r="AY222" s="7"/>
      <c r="AZ222" s="7"/>
      <c r="BA222" s="7"/>
    </row>
    <row r="223" spans="22:53" hidden="1">
      <c r="V223" s="7"/>
      <c r="AL223" s="7"/>
      <c r="AM223" s="7"/>
      <c r="AN223" s="7"/>
      <c r="AO223" s="7"/>
      <c r="AP223" s="7"/>
      <c r="AQ223" s="7"/>
      <c r="AR223" s="7"/>
      <c r="AS223" s="7"/>
      <c r="AT223" s="7"/>
      <c r="AU223" s="7"/>
      <c r="AV223" s="7"/>
      <c r="AW223" s="7"/>
      <c r="AX223" s="7"/>
      <c r="AY223" s="7"/>
      <c r="AZ223" s="7"/>
      <c r="BA223" s="7"/>
    </row>
    <row r="224" spans="22:53" hidden="1">
      <c r="V224" s="7"/>
      <c r="AL224" s="7"/>
      <c r="AM224" s="7"/>
      <c r="AN224" s="7"/>
      <c r="AO224" s="7"/>
      <c r="AP224" s="7"/>
      <c r="AQ224" s="7"/>
      <c r="AR224" s="7"/>
      <c r="AS224" s="7"/>
      <c r="AT224" s="7"/>
      <c r="AU224" s="7"/>
      <c r="AV224" s="7"/>
      <c r="AW224" s="7"/>
      <c r="AX224" s="7"/>
      <c r="AY224" s="7"/>
      <c r="AZ224" s="7"/>
      <c r="BA224" s="7"/>
    </row>
    <row r="225" spans="22:53" hidden="1">
      <c r="V225" s="7"/>
      <c r="AL225" s="7"/>
      <c r="AM225" s="7"/>
      <c r="AN225" s="7"/>
      <c r="AO225" s="7"/>
      <c r="AP225" s="7"/>
      <c r="AQ225" s="7"/>
      <c r="AR225" s="7"/>
      <c r="AS225" s="7"/>
      <c r="AT225" s="7"/>
      <c r="AU225" s="7"/>
      <c r="AV225" s="7"/>
      <c r="AW225" s="7"/>
      <c r="AX225" s="7"/>
      <c r="AY225" s="7"/>
      <c r="AZ225" s="7"/>
      <c r="BA225" s="7"/>
    </row>
    <row r="226" spans="22:53" hidden="1">
      <c r="V226" s="7"/>
      <c r="AL226" s="7"/>
      <c r="AM226" s="7"/>
      <c r="AN226" s="7"/>
      <c r="AO226" s="7"/>
      <c r="AP226" s="7"/>
      <c r="AQ226" s="7"/>
      <c r="AR226" s="7"/>
      <c r="AS226" s="7"/>
      <c r="AT226" s="7"/>
      <c r="AU226" s="7"/>
      <c r="AV226" s="7"/>
      <c r="AW226" s="7"/>
      <c r="AX226" s="7"/>
      <c r="AY226" s="7"/>
      <c r="AZ226" s="7"/>
      <c r="BA226" s="7"/>
    </row>
    <row r="227" spans="22:53" hidden="1">
      <c r="V227" s="7"/>
      <c r="AL227" s="7"/>
      <c r="AM227" s="7"/>
      <c r="AN227" s="7"/>
      <c r="AO227" s="7"/>
      <c r="AP227" s="7"/>
      <c r="AQ227" s="7"/>
      <c r="AR227" s="7"/>
      <c r="AS227" s="7"/>
      <c r="AT227" s="7"/>
      <c r="AU227" s="7"/>
      <c r="AV227" s="7"/>
      <c r="AW227" s="7"/>
      <c r="AX227" s="7"/>
      <c r="AY227" s="7"/>
      <c r="AZ227" s="7"/>
      <c r="BA227" s="7"/>
    </row>
    <row r="228" spans="22:53" hidden="1">
      <c r="V228" s="7"/>
      <c r="AL228" s="7"/>
      <c r="AM228" s="7"/>
      <c r="AN228" s="7"/>
      <c r="AO228" s="7"/>
      <c r="AP228" s="7"/>
      <c r="AQ228" s="7"/>
      <c r="AR228" s="7"/>
      <c r="AS228" s="7"/>
      <c r="AT228" s="7"/>
      <c r="AU228" s="7"/>
      <c r="AV228" s="7"/>
      <c r="AW228" s="7"/>
      <c r="AX228" s="7"/>
      <c r="AY228" s="7"/>
      <c r="AZ228" s="7"/>
      <c r="BA228" s="7"/>
    </row>
    <row r="229" spans="22:53" hidden="1">
      <c r="V229" s="7"/>
      <c r="AL229" s="7"/>
      <c r="AM229" s="7"/>
      <c r="AN229" s="7"/>
      <c r="AO229" s="7"/>
      <c r="AP229" s="7"/>
      <c r="AQ229" s="7"/>
      <c r="AR229" s="7"/>
      <c r="AS229" s="7"/>
      <c r="AT229" s="7"/>
      <c r="AU229" s="7"/>
      <c r="AV229" s="7"/>
      <c r="AW229" s="7"/>
      <c r="AX229" s="7"/>
      <c r="AY229" s="7"/>
      <c r="AZ229" s="7"/>
      <c r="BA229" s="7"/>
    </row>
    <row r="230" spans="22:53" hidden="1">
      <c r="V230" s="7"/>
      <c r="AL230" s="7"/>
      <c r="AM230" s="7"/>
      <c r="AN230" s="7"/>
      <c r="AO230" s="7"/>
      <c r="AP230" s="7"/>
      <c r="AQ230" s="7"/>
      <c r="AR230" s="7"/>
      <c r="AS230" s="7"/>
      <c r="AT230" s="7"/>
      <c r="AU230" s="7"/>
      <c r="AV230" s="7"/>
      <c r="AW230" s="7"/>
      <c r="AX230" s="7"/>
      <c r="AY230" s="7"/>
      <c r="AZ230" s="7"/>
      <c r="BA230" s="7"/>
    </row>
    <row r="231" spans="22:53" hidden="1">
      <c r="V231" s="7"/>
      <c r="AL231" s="7"/>
      <c r="AM231" s="7"/>
      <c r="AN231" s="7"/>
      <c r="AO231" s="7"/>
      <c r="AP231" s="7"/>
      <c r="AQ231" s="7"/>
      <c r="AR231" s="7"/>
      <c r="AS231" s="7"/>
      <c r="AT231" s="7"/>
      <c r="AU231" s="7"/>
      <c r="AV231" s="7"/>
      <c r="AW231" s="7"/>
      <c r="AX231" s="7"/>
      <c r="AY231" s="7"/>
      <c r="AZ231" s="7"/>
      <c r="BA231" s="7"/>
    </row>
    <row r="232" spans="22:53" hidden="1">
      <c r="V232" s="7"/>
      <c r="AL232" s="7"/>
      <c r="AM232" s="7"/>
      <c r="AN232" s="7"/>
      <c r="AO232" s="7"/>
      <c r="AP232" s="7"/>
      <c r="AQ232" s="7"/>
      <c r="AR232" s="7"/>
      <c r="AS232" s="7"/>
      <c r="AT232" s="7"/>
      <c r="AU232" s="7"/>
      <c r="AV232" s="7"/>
      <c r="AW232" s="7"/>
      <c r="AX232" s="7"/>
      <c r="AY232" s="7"/>
      <c r="AZ232" s="7"/>
      <c r="BA232" s="7"/>
    </row>
    <row r="233" spans="22:53" hidden="1">
      <c r="V233" s="7"/>
      <c r="AL233" s="7"/>
      <c r="AM233" s="7"/>
      <c r="AN233" s="7"/>
      <c r="AO233" s="7"/>
      <c r="AP233" s="7"/>
      <c r="AQ233" s="7"/>
      <c r="AR233" s="7"/>
      <c r="AS233" s="7"/>
      <c r="AT233" s="7"/>
      <c r="AU233" s="7"/>
      <c r="AV233" s="7"/>
      <c r="AW233" s="7"/>
      <c r="AX233" s="7"/>
      <c r="AY233" s="7"/>
      <c r="AZ233" s="7"/>
      <c r="BA233" s="7"/>
    </row>
    <row r="234" spans="22:53" hidden="1">
      <c r="V234" s="7"/>
      <c r="AL234" s="7"/>
      <c r="AM234" s="7"/>
      <c r="AN234" s="7"/>
      <c r="AO234" s="7"/>
      <c r="AP234" s="7"/>
      <c r="AQ234" s="7"/>
      <c r="AR234" s="7"/>
      <c r="AS234" s="7"/>
      <c r="AT234" s="7"/>
      <c r="AU234" s="7"/>
      <c r="AV234" s="7"/>
      <c r="AW234" s="7"/>
      <c r="AX234" s="7"/>
      <c r="AY234" s="7"/>
      <c r="AZ234" s="7"/>
      <c r="BA234" s="7"/>
    </row>
    <row r="235" spans="22:53" hidden="1">
      <c r="V235" s="7"/>
      <c r="AL235" s="7"/>
      <c r="AM235" s="7"/>
      <c r="AN235" s="7"/>
      <c r="AO235" s="7"/>
      <c r="AP235" s="7"/>
      <c r="AQ235" s="7"/>
      <c r="AR235" s="7"/>
      <c r="AS235" s="7"/>
      <c r="AT235" s="7"/>
      <c r="AU235" s="7"/>
      <c r="AV235" s="7"/>
      <c r="AW235" s="7"/>
      <c r="AX235" s="7"/>
      <c r="AY235" s="7"/>
      <c r="AZ235" s="7"/>
      <c r="BA235" s="7"/>
    </row>
    <row r="236" spans="22:53" hidden="1">
      <c r="V236" s="7"/>
      <c r="AL236" s="7"/>
      <c r="AM236" s="7"/>
      <c r="AN236" s="7"/>
      <c r="AO236" s="7"/>
      <c r="AP236" s="7"/>
      <c r="AQ236" s="7"/>
      <c r="AR236" s="7"/>
      <c r="AS236" s="7"/>
      <c r="AT236" s="7"/>
      <c r="AU236" s="7"/>
      <c r="AV236" s="7"/>
      <c r="AW236" s="7"/>
      <c r="AX236" s="7"/>
      <c r="AY236" s="7"/>
      <c r="AZ236" s="7"/>
      <c r="BA236" s="7"/>
    </row>
    <row r="237" spans="22:53" hidden="1">
      <c r="V237" s="7"/>
      <c r="AL237" s="7"/>
      <c r="AM237" s="7"/>
      <c r="AN237" s="7"/>
      <c r="AO237" s="7"/>
      <c r="AP237" s="7"/>
      <c r="AQ237" s="7"/>
      <c r="AR237" s="7"/>
      <c r="AS237" s="7"/>
      <c r="AT237" s="7"/>
      <c r="AU237" s="7"/>
      <c r="AV237" s="7"/>
      <c r="AW237" s="7"/>
      <c r="AX237" s="7"/>
      <c r="AY237" s="7"/>
      <c r="AZ237" s="7"/>
      <c r="BA237" s="7"/>
    </row>
    <row r="238" spans="22:53" hidden="1">
      <c r="V238" s="7"/>
      <c r="AL238" s="7"/>
      <c r="AM238" s="7"/>
      <c r="AN238" s="7"/>
      <c r="AO238" s="7"/>
      <c r="AP238" s="7"/>
      <c r="AQ238" s="7"/>
      <c r="AR238" s="7"/>
      <c r="AS238" s="7"/>
      <c r="AT238" s="7"/>
      <c r="AU238" s="7"/>
      <c r="AV238" s="7"/>
      <c r="AW238" s="7"/>
      <c r="AX238" s="7"/>
      <c r="AY238" s="7"/>
      <c r="AZ238" s="7"/>
      <c r="BA238" s="7"/>
    </row>
    <row r="239" spans="22:53" hidden="1">
      <c r="V239" s="7"/>
      <c r="AL239" s="7"/>
      <c r="AM239" s="7"/>
      <c r="AN239" s="7"/>
      <c r="AO239" s="7"/>
      <c r="AP239" s="7"/>
      <c r="AQ239" s="7"/>
      <c r="AR239" s="7"/>
      <c r="AS239" s="7"/>
      <c r="AT239" s="7"/>
      <c r="AU239" s="7"/>
      <c r="AV239" s="7"/>
      <c r="AW239" s="7"/>
      <c r="AX239" s="7"/>
      <c r="AY239" s="7"/>
      <c r="AZ239" s="7"/>
      <c r="BA239" s="7"/>
    </row>
    <row r="240" spans="22:53" hidden="1">
      <c r="V240" s="7"/>
      <c r="AL240" s="7"/>
      <c r="AM240" s="7"/>
      <c r="AN240" s="7"/>
      <c r="AO240" s="7"/>
      <c r="AP240" s="7"/>
      <c r="AQ240" s="7"/>
      <c r="AR240" s="7"/>
      <c r="AS240" s="7"/>
      <c r="AT240" s="7"/>
      <c r="AU240" s="7"/>
      <c r="AV240" s="7"/>
      <c r="AW240" s="7"/>
      <c r="AX240" s="7"/>
      <c r="AY240" s="7"/>
      <c r="AZ240" s="7"/>
      <c r="BA240" s="7"/>
    </row>
    <row r="241" spans="22:53" hidden="1">
      <c r="V241" s="7"/>
      <c r="AL241" s="7"/>
      <c r="AM241" s="7"/>
      <c r="AN241" s="7"/>
      <c r="AO241" s="7"/>
      <c r="AP241" s="7"/>
      <c r="AQ241" s="7"/>
      <c r="AR241" s="7"/>
      <c r="AS241" s="7"/>
      <c r="AT241" s="7"/>
      <c r="AU241" s="7"/>
      <c r="AV241" s="7"/>
      <c r="AW241" s="7"/>
      <c r="AX241" s="7"/>
      <c r="AY241" s="7"/>
      <c r="AZ241" s="7"/>
      <c r="BA241" s="7"/>
    </row>
    <row r="242" spans="22:53" hidden="1">
      <c r="V242" s="7"/>
      <c r="AL242" s="7"/>
      <c r="AM242" s="7"/>
      <c r="AN242" s="7"/>
      <c r="AO242" s="7"/>
      <c r="AP242" s="7"/>
      <c r="AQ242" s="7"/>
      <c r="AR242" s="7"/>
      <c r="AS242" s="7"/>
      <c r="AT242" s="7"/>
      <c r="AU242" s="7"/>
      <c r="AV242" s="7"/>
      <c r="AW242" s="7"/>
      <c r="AX242" s="7"/>
      <c r="AY242" s="7"/>
      <c r="AZ242" s="7"/>
      <c r="BA242" s="7"/>
    </row>
    <row r="243" spans="22:53" hidden="1">
      <c r="V243" s="7"/>
      <c r="AL243" s="7"/>
      <c r="AM243" s="7"/>
      <c r="AN243" s="7"/>
      <c r="AO243" s="7"/>
      <c r="AP243" s="7"/>
      <c r="AQ243" s="7"/>
      <c r="AR243" s="7"/>
      <c r="AS243" s="7"/>
      <c r="AT243" s="7"/>
      <c r="AU243" s="7"/>
      <c r="AV243" s="7"/>
      <c r="AW243" s="7"/>
      <c r="AX243" s="7"/>
      <c r="AY243" s="7"/>
      <c r="AZ243" s="7"/>
      <c r="BA243" s="7"/>
    </row>
    <row r="244" spans="22:53" hidden="1">
      <c r="V244" s="7"/>
      <c r="AL244" s="7"/>
      <c r="AM244" s="7"/>
      <c r="AN244" s="7"/>
      <c r="AO244" s="7"/>
      <c r="AP244" s="7"/>
      <c r="AQ244" s="7"/>
      <c r="AR244" s="7"/>
      <c r="AS244" s="7"/>
      <c r="AT244" s="7"/>
      <c r="AU244" s="7"/>
      <c r="AV244" s="7"/>
      <c r="AW244" s="7"/>
      <c r="AX244" s="7"/>
      <c r="AY244" s="7"/>
      <c r="AZ244" s="7"/>
      <c r="BA244" s="7"/>
    </row>
    <row r="245" spans="22:53" hidden="1">
      <c r="V245" s="7"/>
      <c r="AL245" s="7"/>
      <c r="AM245" s="7"/>
      <c r="AN245" s="7"/>
      <c r="AO245" s="7"/>
      <c r="AP245" s="7"/>
      <c r="AQ245" s="7"/>
      <c r="AR245" s="7"/>
      <c r="AS245" s="7"/>
      <c r="AT245" s="7"/>
      <c r="AU245" s="7"/>
      <c r="AV245" s="7"/>
      <c r="AW245" s="7"/>
      <c r="AX245" s="7"/>
      <c r="AY245" s="7"/>
      <c r="AZ245" s="7"/>
      <c r="BA245" s="7"/>
    </row>
    <row r="246" spans="22:53" hidden="1">
      <c r="V246" s="7"/>
      <c r="AL246" s="7"/>
      <c r="AM246" s="7"/>
      <c r="AN246" s="7"/>
      <c r="AO246" s="7"/>
      <c r="AP246" s="7"/>
      <c r="AQ246" s="7"/>
      <c r="AR246" s="7"/>
      <c r="AS246" s="7"/>
      <c r="AT246" s="7"/>
      <c r="AU246" s="7"/>
      <c r="AV246" s="7"/>
      <c r="AW246" s="7"/>
      <c r="AX246" s="7"/>
      <c r="AY246" s="7"/>
      <c r="AZ246" s="7"/>
      <c r="BA246" s="7"/>
    </row>
    <row r="247" spans="22:53" hidden="1">
      <c r="V247" s="7"/>
      <c r="AL247" s="7"/>
      <c r="AM247" s="7"/>
      <c r="AN247" s="7"/>
      <c r="AO247" s="7"/>
      <c r="AP247" s="7"/>
      <c r="AQ247" s="7"/>
      <c r="AR247" s="7"/>
      <c r="AS247" s="7"/>
      <c r="AT247" s="7"/>
      <c r="AU247" s="7"/>
      <c r="AV247" s="7"/>
      <c r="AW247" s="7"/>
      <c r="AX247" s="7"/>
      <c r="AY247" s="7"/>
      <c r="AZ247" s="7"/>
      <c r="BA247" s="7"/>
    </row>
    <row r="248" spans="22:53" hidden="1">
      <c r="V248" s="7"/>
      <c r="AL248" s="7"/>
      <c r="AM248" s="7"/>
      <c r="AN248" s="7"/>
      <c r="AO248" s="7"/>
      <c r="AP248" s="7"/>
      <c r="AQ248" s="7"/>
      <c r="AR248" s="7"/>
      <c r="AS248" s="7"/>
      <c r="AT248" s="7"/>
      <c r="AU248" s="7"/>
      <c r="AV248" s="7"/>
      <c r="AW248" s="7"/>
      <c r="AX248" s="7"/>
      <c r="AY248" s="7"/>
      <c r="AZ248" s="7"/>
      <c r="BA248" s="7"/>
    </row>
    <row r="249" spans="22:53" hidden="1">
      <c r="V249" s="7"/>
      <c r="AL249" s="7"/>
      <c r="AM249" s="7"/>
      <c r="AN249" s="7"/>
      <c r="AO249" s="7"/>
      <c r="AP249" s="7"/>
      <c r="AQ249" s="7"/>
      <c r="AR249" s="7"/>
      <c r="AS249" s="7"/>
      <c r="AT249" s="7"/>
      <c r="AU249" s="7"/>
      <c r="AV249" s="7"/>
      <c r="AW249" s="7"/>
      <c r="AX249" s="7"/>
      <c r="AY249" s="7"/>
      <c r="AZ249" s="7"/>
      <c r="BA249" s="7"/>
    </row>
    <row r="250" spans="22:53" hidden="1">
      <c r="V250" s="7"/>
      <c r="AL250" s="7"/>
      <c r="AM250" s="7"/>
      <c r="AN250" s="7"/>
      <c r="AO250" s="7"/>
      <c r="AP250" s="7"/>
      <c r="AQ250" s="7"/>
      <c r="AR250" s="7"/>
      <c r="AS250" s="7"/>
      <c r="AT250" s="7"/>
      <c r="AU250" s="7"/>
      <c r="AV250" s="7"/>
      <c r="AW250" s="7"/>
      <c r="AX250" s="7"/>
      <c r="AY250" s="7"/>
      <c r="AZ250" s="7"/>
      <c r="BA250" s="7"/>
    </row>
    <row r="251" spans="22:53" hidden="1">
      <c r="V251" s="7"/>
      <c r="AL251" s="7"/>
      <c r="AM251" s="7"/>
      <c r="AN251" s="7"/>
      <c r="AO251" s="7"/>
      <c r="AP251" s="7"/>
      <c r="AQ251" s="7"/>
      <c r="AR251" s="7"/>
      <c r="AS251" s="7"/>
      <c r="AT251" s="7"/>
      <c r="AU251" s="7"/>
      <c r="AV251" s="7"/>
      <c r="AW251" s="7"/>
      <c r="AX251" s="7"/>
      <c r="AY251" s="7"/>
      <c r="AZ251" s="7"/>
      <c r="BA251" s="7"/>
    </row>
    <row r="252" spans="22:53" hidden="1">
      <c r="V252" s="7"/>
      <c r="AL252" s="7"/>
      <c r="AM252" s="7"/>
      <c r="AN252" s="7"/>
      <c r="AO252" s="7"/>
      <c r="AP252" s="7"/>
      <c r="AQ252" s="7"/>
      <c r="AR252" s="7"/>
      <c r="AS252" s="7"/>
      <c r="AT252" s="7"/>
      <c r="AU252" s="7"/>
      <c r="AV252" s="7"/>
      <c r="AW252" s="7"/>
      <c r="AX252" s="7"/>
      <c r="AY252" s="7"/>
      <c r="AZ252" s="7"/>
      <c r="BA252" s="7"/>
    </row>
    <row r="253" spans="22:53" hidden="1">
      <c r="V253" s="7"/>
      <c r="AL253" s="7"/>
      <c r="AM253" s="7"/>
      <c r="AN253" s="7"/>
      <c r="AO253" s="7"/>
      <c r="AP253" s="7"/>
      <c r="AQ253" s="7"/>
      <c r="AR253" s="7"/>
      <c r="AS253" s="7"/>
      <c r="AT253" s="7"/>
      <c r="AU253" s="7"/>
      <c r="AV253" s="7"/>
      <c r="AW253" s="7"/>
      <c r="AX253" s="7"/>
      <c r="AY253" s="7"/>
      <c r="AZ253" s="7"/>
      <c r="BA253" s="7"/>
    </row>
    <row r="254" spans="22:53" hidden="1">
      <c r="V254" s="7"/>
      <c r="AL254" s="7"/>
      <c r="AM254" s="7"/>
      <c r="AN254" s="7"/>
      <c r="AO254" s="7"/>
      <c r="AP254" s="7"/>
      <c r="AQ254" s="7"/>
      <c r="AR254" s="7"/>
      <c r="AS254" s="7"/>
      <c r="AT254" s="7"/>
      <c r="AU254" s="7"/>
      <c r="AV254" s="7"/>
      <c r="AW254" s="7"/>
      <c r="AX254" s="7"/>
      <c r="AY254" s="7"/>
      <c r="AZ254" s="7"/>
      <c r="BA254" s="7"/>
    </row>
    <row r="255" spans="22:53" hidden="1">
      <c r="V255" s="7"/>
      <c r="AL255" s="7"/>
      <c r="AM255" s="7"/>
      <c r="AN255" s="7"/>
      <c r="AO255" s="7"/>
      <c r="AP255" s="7"/>
      <c r="AQ255" s="7"/>
      <c r="AR255" s="7"/>
      <c r="AS255" s="7"/>
      <c r="AT255" s="7"/>
      <c r="AU255" s="7"/>
      <c r="AV255" s="7"/>
      <c r="AW255" s="7"/>
      <c r="AX255" s="7"/>
      <c r="AY255" s="7"/>
      <c r="AZ255" s="7"/>
      <c r="BA255" s="7"/>
    </row>
    <row r="256" spans="22:53" hidden="1">
      <c r="V256" s="7"/>
      <c r="AL256" s="7"/>
      <c r="AM256" s="7"/>
      <c r="AN256" s="7"/>
      <c r="AO256" s="7"/>
      <c r="AP256" s="7"/>
      <c r="AQ256" s="7"/>
      <c r="AR256" s="7"/>
      <c r="AS256" s="7"/>
      <c r="AT256" s="7"/>
      <c r="AU256" s="7"/>
      <c r="AV256" s="7"/>
      <c r="AW256" s="7"/>
      <c r="AX256" s="7"/>
      <c r="AY256" s="7"/>
      <c r="AZ256" s="7"/>
      <c r="BA256" s="7"/>
    </row>
    <row r="257" spans="22:53" hidden="1">
      <c r="V257" s="7"/>
      <c r="AL257" s="7"/>
      <c r="AM257" s="7"/>
      <c r="AN257" s="7"/>
      <c r="AO257" s="7"/>
      <c r="AP257" s="7"/>
      <c r="AQ257" s="7"/>
      <c r="AR257" s="7"/>
      <c r="AS257" s="7"/>
      <c r="AT257" s="7"/>
      <c r="AU257" s="7"/>
      <c r="AV257" s="7"/>
      <c r="AW257" s="7"/>
      <c r="AX257" s="7"/>
      <c r="AY257" s="7"/>
      <c r="AZ257" s="7"/>
      <c r="BA257" s="7"/>
    </row>
    <row r="258" spans="22:53" hidden="1">
      <c r="V258" s="7"/>
      <c r="AL258" s="7"/>
      <c r="AM258" s="7"/>
      <c r="AN258" s="7"/>
      <c r="AO258" s="7"/>
      <c r="AP258" s="7"/>
      <c r="AQ258" s="7"/>
      <c r="AR258" s="7"/>
      <c r="AS258" s="7"/>
      <c r="AT258" s="7"/>
      <c r="AU258" s="7"/>
      <c r="AV258" s="7"/>
      <c r="AW258" s="7"/>
      <c r="AX258" s="7"/>
      <c r="AY258" s="7"/>
      <c r="AZ258" s="7"/>
      <c r="BA258" s="7"/>
    </row>
    <row r="259" spans="22:53" hidden="1">
      <c r="V259" s="7"/>
      <c r="AL259" s="7"/>
      <c r="AM259" s="7"/>
      <c r="AN259" s="7"/>
      <c r="AO259" s="7"/>
      <c r="AP259" s="7"/>
      <c r="AQ259" s="7"/>
      <c r="AR259" s="7"/>
      <c r="AS259" s="7"/>
      <c r="AT259" s="7"/>
      <c r="AU259" s="7"/>
      <c r="AV259" s="7"/>
      <c r="AW259" s="7"/>
      <c r="AX259" s="7"/>
      <c r="AY259" s="7"/>
      <c r="AZ259" s="7"/>
      <c r="BA259" s="7"/>
    </row>
    <row r="260" spans="22:53" hidden="1">
      <c r="V260" s="7"/>
      <c r="AL260" s="7"/>
      <c r="AM260" s="7"/>
      <c r="AN260" s="7"/>
      <c r="AO260" s="7"/>
      <c r="AP260" s="7"/>
      <c r="AQ260" s="7"/>
      <c r="AR260" s="7"/>
      <c r="AS260" s="7"/>
      <c r="AT260" s="7"/>
      <c r="AU260" s="7"/>
      <c r="AV260" s="7"/>
      <c r="AW260" s="7"/>
      <c r="AX260" s="7"/>
      <c r="AY260" s="7"/>
      <c r="AZ260" s="7"/>
      <c r="BA260" s="7"/>
    </row>
    <row r="261" spans="22:53" hidden="1">
      <c r="V261" s="7"/>
      <c r="AL261" s="7"/>
      <c r="AM261" s="7"/>
      <c r="AN261" s="7"/>
      <c r="AO261" s="7"/>
      <c r="AP261" s="7"/>
      <c r="AQ261" s="7"/>
      <c r="AR261" s="7"/>
      <c r="AS261" s="7"/>
      <c r="AT261" s="7"/>
      <c r="AU261" s="7"/>
      <c r="AV261" s="7"/>
      <c r="AW261" s="7"/>
      <c r="AX261" s="7"/>
      <c r="AY261" s="7"/>
      <c r="AZ261" s="7"/>
      <c r="BA261" s="7"/>
    </row>
    <row r="262" spans="22:53" hidden="1">
      <c r="V262" s="7"/>
      <c r="AL262" s="7"/>
      <c r="AM262" s="7"/>
      <c r="AN262" s="7"/>
      <c r="AO262" s="7"/>
      <c r="AP262" s="7"/>
      <c r="AQ262" s="7"/>
      <c r="AR262" s="7"/>
      <c r="AS262" s="7"/>
      <c r="AT262" s="7"/>
      <c r="AU262" s="7"/>
      <c r="AV262" s="7"/>
      <c r="AW262" s="7"/>
      <c r="AX262" s="7"/>
      <c r="AY262" s="7"/>
      <c r="AZ262" s="7"/>
      <c r="BA262" s="7"/>
    </row>
    <row r="263" spans="22:53" hidden="1">
      <c r="V263" s="7"/>
    </row>
    <row r="264" spans="22:53" hidden="1">
      <c r="V264" s="7"/>
    </row>
    <row r="265" spans="22:53" hidden="1">
      <c r="V265" s="7"/>
    </row>
    <row r="266" spans="22:53" hidden="1">
      <c r="V266" s="7"/>
    </row>
    <row r="267" spans="22:53" hidden="1">
      <c r="V267" s="7"/>
    </row>
    <row r="268" spans="22:53" hidden="1">
      <c r="V268" s="7"/>
    </row>
    <row r="269" spans="22:53" hidden="1">
      <c r="V269" s="7"/>
    </row>
    <row r="270" spans="22:53" hidden="1">
      <c r="V270" s="7"/>
    </row>
    <row r="271" spans="22:53" hidden="1">
      <c r="V271" s="7"/>
    </row>
    <row r="272" spans="22:53" hidden="1">
      <c r="V272" s="7"/>
    </row>
    <row r="273" spans="22:22" hidden="1">
      <c r="V273" s="7"/>
    </row>
    <row r="274" spans="22:22" hidden="1">
      <c r="V274" s="7"/>
    </row>
    <row r="275" spans="22:22" hidden="1">
      <c r="V275" s="7"/>
    </row>
    <row r="276" spans="22:22" hidden="1">
      <c r="V276" s="7"/>
    </row>
    <row r="277" spans="22:22" hidden="1">
      <c r="V277" s="7"/>
    </row>
    <row r="278" spans="22:22" hidden="1">
      <c r="V278" s="7"/>
    </row>
    <row r="279" spans="22:22" hidden="1">
      <c r="V279" s="7"/>
    </row>
    <row r="280" spans="22:22" hidden="1">
      <c r="V280" s="7"/>
    </row>
    <row r="281" spans="22:22" hidden="1">
      <c r="V281" s="7"/>
    </row>
    <row r="282" spans="22:22" hidden="1">
      <c r="V282" s="7"/>
    </row>
    <row r="283" spans="22:22" hidden="1">
      <c r="V283" s="7"/>
    </row>
    <row r="284" spans="22:22" hidden="1">
      <c r="V284" s="7"/>
    </row>
    <row r="285" spans="22:22" hidden="1">
      <c r="V285" s="7"/>
    </row>
    <row r="286" spans="22:22" hidden="1">
      <c r="V286" s="7"/>
    </row>
    <row r="287" spans="22:22" hidden="1">
      <c r="V287" s="7"/>
    </row>
    <row r="288" spans="22:22" hidden="1">
      <c r="V288" s="7"/>
    </row>
    <row r="289" spans="22:22" hidden="1">
      <c r="V289" s="7"/>
    </row>
    <row r="290" spans="22:22" hidden="1">
      <c r="V290" s="7"/>
    </row>
    <row r="291" spans="22:22" hidden="1">
      <c r="V291" s="7"/>
    </row>
    <row r="292" spans="22:22" hidden="1">
      <c r="V292" s="7"/>
    </row>
    <row r="293" spans="22:22" hidden="1">
      <c r="V293" s="7"/>
    </row>
    <row r="294" spans="22:22" hidden="1">
      <c r="V294" s="7"/>
    </row>
    <row r="295" spans="22:22" hidden="1">
      <c r="V295" s="7"/>
    </row>
    <row r="296" spans="22:22" hidden="1">
      <c r="V296" s="7"/>
    </row>
    <row r="297" spans="22:22" hidden="1">
      <c r="V297" s="7"/>
    </row>
    <row r="298" spans="22:22" hidden="1">
      <c r="V298" s="7"/>
    </row>
    <row r="299" spans="22:22" hidden="1">
      <c r="V299" s="7"/>
    </row>
    <row r="300" spans="22:22" hidden="1">
      <c r="V300" s="7"/>
    </row>
    <row r="301" spans="22:22" hidden="1">
      <c r="V301" s="7"/>
    </row>
    <row r="302" spans="22:22" hidden="1">
      <c r="V302" s="7"/>
    </row>
    <row r="303" spans="22:22" hidden="1">
      <c r="V303" s="7"/>
    </row>
    <row r="304" spans="22:22" hidden="1">
      <c r="V304" s="7"/>
    </row>
    <row r="305" spans="22:22" hidden="1">
      <c r="V305" s="7"/>
    </row>
    <row r="306" spans="22:22" hidden="1">
      <c r="V306" s="7"/>
    </row>
    <row r="307" spans="22:22" hidden="1">
      <c r="V307" s="7"/>
    </row>
    <row r="308" spans="22:22" hidden="1">
      <c r="V308" s="7"/>
    </row>
    <row r="309" spans="22:22" hidden="1">
      <c r="V309" s="7"/>
    </row>
    <row r="310" spans="22:22" hidden="1">
      <c r="V310" s="7"/>
    </row>
    <row r="311" spans="22:22" hidden="1">
      <c r="V311" s="7"/>
    </row>
    <row r="312" spans="22:22" hidden="1">
      <c r="V312" s="7"/>
    </row>
    <row r="313" spans="22:22" hidden="1">
      <c r="V313" s="7"/>
    </row>
    <row r="314" spans="22:22" hidden="1">
      <c r="V314" s="7"/>
    </row>
    <row r="315" spans="22:22" hidden="1">
      <c r="V315" s="7"/>
    </row>
    <row r="316" spans="22:22" hidden="1">
      <c r="V316" s="7"/>
    </row>
    <row r="317" spans="22:22" hidden="1">
      <c r="V317" s="7"/>
    </row>
    <row r="318" spans="22:22" hidden="1">
      <c r="V318" s="7"/>
    </row>
    <row r="319" spans="22:22" hidden="1">
      <c r="V319" s="7"/>
    </row>
    <row r="320" spans="22:22" hidden="1">
      <c r="V320" s="7"/>
    </row>
    <row r="321" spans="22:22" hidden="1">
      <c r="V321" s="7"/>
    </row>
    <row r="322" spans="22:22" hidden="1">
      <c r="V322" s="7"/>
    </row>
    <row r="323" spans="22:22" hidden="1">
      <c r="V323" s="7"/>
    </row>
    <row r="324" spans="22:22" hidden="1">
      <c r="V324" s="7"/>
    </row>
    <row r="325" spans="22:22" hidden="1">
      <c r="V325" s="7"/>
    </row>
    <row r="326" spans="22:22" hidden="1">
      <c r="V326" s="7"/>
    </row>
    <row r="327" spans="22:22" hidden="1">
      <c r="V327" s="7"/>
    </row>
    <row r="328" spans="22:22" hidden="1">
      <c r="V328" s="7"/>
    </row>
    <row r="329" spans="22:22" hidden="1">
      <c r="V329" s="7"/>
    </row>
    <row r="330" spans="22:22" hidden="1">
      <c r="V330" s="7"/>
    </row>
    <row r="331" spans="22:22" hidden="1">
      <c r="V331" s="7"/>
    </row>
    <row r="332" spans="22:22" hidden="1">
      <c r="V332" s="7"/>
    </row>
    <row r="333" spans="22:22" hidden="1">
      <c r="V333" s="7"/>
    </row>
    <row r="334" spans="22:22" hidden="1">
      <c r="V334" s="7"/>
    </row>
    <row r="335" spans="22:22" hidden="1">
      <c r="V335" s="7"/>
    </row>
    <row r="336" spans="22:22" hidden="1">
      <c r="V336" s="7"/>
    </row>
    <row r="337" spans="22:22" hidden="1">
      <c r="V337" s="7"/>
    </row>
    <row r="338" spans="22:22" hidden="1">
      <c r="V338" s="7"/>
    </row>
    <row r="339" spans="22:22" hidden="1">
      <c r="V339" s="7"/>
    </row>
    <row r="340" spans="22:22" hidden="1">
      <c r="V340" s="7"/>
    </row>
    <row r="341" spans="22:22" hidden="1">
      <c r="V341" s="7"/>
    </row>
    <row r="342" spans="22:22" hidden="1">
      <c r="V342" s="7"/>
    </row>
    <row r="343" spans="22:22" hidden="1">
      <c r="V343" s="7"/>
    </row>
    <row r="344" spans="22:22" hidden="1">
      <c r="V344" s="7"/>
    </row>
    <row r="345" spans="22:22" hidden="1">
      <c r="V345" s="7"/>
    </row>
    <row r="346" spans="22:22" hidden="1">
      <c r="V346" s="7"/>
    </row>
    <row r="347" spans="22:22" hidden="1">
      <c r="V347" s="7"/>
    </row>
    <row r="348" spans="22:22" hidden="1">
      <c r="V348" s="7"/>
    </row>
    <row r="349" spans="22:22" hidden="1">
      <c r="V349" s="7"/>
    </row>
    <row r="350" spans="22:22" hidden="1">
      <c r="V350" s="7"/>
    </row>
    <row r="351" spans="22:22" hidden="1">
      <c r="V351" s="7"/>
    </row>
    <row r="352" spans="22:22" hidden="1">
      <c r="V352" s="7"/>
    </row>
    <row r="353" spans="22:22" hidden="1">
      <c r="V353" s="7"/>
    </row>
    <row r="354" spans="22:22" hidden="1">
      <c r="V354" s="7"/>
    </row>
    <row r="355" spans="22:22" hidden="1">
      <c r="V355" s="7"/>
    </row>
    <row r="356" spans="22:22" hidden="1">
      <c r="V356" s="7"/>
    </row>
    <row r="357" spans="22:22" hidden="1">
      <c r="V357" s="7"/>
    </row>
    <row r="358" spans="22:22" hidden="1">
      <c r="V358" s="7"/>
    </row>
    <row r="359" spans="22:22" hidden="1">
      <c r="V359" s="7"/>
    </row>
    <row r="360" spans="22:22" hidden="1">
      <c r="V360" s="7"/>
    </row>
    <row r="361" spans="22:22" hidden="1">
      <c r="V361" s="7"/>
    </row>
    <row r="362" spans="22:22" hidden="1">
      <c r="V362" s="7"/>
    </row>
    <row r="363" spans="22:22" hidden="1">
      <c r="V363" s="7"/>
    </row>
    <row r="364" spans="22:22" hidden="1">
      <c r="V364" s="7"/>
    </row>
    <row r="365" spans="22:22" hidden="1">
      <c r="V365" s="7"/>
    </row>
    <row r="366" spans="22:22" hidden="1">
      <c r="V366" s="7"/>
    </row>
    <row r="367" spans="22:22" hidden="1">
      <c r="V367" s="7"/>
    </row>
    <row r="368" spans="22:22" hidden="1">
      <c r="V368" s="7"/>
    </row>
    <row r="369" spans="22:22" hidden="1">
      <c r="V369" s="7"/>
    </row>
    <row r="370" spans="22:22" hidden="1">
      <c r="V370" s="7"/>
    </row>
    <row r="371" spans="22:22" hidden="1">
      <c r="V371" s="7"/>
    </row>
    <row r="372" spans="22:22" hidden="1">
      <c r="V372" s="7"/>
    </row>
    <row r="373" spans="22:22" hidden="1">
      <c r="V373" s="7"/>
    </row>
    <row r="374" spans="22:22" hidden="1">
      <c r="V374" s="7"/>
    </row>
    <row r="375" spans="22:22" hidden="1">
      <c r="V375" s="7"/>
    </row>
    <row r="376" spans="22:22" hidden="1">
      <c r="V376" s="7"/>
    </row>
    <row r="377" spans="22:22" hidden="1">
      <c r="V377" s="7"/>
    </row>
    <row r="378" spans="22:22" hidden="1">
      <c r="V378" s="7"/>
    </row>
    <row r="379" spans="22:22" hidden="1">
      <c r="V379" s="7"/>
    </row>
    <row r="380" spans="22:22" hidden="1">
      <c r="V380" s="7"/>
    </row>
    <row r="381" spans="22:22" hidden="1">
      <c r="V381" s="7"/>
    </row>
    <row r="382" spans="22:22" hidden="1">
      <c r="V382" s="7"/>
    </row>
    <row r="383" spans="22:22" hidden="1">
      <c r="V383" s="7"/>
    </row>
    <row r="384" spans="22:22" hidden="1">
      <c r="V384" s="7"/>
    </row>
    <row r="385" spans="22:22" hidden="1">
      <c r="V385" s="7"/>
    </row>
    <row r="386" spans="22:22" hidden="1">
      <c r="V386" s="7"/>
    </row>
    <row r="387" spans="22:22" hidden="1">
      <c r="V387" s="7"/>
    </row>
    <row r="388" spans="22:22" hidden="1">
      <c r="V388" s="7"/>
    </row>
    <row r="389" spans="22:22" hidden="1">
      <c r="V389" s="7"/>
    </row>
    <row r="390" spans="22:22" hidden="1">
      <c r="V390" s="7"/>
    </row>
    <row r="391" spans="22:22" hidden="1">
      <c r="V391" s="7"/>
    </row>
    <row r="392" spans="22:22" hidden="1">
      <c r="V392" s="7"/>
    </row>
    <row r="393" spans="22:22" hidden="1">
      <c r="V393" s="7"/>
    </row>
    <row r="394" spans="22:22" hidden="1">
      <c r="V394" s="7"/>
    </row>
    <row r="395" spans="22:22" hidden="1">
      <c r="V395" s="7"/>
    </row>
    <row r="396" spans="22:22" hidden="1">
      <c r="V396" s="7"/>
    </row>
    <row r="397" spans="22:22" hidden="1">
      <c r="V397" s="7"/>
    </row>
    <row r="398" spans="22:22" hidden="1">
      <c r="V398" s="7"/>
    </row>
    <row r="399" spans="22:22" hidden="1">
      <c r="V399" s="7"/>
    </row>
    <row r="400" spans="22:22" hidden="1">
      <c r="V400" s="7"/>
    </row>
    <row r="401" spans="22:22" hidden="1">
      <c r="V401" s="7"/>
    </row>
    <row r="402" spans="22:22" hidden="1">
      <c r="V402" s="7"/>
    </row>
    <row r="403" spans="22:22" hidden="1">
      <c r="V403" s="7"/>
    </row>
    <row r="404" spans="22:22" hidden="1">
      <c r="V404" s="7"/>
    </row>
    <row r="405" spans="22:22" hidden="1">
      <c r="V405" s="7"/>
    </row>
    <row r="406" spans="22:22" hidden="1">
      <c r="V406" s="7"/>
    </row>
    <row r="407" spans="22:22" hidden="1">
      <c r="V407" s="7"/>
    </row>
    <row r="408" spans="22:22" hidden="1">
      <c r="V408" s="7"/>
    </row>
    <row r="409" spans="22:22" hidden="1">
      <c r="V409" s="7"/>
    </row>
    <row r="410" spans="22:22" hidden="1">
      <c r="V410" s="7"/>
    </row>
    <row r="411" spans="22:22" hidden="1">
      <c r="V411" s="7"/>
    </row>
    <row r="412" spans="22:22" hidden="1">
      <c r="V412" s="7"/>
    </row>
    <row r="413" spans="22:22" hidden="1">
      <c r="V413" s="7"/>
    </row>
    <row r="414" spans="22:22" hidden="1">
      <c r="V414" s="7"/>
    </row>
    <row r="415" spans="22:22" hidden="1">
      <c r="V415" s="7"/>
    </row>
    <row r="416" spans="22:22" hidden="1">
      <c r="V416" s="7"/>
    </row>
    <row r="417" spans="22:22" hidden="1">
      <c r="V417" s="7"/>
    </row>
    <row r="418" spans="22:22" hidden="1">
      <c r="V418" s="7"/>
    </row>
    <row r="419" spans="22:22" hidden="1">
      <c r="V419" s="7"/>
    </row>
    <row r="420" spans="22:22" hidden="1">
      <c r="V420" s="7"/>
    </row>
    <row r="421" spans="22:22" hidden="1">
      <c r="V421" s="7"/>
    </row>
    <row r="422" spans="22:22" hidden="1">
      <c r="V422" s="7"/>
    </row>
    <row r="423" spans="22:22" hidden="1">
      <c r="V423" s="7"/>
    </row>
    <row r="424" spans="22:22" hidden="1">
      <c r="V424" s="7"/>
    </row>
    <row r="425" spans="22:22" hidden="1">
      <c r="V425" s="7"/>
    </row>
    <row r="426" spans="22:22" hidden="1">
      <c r="V426" s="7"/>
    </row>
    <row r="427" spans="22:22" hidden="1">
      <c r="V427" s="7"/>
    </row>
    <row r="428" spans="22:22" hidden="1">
      <c r="V428" s="7"/>
    </row>
    <row r="429" spans="22:22" hidden="1">
      <c r="V429" s="7"/>
    </row>
    <row r="430" spans="22:22" hidden="1">
      <c r="V430" s="7"/>
    </row>
    <row r="431" spans="22:22" hidden="1">
      <c r="V431" s="7"/>
    </row>
    <row r="432" spans="22:22" hidden="1">
      <c r="V432" s="7"/>
    </row>
    <row r="433" spans="22:22" hidden="1">
      <c r="V433" s="7"/>
    </row>
    <row r="434" spans="22:22" hidden="1">
      <c r="V434" s="7"/>
    </row>
    <row r="435" spans="22:22" hidden="1">
      <c r="V435" s="7"/>
    </row>
    <row r="436" spans="22:22" hidden="1">
      <c r="V436" s="7"/>
    </row>
    <row r="437" spans="22:22" hidden="1">
      <c r="V437" s="7"/>
    </row>
    <row r="438" spans="22:22" hidden="1">
      <c r="V438" s="7"/>
    </row>
    <row r="439" spans="22:22" hidden="1">
      <c r="V439" s="7"/>
    </row>
    <row r="440" spans="22:22" hidden="1">
      <c r="V440" s="7"/>
    </row>
    <row r="441" spans="22:22" hidden="1">
      <c r="V441" s="7"/>
    </row>
    <row r="442" spans="22:22" hidden="1">
      <c r="V442" s="7"/>
    </row>
    <row r="443" spans="22:22" hidden="1">
      <c r="V443" s="7"/>
    </row>
    <row r="444" spans="22:22" hidden="1">
      <c r="V444" s="7"/>
    </row>
    <row r="445" spans="22:22" hidden="1">
      <c r="V445" s="7"/>
    </row>
    <row r="446" spans="22:22" hidden="1">
      <c r="V446" s="7"/>
    </row>
    <row r="447" spans="22:22" hidden="1">
      <c r="V447" s="7"/>
    </row>
    <row r="448" spans="22:22" hidden="1">
      <c r="V448" s="7"/>
    </row>
    <row r="449" spans="22:22" hidden="1">
      <c r="V449" s="7"/>
    </row>
    <row r="450" spans="22:22" hidden="1">
      <c r="V450" s="7"/>
    </row>
    <row r="451" spans="22:22" hidden="1">
      <c r="V451" s="7"/>
    </row>
    <row r="452" spans="22:22" hidden="1">
      <c r="V452" s="7"/>
    </row>
    <row r="453" spans="22:22" hidden="1">
      <c r="V453" s="7"/>
    </row>
    <row r="454" spans="22:22" hidden="1">
      <c r="V454" s="7"/>
    </row>
    <row r="455" spans="22:22" hidden="1">
      <c r="V455" s="7"/>
    </row>
    <row r="456" spans="22:22" hidden="1">
      <c r="V456" s="7"/>
    </row>
    <row r="457" spans="22:22" hidden="1">
      <c r="V457" s="7"/>
    </row>
    <row r="458" spans="22:22" hidden="1">
      <c r="V458" s="7"/>
    </row>
    <row r="459" spans="22:22" hidden="1">
      <c r="V459" s="7"/>
    </row>
    <row r="460" spans="22:22" hidden="1">
      <c r="V460" s="7"/>
    </row>
    <row r="461" spans="22:22" hidden="1">
      <c r="V461" s="7"/>
    </row>
    <row r="462" spans="22:22" hidden="1">
      <c r="V462" s="7"/>
    </row>
    <row r="463" spans="22:22" hidden="1">
      <c r="V463" s="7"/>
    </row>
    <row r="464" spans="22:22" hidden="1">
      <c r="V464" s="7"/>
    </row>
    <row r="465" spans="22:22" hidden="1">
      <c r="V465" s="7"/>
    </row>
    <row r="466" spans="22:22" hidden="1">
      <c r="V466" s="7"/>
    </row>
    <row r="467" spans="22:22" hidden="1">
      <c r="V467" s="7"/>
    </row>
    <row r="468" spans="22:22" hidden="1">
      <c r="V468" s="7"/>
    </row>
    <row r="469" spans="22:22" hidden="1">
      <c r="V469" s="7"/>
    </row>
    <row r="470" spans="22:22" hidden="1">
      <c r="V470" s="7"/>
    </row>
    <row r="471" spans="22:22" hidden="1">
      <c r="V471" s="7"/>
    </row>
    <row r="472" spans="22:22" hidden="1">
      <c r="V472" s="7"/>
    </row>
    <row r="473" spans="22:22" hidden="1">
      <c r="V473" s="7"/>
    </row>
    <row r="474" spans="22:22" hidden="1">
      <c r="V474" s="7"/>
    </row>
    <row r="475" spans="22:22" hidden="1">
      <c r="V475" s="7"/>
    </row>
    <row r="476" spans="22:22" hidden="1">
      <c r="V476" s="7"/>
    </row>
    <row r="477" spans="22:22" hidden="1">
      <c r="V477" s="7"/>
    </row>
    <row r="478" spans="22:22" hidden="1">
      <c r="V478" s="7"/>
    </row>
    <row r="479" spans="22:22" hidden="1">
      <c r="V479" s="7"/>
    </row>
    <row r="480" spans="22:22" hidden="1">
      <c r="V480" s="7"/>
    </row>
    <row r="481" spans="22:22" hidden="1">
      <c r="V481" s="7"/>
    </row>
    <row r="482" spans="22:22" hidden="1">
      <c r="V482" s="7"/>
    </row>
    <row r="483" spans="22:22" hidden="1">
      <c r="V483" s="7"/>
    </row>
    <row r="484" spans="22:22" hidden="1">
      <c r="V484" s="7"/>
    </row>
    <row r="485" spans="22:22" hidden="1">
      <c r="V485" s="7"/>
    </row>
    <row r="486" spans="22:22" hidden="1">
      <c r="V486" s="7"/>
    </row>
    <row r="487" spans="22:22" hidden="1">
      <c r="V487" s="7"/>
    </row>
    <row r="488" spans="22:22" hidden="1">
      <c r="V488" s="7"/>
    </row>
    <row r="489" spans="22:22" hidden="1">
      <c r="V489" s="7"/>
    </row>
    <row r="490" spans="22:22" hidden="1">
      <c r="V490" s="7"/>
    </row>
    <row r="491" spans="22:22" hidden="1">
      <c r="V491" s="7"/>
    </row>
    <row r="492" spans="22:22" hidden="1">
      <c r="V492" s="7"/>
    </row>
    <row r="493" spans="22:22" hidden="1">
      <c r="V493" s="7"/>
    </row>
    <row r="494" spans="22:22" hidden="1">
      <c r="V494" s="7"/>
    </row>
    <row r="495" spans="22:22" hidden="1">
      <c r="V495" s="7"/>
    </row>
    <row r="496" spans="22:22" hidden="1">
      <c r="V496" s="7"/>
    </row>
    <row r="497" spans="22:22" hidden="1">
      <c r="V497" s="7"/>
    </row>
    <row r="498" spans="22:22" hidden="1">
      <c r="V498" s="7"/>
    </row>
    <row r="499" spans="22:22" hidden="1">
      <c r="V499" s="7"/>
    </row>
    <row r="500" spans="22:22" hidden="1">
      <c r="V500" s="7"/>
    </row>
    <row r="501" spans="22:22" hidden="1">
      <c r="V501" s="7"/>
    </row>
    <row r="502" spans="22:22" hidden="1">
      <c r="V502" s="7"/>
    </row>
    <row r="503" spans="22:22" hidden="1">
      <c r="V503" s="7"/>
    </row>
    <row r="504" spans="22:22" hidden="1">
      <c r="V504" s="7"/>
    </row>
    <row r="505" spans="22:22" hidden="1">
      <c r="V505" s="7"/>
    </row>
    <row r="506" spans="22:22" hidden="1">
      <c r="V506" s="7"/>
    </row>
    <row r="507" spans="22:22" hidden="1">
      <c r="V507" s="7"/>
    </row>
    <row r="508" spans="22:22" hidden="1">
      <c r="V508" s="7"/>
    </row>
    <row r="509" spans="22:22" hidden="1">
      <c r="V509" s="7"/>
    </row>
    <row r="510" spans="22:22" hidden="1">
      <c r="V510" s="7"/>
    </row>
    <row r="511" spans="22:22" hidden="1">
      <c r="V511" s="7"/>
    </row>
    <row r="512" spans="22:22" hidden="1">
      <c r="V512" s="7"/>
    </row>
    <row r="513" spans="22:22" hidden="1">
      <c r="V513" s="7"/>
    </row>
    <row r="514" spans="22:22" hidden="1">
      <c r="V514" s="7"/>
    </row>
    <row r="515" spans="22:22" hidden="1">
      <c r="V515" s="7"/>
    </row>
    <row r="516" spans="22:22" hidden="1">
      <c r="V516" s="7"/>
    </row>
    <row r="517" spans="22:22" hidden="1">
      <c r="V517" s="7"/>
    </row>
    <row r="518" spans="22:22" hidden="1">
      <c r="V518" s="7"/>
    </row>
    <row r="519" spans="22:22" hidden="1">
      <c r="V519" s="7"/>
    </row>
    <row r="520" spans="22:22" hidden="1">
      <c r="V520" s="7"/>
    </row>
    <row r="521" spans="22:22" hidden="1">
      <c r="V521" s="7"/>
    </row>
    <row r="522" spans="22:22" hidden="1">
      <c r="V522" s="7"/>
    </row>
    <row r="523" spans="22:22" hidden="1">
      <c r="V523" s="7"/>
    </row>
    <row r="524" spans="22:22" hidden="1">
      <c r="V524" s="7"/>
    </row>
    <row r="525" spans="22:22" hidden="1">
      <c r="V525" s="7"/>
    </row>
    <row r="526" spans="22:22" hidden="1">
      <c r="V526" s="7"/>
    </row>
    <row r="527" spans="22:22" hidden="1">
      <c r="V527" s="7"/>
    </row>
    <row r="528" spans="22:22" hidden="1">
      <c r="V528" s="7"/>
    </row>
    <row r="529" spans="22:22" hidden="1">
      <c r="V529" s="7"/>
    </row>
    <row r="530" spans="22:22" hidden="1">
      <c r="V530" s="7"/>
    </row>
    <row r="531" spans="22:22" hidden="1">
      <c r="V531" s="7"/>
    </row>
    <row r="532" spans="22:22" hidden="1">
      <c r="V532" s="7"/>
    </row>
    <row r="533" spans="22:22" hidden="1">
      <c r="V533" s="7"/>
    </row>
    <row r="534" spans="22:22" hidden="1">
      <c r="V534" s="7"/>
    </row>
    <row r="535" spans="22:22" hidden="1">
      <c r="V535" s="7"/>
    </row>
    <row r="536" spans="22:22" hidden="1">
      <c r="V536" s="7"/>
    </row>
    <row r="537" spans="22:22" hidden="1">
      <c r="V537" s="7"/>
    </row>
    <row r="538" spans="22:22" hidden="1">
      <c r="V538" s="7"/>
    </row>
    <row r="539" spans="22:22" hidden="1">
      <c r="V539" s="7"/>
    </row>
    <row r="540" spans="22:22" hidden="1">
      <c r="V540" s="7"/>
    </row>
    <row r="541" spans="22:22" hidden="1">
      <c r="V541" s="7"/>
    </row>
    <row r="542" spans="22:22" hidden="1">
      <c r="V542" s="7"/>
    </row>
    <row r="543" spans="22:22" hidden="1">
      <c r="V543" s="7"/>
    </row>
    <row r="544" spans="22:22" hidden="1">
      <c r="V544" s="7"/>
    </row>
    <row r="545" spans="22:22" hidden="1">
      <c r="V545" s="7"/>
    </row>
    <row r="546" spans="22:22" hidden="1">
      <c r="V546" s="7"/>
    </row>
    <row r="547" spans="22:22" hidden="1">
      <c r="V547" s="7"/>
    </row>
    <row r="548" spans="22:22" hidden="1">
      <c r="V548" s="7"/>
    </row>
    <row r="549" spans="22:22" hidden="1">
      <c r="V549" s="7"/>
    </row>
    <row r="550" spans="22:22" hidden="1">
      <c r="V550" s="7"/>
    </row>
    <row r="551" spans="22:22" hidden="1">
      <c r="V551" s="7"/>
    </row>
    <row r="552" spans="22:22" hidden="1">
      <c r="V552" s="7"/>
    </row>
    <row r="553" spans="22:22" hidden="1">
      <c r="V553" s="7"/>
    </row>
    <row r="554" spans="22:22" hidden="1">
      <c r="V554" s="7"/>
    </row>
    <row r="555" spans="22:22" hidden="1">
      <c r="V555" s="7"/>
    </row>
    <row r="556" spans="22:22" hidden="1">
      <c r="V556" s="7"/>
    </row>
    <row r="557" spans="22:22" hidden="1">
      <c r="V557" s="7"/>
    </row>
    <row r="558" spans="22:22" hidden="1">
      <c r="V558" s="7"/>
    </row>
    <row r="559" spans="22:22" hidden="1">
      <c r="V559" s="7"/>
    </row>
    <row r="560" spans="22:22" hidden="1">
      <c r="V560" s="7"/>
    </row>
    <row r="561" spans="22:22" hidden="1">
      <c r="V561" s="7"/>
    </row>
    <row r="562" spans="22:22" hidden="1">
      <c r="V562" s="7"/>
    </row>
    <row r="563" spans="22:22" hidden="1">
      <c r="V563" s="7"/>
    </row>
    <row r="564" spans="22:22" hidden="1">
      <c r="V564" s="7"/>
    </row>
    <row r="565" spans="22:22" hidden="1">
      <c r="V565" s="7"/>
    </row>
    <row r="566" spans="22:22" hidden="1">
      <c r="V566" s="7"/>
    </row>
    <row r="567" spans="22:22" hidden="1">
      <c r="V567" s="7"/>
    </row>
    <row r="568" spans="22:22" hidden="1">
      <c r="V568" s="7"/>
    </row>
    <row r="569" spans="22:22" hidden="1">
      <c r="V569" s="7"/>
    </row>
    <row r="570" spans="22:22" hidden="1">
      <c r="V570" s="7"/>
    </row>
    <row r="571" spans="22:22" hidden="1">
      <c r="V571" s="7"/>
    </row>
    <row r="572" spans="22:22" hidden="1">
      <c r="V572" s="7"/>
    </row>
    <row r="573" spans="22:22" hidden="1">
      <c r="V573" s="7"/>
    </row>
    <row r="574" spans="22:22" hidden="1">
      <c r="V574" s="7"/>
    </row>
    <row r="575" spans="22:22" hidden="1">
      <c r="V575" s="7"/>
    </row>
    <row r="576" spans="22:22" hidden="1">
      <c r="V576" s="7"/>
    </row>
    <row r="577" spans="22:22" hidden="1">
      <c r="V577" s="7"/>
    </row>
    <row r="578" spans="22:22" hidden="1">
      <c r="V578" s="7"/>
    </row>
    <row r="579" spans="22:22" hidden="1">
      <c r="V579" s="7"/>
    </row>
    <row r="580" spans="22:22" hidden="1">
      <c r="V580" s="7"/>
    </row>
    <row r="581" spans="22:22" hidden="1">
      <c r="V581" s="7"/>
    </row>
    <row r="582" spans="22:22" hidden="1">
      <c r="V582" s="7"/>
    </row>
    <row r="583" spans="22:22" hidden="1">
      <c r="V583" s="7"/>
    </row>
    <row r="584" spans="22:22" hidden="1">
      <c r="V584" s="7"/>
    </row>
    <row r="585" spans="22:22" hidden="1">
      <c r="V585" s="7"/>
    </row>
    <row r="586" spans="22:22" hidden="1">
      <c r="V586" s="7"/>
    </row>
    <row r="587" spans="22:22" hidden="1">
      <c r="V587" s="7"/>
    </row>
    <row r="588" spans="22:22" hidden="1">
      <c r="V588" s="7"/>
    </row>
    <row r="589" spans="22:22" hidden="1">
      <c r="V589" s="7"/>
    </row>
    <row r="590" spans="22:22" hidden="1">
      <c r="V590" s="7"/>
    </row>
    <row r="591" spans="22:22" hidden="1">
      <c r="V591" s="7"/>
    </row>
    <row r="592" spans="22:22" hidden="1">
      <c r="V592" s="7"/>
    </row>
    <row r="593" spans="22:22" hidden="1">
      <c r="V593" s="7"/>
    </row>
    <row r="594" spans="22:22" hidden="1">
      <c r="V594" s="7"/>
    </row>
    <row r="595" spans="22:22" hidden="1">
      <c r="V595" s="7"/>
    </row>
    <row r="596" spans="22:22" hidden="1">
      <c r="V596" s="7"/>
    </row>
    <row r="597" spans="22:22" hidden="1">
      <c r="V597" s="7"/>
    </row>
    <row r="598" spans="22:22" hidden="1">
      <c r="V598" s="7"/>
    </row>
    <row r="599" spans="22:22" hidden="1">
      <c r="V599" s="7"/>
    </row>
    <row r="600" spans="22:22" hidden="1">
      <c r="V600" s="7"/>
    </row>
    <row r="601" spans="22:22" hidden="1">
      <c r="V601" s="7"/>
    </row>
    <row r="602" spans="22:22" hidden="1">
      <c r="V602" s="7"/>
    </row>
    <row r="603" spans="22:22" hidden="1">
      <c r="V603" s="7"/>
    </row>
    <row r="604" spans="22:22" hidden="1">
      <c r="V604" s="7"/>
    </row>
    <row r="605" spans="22:22" hidden="1">
      <c r="V605" s="7"/>
    </row>
    <row r="606" spans="22:22" hidden="1">
      <c r="V606" s="7"/>
    </row>
    <row r="607" spans="22:22" hidden="1">
      <c r="V607" s="7"/>
    </row>
    <row r="608" spans="22:22" hidden="1">
      <c r="V608" s="7"/>
    </row>
    <row r="609" spans="22:22" hidden="1">
      <c r="V609" s="7"/>
    </row>
    <row r="610" spans="22:22" hidden="1">
      <c r="V610" s="7"/>
    </row>
    <row r="611" spans="22:22" hidden="1">
      <c r="V611" s="7"/>
    </row>
    <row r="612" spans="22:22" hidden="1">
      <c r="V612" s="7"/>
    </row>
    <row r="613" spans="22:22" hidden="1">
      <c r="V613" s="7"/>
    </row>
    <row r="614" spans="22:22" hidden="1">
      <c r="V614" s="7"/>
    </row>
    <row r="615" spans="22:22" hidden="1">
      <c r="V615" s="7"/>
    </row>
    <row r="616" spans="22:22" hidden="1">
      <c r="V616" s="7"/>
    </row>
    <row r="617" spans="22:22" hidden="1">
      <c r="V617" s="7"/>
    </row>
    <row r="618" spans="22:22" hidden="1">
      <c r="V618" s="7"/>
    </row>
    <row r="619" spans="22:22" hidden="1">
      <c r="V619" s="7"/>
    </row>
    <row r="620" spans="22:22" hidden="1">
      <c r="V620" s="7"/>
    </row>
    <row r="621" spans="22:22" hidden="1">
      <c r="V621" s="7"/>
    </row>
    <row r="622" spans="22:22" hidden="1">
      <c r="V622" s="7"/>
    </row>
    <row r="623" spans="22:22" hidden="1">
      <c r="V623" s="7"/>
    </row>
    <row r="624" spans="22:22" hidden="1">
      <c r="V624" s="7"/>
    </row>
    <row r="625" spans="22:22" hidden="1">
      <c r="V625" s="7"/>
    </row>
    <row r="626" spans="22:22" hidden="1">
      <c r="V626" s="7"/>
    </row>
    <row r="627" spans="22:22" hidden="1">
      <c r="V627" s="7"/>
    </row>
    <row r="628" spans="22:22" hidden="1">
      <c r="V628" s="7"/>
    </row>
    <row r="629" spans="22:22" hidden="1">
      <c r="V629" s="7"/>
    </row>
    <row r="630" spans="22:22" hidden="1">
      <c r="V630" s="7"/>
    </row>
    <row r="631" spans="22:22" hidden="1">
      <c r="V631" s="7"/>
    </row>
    <row r="632" spans="22:22" hidden="1">
      <c r="V632" s="7"/>
    </row>
    <row r="633" spans="22:22" hidden="1">
      <c r="V633" s="7"/>
    </row>
    <row r="634" spans="22:22" hidden="1">
      <c r="V634" s="7"/>
    </row>
    <row r="635" spans="22:22" hidden="1">
      <c r="V635" s="7"/>
    </row>
    <row r="636" spans="22:22" hidden="1">
      <c r="V636" s="7"/>
    </row>
    <row r="637" spans="22:22" hidden="1">
      <c r="V637" s="7"/>
    </row>
    <row r="638" spans="22:22" hidden="1">
      <c r="V638" s="7"/>
    </row>
    <row r="639" spans="22:22" hidden="1">
      <c r="V639" s="7"/>
    </row>
    <row r="640" spans="22:22" hidden="1">
      <c r="V640" s="7"/>
    </row>
    <row r="641" spans="22:22" hidden="1">
      <c r="V641" s="7"/>
    </row>
    <row r="642" spans="22:22" hidden="1">
      <c r="V642" s="7"/>
    </row>
    <row r="643" spans="22:22" hidden="1">
      <c r="V643" s="7"/>
    </row>
    <row r="644" spans="22:22" hidden="1">
      <c r="V644" s="7"/>
    </row>
    <row r="645" spans="22:22" hidden="1">
      <c r="V645" s="7"/>
    </row>
    <row r="646" spans="22:22" hidden="1">
      <c r="V646" s="7"/>
    </row>
    <row r="647" spans="22:22" hidden="1">
      <c r="V647" s="7"/>
    </row>
    <row r="648" spans="22:22" hidden="1">
      <c r="V648" s="7"/>
    </row>
    <row r="649" spans="22:22" hidden="1">
      <c r="V649" s="7"/>
    </row>
    <row r="650" spans="22:22" hidden="1">
      <c r="V650" s="7"/>
    </row>
    <row r="651" spans="22:22" hidden="1">
      <c r="V651" s="7"/>
    </row>
    <row r="652" spans="22:22" hidden="1">
      <c r="V652" s="7"/>
    </row>
    <row r="653" spans="22:22" hidden="1">
      <c r="V653" s="7"/>
    </row>
    <row r="654" spans="22:22" hidden="1">
      <c r="V654" s="7"/>
    </row>
    <row r="655" spans="22:22" hidden="1">
      <c r="V655" s="7"/>
    </row>
    <row r="656" spans="22:22" hidden="1">
      <c r="V656" s="7"/>
    </row>
    <row r="657" spans="22:22" hidden="1">
      <c r="V657" s="7"/>
    </row>
    <row r="658" spans="22:22" hidden="1">
      <c r="V658" s="7"/>
    </row>
    <row r="659" spans="22:22" hidden="1">
      <c r="V659" s="7"/>
    </row>
    <row r="660" spans="22:22" hidden="1">
      <c r="V660" s="7"/>
    </row>
    <row r="661" spans="22:22" hidden="1">
      <c r="V661" s="7"/>
    </row>
    <row r="662" spans="22:22" hidden="1">
      <c r="V662" s="7"/>
    </row>
    <row r="663" spans="22:22" hidden="1">
      <c r="V663" s="7"/>
    </row>
    <row r="664" spans="22:22" hidden="1">
      <c r="V664" s="7"/>
    </row>
    <row r="665" spans="22:22" hidden="1">
      <c r="V665" s="7"/>
    </row>
    <row r="666" spans="22:22" hidden="1">
      <c r="V666" s="7"/>
    </row>
    <row r="667" spans="22:22" hidden="1">
      <c r="V667" s="7"/>
    </row>
    <row r="668" spans="22:22" hidden="1">
      <c r="V668" s="7"/>
    </row>
    <row r="669" spans="22:22" hidden="1">
      <c r="V669" s="7"/>
    </row>
    <row r="670" spans="22:22" hidden="1">
      <c r="V670" s="7"/>
    </row>
    <row r="671" spans="22:22" hidden="1">
      <c r="V671" s="7"/>
    </row>
    <row r="672" spans="22:22" hidden="1">
      <c r="V672" s="7"/>
    </row>
    <row r="673" spans="22:22" hidden="1">
      <c r="V673" s="7"/>
    </row>
    <row r="674" spans="22:22" hidden="1">
      <c r="V674" s="7"/>
    </row>
    <row r="675" spans="22:22" hidden="1">
      <c r="V675" s="7"/>
    </row>
    <row r="676" spans="22:22" hidden="1">
      <c r="V676" s="7"/>
    </row>
    <row r="677" spans="22:22" hidden="1">
      <c r="V677" s="7"/>
    </row>
    <row r="678" spans="22:22" hidden="1">
      <c r="V678" s="7"/>
    </row>
    <row r="679" spans="22:22" hidden="1">
      <c r="V679" s="7"/>
    </row>
    <row r="680" spans="22:22" hidden="1">
      <c r="V680" s="7"/>
    </row>
    <row r="681" spans="22:22" hidden="1">
      <c r="V681" s="7"/>
    </row>
    <row r="682" spans="22:22" hidden="1">
      <c r="V682" s="7"/>
    </row>
    <row r="683" spans="22:22" hidden="1">
      <c r="V683" s="7"/>
    </row>
    <row r="684" spans="22:22" hidden="1">
      <c r="V684" s="7"/>
    </row>
    <row r="685" spans="22:22" hidden="1">
      <c r="V685" s="7"/>
    </row>
    <row r="686" spans="22:22" hidden="1">
      <c r="V686" s="7"/>
    </row>
    <row r="687" spans="22:22" hidden="1">
      <c r="V687" s="7"/>
    </row>
    <row r="688" spans="22:22" hidden="1">
      <c r="V688" s="7"/>
    </row>
    <row r="689" spans="22:22" hidden="1">
      <c r="V689" s="7"/>
    </row>
    <row r="690" spans="22:22" hidden="1">
      <c r="V690" s="7"/>
    </row>
    <row r="691" spans="22:22" hidden="1">
      <c r="V691" s="7"/>
    </row>
    <row r="692" spans="22:22" hidden="1">
      <c r="V692" s="7"/>
    </row>
    <row r="693" spans="22:22" hidden="1">
      <c r="V693" s="7"/>
    </row>
    <row r="694" spans="22:22" hidden="1">
      <c r="V694" s="7"/>
    </row>
    <row r="695" spans="22:22" hidden="1">
      <c r="V695" s="7"/>
    </row>
    <row r="696" spans="22:22" hidden="1">
      <c r="V696" s="7"/>
    </row>
    <row r="697" spans="22:22" hidden="1">
      <c r="V697" s="7"/>
    </row>
    <row r="698" spans="22:22" hidden="1">
      <c r="V698" s="7"/>
    </row>
    <row r="699" spans="22:22" hidden="1">
      <c r="V699" s="7"/>
    </row>
    <row r="700" spans="22:22" hidden="1">
      <c r="V700" s="7"/>
    </row>
    <row r="701" spans="22:22" hidden="1">
      <c r="V701" s="7"/>
    </row>
    <row r="702" spans="22:22" hidden="1">
      <c r="V702" s="7"/>
    </row>
    <row r="703" spans="22:22" hidden="1">
      <c r="V703" s="7"/>
    </row>
    <row r="704" spans="22:22" hidden="1">
      <c r="V704" s="7"/>
    </row>
    <row r="705" spans="22:22" hidden="1">
      <c r="V705" s="7"/>
    </row>
    <row r="706" spans="22:22" hidden="1">
      <c r="V706" s="7"/>
    </row>
    <row r="707" spans="22:22" hidden="1">
      <c r="V707" s="7"/>
    </row>
    <row r="708" spans="22:22" hidden="1">
      <c r="V708" s="7"/>
    </row>
    <row r="709" spans="22:22" hidden="1">
      <c r="V709" s="7"/>
    </row>
    <row r="710" spans="22:22" hidden="1">
      <c r="V710" s="7"/>
    </row>
    <row r="711" spans="22:22" hidden="1">
      <c r="V711" s="7"/>
    </row>
    <row r="712" spans="22:22" hidden="1">
      <c r="V712" s="7"/>
    </row>
    <row r="713" spans="22:22" hidden="1">
      <c r="V713" s="7"/>
    </row>
    <row r="714" spans="22:22" hidden="1">
      <c r="V714" s="7"/>
    </row>
    <row r="715" spans="22:22" hidden="1">
      <c r="V715" s="7"/>
    </row>
    <row r="716" spans="22:22" hidden="1">
      <c r="V716" s="7"/>
    </row>
    <row r="717" spans="22:22" hidden="1">
      <c r="V717" s="7"/>
    </row>
    <row r="718" spans="22:22" hidden="1">
      <c r="V718" s="7"/>
    </row>
    <row r="719" spans="22:22" hidden="1">
      <c r="V719" s="7"/>
    </row>
    <row r="720" spans="22:22" hidden="1">
      <c r="V720" s="7"/>
    </row>
    <row r="721" spans="22:22" hidden="1">
      <c r="V721" s="7"/>
    </row>
    <row r="722" spans="22:22" hidden="1">
      <c r="V722" s="7"/>
    </row>
    <row r="723" spans="22:22" hidden="1">
      <c r="V723" s="7"/>
    </row>
    <row r="724" spans="22:22" hidden="1">
      <c r="V724" s="7"/>
    </row>
    <row r="725" spans="22:22" hidden="1">
      <c r="V725" s="7"/>
    </row>
    <row r="726" spans="22:22" hidden="1">
      <c r="V726" s="7"/>
    </row>
    <row r="727" spans="22:22" hidden="1">
      <c r="V727" s="7"/>
    </row>
    <row r="728" spans="22:22" hidden="1">
      <c r="V728" s="7"/>
    </row>
    <row r="729" spans="22:22" hidden="1">
      <c r="V729" s="7"/>
    </row>
    <row r="730" spans="22:22" hidden="1">
      <c r="V730" s="7"/>
    </row>
    <row r="731" spans="22:22" hidden="1">
      <c r="V731" s="7"/>
    </row>
    <row r="732" spans="22:22" hidden="1">
      <c r="V732" s="7"/>
    </row>
    <row r="733" spans="22:22" hidden="1">
      <c r="V733" s="7"/>
    </row>
    <row r="734" spans="22:22" hidden="1">
      <c r="V734" s="7"/>
    </row>
    <row r="735" spans="22:22" hidden="1">
      <c r="V735" s="7"/>
    </row>
    <row r="736" spans="22:22" hidden="1">
      <c r="V736" s="7"/>
    </row>
    <row r="737" spans="22:22" hidden="1">
      <c r="V737" s="7"/>
    </row>
    <row r="738" spans="22:22" hidden="1">
      <c r="V738" s="7"/>
    </row>
    <row r="739" spans="22:22" hidden="1">
      <c r="V739" s="7"/>
    </row>
    <row r="740" spans="22:22" hidden="1">
      <c r="V740" s="7"/>
    </row>
    <row r="741" spans="22:22" hidden="1">
      <c r="V741" s="7"/>
    </row>
    <row r="742" spans="22:22" hidden="1">
      <c r="V742" s="7"/>
    </row>
    <row r="743" spans="22:22" hidden="1">
      <c r="V743" s="7"/>
    </row>
    <row r="744" spans="22:22" hidden="1">
      <c r="V744" s="7"/>
    </row>
    <row r="745" spans="22:22" hidden="1">
      <c r="V745" s="7"/>
    </row>
    <row r="746" spans="22:22" hidden="1">
      <c r="V746" s="7"/>
    </row>
    <row r="747" spans="22:22" hidden="1">
      <c r="V747" s="7"/>
    </row>
    <row r="748" spans="22:22" hidden="1">
      <c r="V748" s="7"/>
    </row>
    <row r="749" spans="22:22" hidden="1">
      <c r="V749" s="7"/>
    </row>
    <row r="750" spans="22:22" hidden="1">
      <c r="V750" s="7"/>
    </row>
    <row r="751" spans="22:22" hidden="1">
      <c r="V751" s="7"/>
    </row>
    <row r="752" spans="22:22" hidden="1">
      <c r="V752" s="7"/>
    </row>
    <row r="753" spans="22:22" hidden="1">
      <c r="V753" s="7"/>
    </row>
    <row r="754" spans="22:22" hidden="1">
      <c r="V754" s="7"/>
    </row>
    <row r="755" spans="22:22" hidden="1">
      <c r="V755" s="7"/>
    </row>
    <row r="756" spans="22:22" hidden="1">
      <c r="V756" s="7"/>
    </row>
    <row r="757" spans="22:22" hidden="1">
      <c r="V757" s="7"/>
    </row>
    <row r="758" spans="22:22" hidden="1">
      <c r="V758" s="7"/>
    </row>
    <row r="759" spans="22:22" hidden="1">
      <c r="V759" s="7"/>
    </row>
    <row r="760" spans="22:22" hidden="1">
      <c r="V760" s="7"/>
    </row>
    <row r="761" spans="22:22" hidden="1">
      <c r="V761" s="7"/>
    </row>
    <row r="762" spans="22:22" hidden="1">
      <c r="V762" s="7"/>
    </row>
    <row r="763" spans="22:22" hidden="1">
      <c r="V763" s="7"/>
    </row>
    <row r="764" spans="22:22" hidden="1">
      <c r="V764" s="7"/>
    </row>
    <row r="765" spans="22:22" hidden="1">
      <c r="V765" s="7"/>
    </row>
    <row r="766" spans="22:22" hidden="1">
      <c r="V766" s="7"/>
    </row>
    <row r="767" spans="22:22" hidden="1">
      <c r="V767" s="7"/>
    </row>
    <row r="768" spans="22:22" hidden="1">
      <c r="V768" s="7"/>
    </row>
    <row r="769" spans="22:22" hidden="1">
      <c r="V769" s="7"/>
    </row>
    <row r="770" spans="22:22" hidden="1">
      <c r="V770" s="7"/>
    </row>
    <row r="771" spans="22:22" hidden="1">
      <c r="V771" s="7"/>
    </row>
    <row r="772" spans="22:22" hidden="1">
      <c r="V772" s="7"/>
    </row>
    <row r="773" spans="22:22" hidden="1">
      <c r="V773" s="7"/>
    </row>
    <row r="774" spans="22:22" hidden="1">
      <c r="V774" s="7"/>
    </row>
    <row r="775" spans="22:22" hidden="1">
      <c r="V775" s="7"/>
    </row>
    <row r="776" spans="22:22" hidden="1">
      <c r="V776" s="7"/>
    </row>
    <row r="777" spans="22:22" hidden="1">
      <c r="V777" s="7"/>
    </row>
    <row r="778" spans="22:22" hidden="1">
      <c r="V778" s="7"/>
    </row>
    <row r="779" spans="22:22" hidden="1">
      <c r="V779" s="7"/>
    </row>
    <row r="780" spans="22:22" hidden="1">
      <c r="V780" s="7"/>
    </row>
    <row r="781" spans="22:22" hidden="1">
      <c r="V781" s="7"/>
    </row>
    <row r="782" spans="22:22" hidden="1">
      <c r="V782" s="7"/>
    </row>
    <row r="783" spans="22:22" hidden="1">
      <c r="V783" s="7"/>
    </row>
    <row r="784" spans="22:22" hidden="1">
      <c r="V784" s="7"/>
    </row>
    <row r="785" spans="22:22" hidden="1">
      <c r="V785" s="7"/>
    </row>
    <row r="786" spans="22:22" hidden="1">
      <c r="V786" s="7"/>
    </row>
    <row r="787" spans="22:22" hidden="1">
      <c r="V787" s="7"/>
    </row>
    <row r="788" spans="22:22" hidden="1">
      <c r="V788" s="7"/>
    </row>
    <row r="789" spans="22:22" hidden="1">
      <c r="V789" s="7"/>
    </row>
    <row r="790" spans="22:22" hidden="1">
      <c r="V790" s="7"/>
    </row>
    <row r="791" spans="22:22" hidden="1">
      <c r="V791" s="7"/>
    </row>
    <row r="792" spans="22:22" hidden="1">
      <c r="V792" s="7"/>
    </row>
    <row r="793" spans="22:22" hidden="1">
      <c r="V793" s="7"/>
    </row>
    <row r="794" spans="22:22" hidden="1">
      <c r="V794" s="7"/>
    </row>
    <row r="795" spans="22:22" hidden="1">
      <c r="V795" s="7"/>
    </row>
    <row r="796" spans="22:22" hidden="1">
      <c r="V796" s="7"/>
    </row>
    <row r="797" spans="22:22" hidden="1">
      <c r="V797" s="7"/>
    </row>
    <row r="798" spans="22:22" hidden="1">
      <c r="V798" s="7"/>
    </row>
    <row r="799" spans="22:22" hidden="1">
      <c r="V799" s="7"/>
    </row>
    <row r="800" spans="22:22" hidden="1">
      <c r="V800" s="7"/>
    </row>
    <row r="801" spans="22:22" hidden="1">
      <c r="V801" s="7"/>
    </row>
    <row r="802" spans="22:22" hidden="1">
      <c r="V802" s="7"/>
    </row>
    <row r="803" spans="22:22" hidden="1">
      <c r="V803" s="7"/>
    </row>
    <row r="804" spans="22:22" hidden="1">
      <c r="V804" s="7"/>
    </row>
    <row r="805" spans="22:22" hidden="1">
      <c r="V805" s="7"/>
    </row>
    <row r="806" spans="22:22" hidden="1">
      <c r="V806" s="7"/>
    </row>
    <row r="807" spans="22:22" hidden="1">
      <c r="V807" s="7"/>
    </row>
    <row r="808" spans="22:22" hidden="1">
      <c r="V808" s="7"/>
    </row>
    <row r="809" spans="22:22" hidden="1">
      <c r="V809" s="7"/>
    </row>
    <row r="810" spans="22:22" hidden="1">
      <c r="V810" s="7"/>
    </row>
    <row r="811" spans="22:22" hidden="1">
      <c r="V811" s="7"/>
    </row>
    <row r="812" spans="22:22" hidden="1">
      <c r="V812" s="7"/>
    </row>
    <row r="813" spans="22:22" hidden="1">
      <c r="V813" s="7"/>
    </row>
    <row r="814" spans="22:22" hidden="1">
      <c r="V814" s="7"/>
    </row>
    <row r="815" spans="22:22" hidden="1">
      <c r="V815" s="7"/>
    </row>
    <row r="816" spans="22:22" hidden="1">
      <c r="V816" s="7"/>
    </row>
    <row r="817" spans="22:22" hidden="1">
      <c r="V817" s="7"/>
    </row>
    <row r="818" spans="22:22" hidden="1">
      <c r="V818" s="7"/>
    </row>
    <row r="819" spans="22:22" hidden="1">
      <c r="V819" s="7"/>
    </row>
    <row r="820" spans="22:22" hidden="1">
      <c r="V820" s="7"/>
    </row>
    <row r="821" spans="22:22" hidden="1">
      <c r="V821" s="7"/>
    </row>
    <row r="822" spans="22:22" hidden="1">
      <c r="V822" s="7"/>
    </row>
    <row r="823" spans="22:22" hidden="1">
      <c r="V823" s="7"/>
    </row>
    <row r="824" spans="22:22" hidden="1">
      <c r="V824" s="7"/>
    </row>
    <row r="825" spans="22:22" hidden="1">
      <c r="V825" s="7"/>
    </row>
    <row r="826" spans="22:22" hidden="1">
      <c r="V826" s="7"/>
    </row>
    <row r="827" spans="22:22" hidden="1">
      <c r="V827" s="7"/>
    </row>
    <row r="828" spans="22:22" hidden="1">
      <c r="V828" s="7"/>
    </row>
    <row r="829" spans="22:22" hidden="1">
      <c r="V829" s="7"/>
    </row>
    <row r="830" spans="22:22" hidden="1">
      <c r="V830" s="7"/>
    </row>
    <row r="831" spans="22:22" hidden="1">
      <c r="V831" s="7"/>
    </row>
    <row r="832" spans="22:22" hidden="1">
      <c r="V832" s="7"/>
    </row>
    <row r="833" spans="22:22" hidden="1">
      <c r="V833" s="7"/>
    </row>
    <row r="834" spans="22:22" hidden="1">
      <c r="V834" s="7"/>
    </row>
    <row r="835" spans="22:22" hidden="1">
      <c r="V835" s="7"/>
    </row>
    <row r="836" spans="22:22" hidden="1">
      <c r="V836" s="7"/>
    </row>
    <row r="837" spans="22:22" hidden="1">
      <c r="V837" s="7"/>
    </row>
    <row r="838" spans="22:22" hidden="1">
      <c r="V838" s="7"/>
    </row>
    <row r="839" spans="22:22" hidden="1">
      <c r="V839" s="7"/>
    </row>
    <row r="840" spans="22:22" hidden="1">
      <c r="V840" s="7"/>
    </row>
    <row r="841" spans="22:22" hidden="1">
      <c r="V841" s="7"/>
    </row>
    <row r="842" spans="22:22" hidden="1">
      <c r="V842" s="7"/>
    </row>
    <row r="843" spans="22:22" hidden="1">
      <c r="V843" s="7"/>
    </row>
    <row r="844" spans="22:22" hidden="1">
      <c r="V844" s="7"/>
    </row>
    <row r="845" spans="22:22" hidden="1">
      <c r="V845" s="7"/>
    </row>
    <row r="846" spans="22:22" hidden="1">
      <c r="V846" s="7"/>
    </row>
    <row r="847" spans="22:22" hidden="1">
      <c r="V847" s="7"/>
    </row>
    <row r="848" spans="22:22" hidden="1">
      <c r="V848" s="7"/>
    </row>
    <row r="849" spans="22:22" hidden="1">
      <c r="V849" s="7"/>
    </row>
    <row r="850" spans="22:22" hidden="1">
      <c r="V850" s="7"/>
    </row>
    <row r="851" spans="22:22" hidden="1">
      <c r="V851" s="7"/>
    </row>
    <row r="852" spans="22:22" hidden="1">
      <c r="V852" s="7"/>
    </row>
    <row r="853" spans="22:22" hidden="1">
      <c r="V853" s="7"/>
    </row>
    <row r="854" spans="22:22" hidden="1">
      <c r="V854" s="7"/>
    </row>
    <row r="855" spans="22:22" hidden="1">
      <c r="V855" s="7"/>
    </row>
    <row r="856" spans="22:22" hidden="1">
      <c r="V856" s="7"/>
    </row>
    <row r="857" spans="22:22" hidden="1">
      <c r="V857" s="7"/>
    </row>
    <row r="858" spans="22:22" hidden="1">
      <c r="V858" s="7"/>
    </row>
    <row r="859" spans="22:22" hidden="1">
      <c r="V859" s="7"/>
    </row>
    <row r="860" spans="22:22" hidden="1">
      <c r="V860" s="7"/>
    </row>
    <row r="861" spans="22:22" hidden="1">
      <c r="V861" s="7"/>
    </row>
    <row r="862" spans="22:22" hidden="1">
      <c r="V862" s="7"/>
    </row>
    <row r="863" spans="22:22" hidden="1">
      <c r="V863" s="7"/>
    </row>
    <row r="864" spans="22:22" hidden="1">
      <c r="V864" s="7"/>
    </row>
    <row r="865" spans="22:22" hidden="1">
      <c r="V865" s="7"/>
    </row>
    <row r="866" spans="22:22" hidden="1">
      <c r="V866" s="7"/>
    </row>
    <row r="867" spans="22:22" hidden="1">
      <c r="V867" s="7"/>
    </row>
    <row r="868" spans="22:22" hidden="1">
      <c r="V868" s="7"/>
    </row>
    <row r="869" spans="22:22" hidden="1">
      <c r="V869" s="7"/>
    </row>
    <row r="870" spans="22:22" hidden="1">
      <c r="V870" s="7"/>
    </row>
    <row r="871" spans="22:22" hidden="1">
      <c r="V871" s="7"/>
    </row>
    <row r="872" spans="22:22" hidden="1">
      <c r="V872" s="7"/>
    </row>
    <row r="873" spans="22:22" hidden="1">
      <c r="V873" s="7"/>
    </row>
    <row r="874" spans="22:22" hidden="1">
      <c r="V874" s="7"/>
    </row>
    <row r="875" spans="22:22" hidden="1">
      <c r="V875" s="7"/>
    </row>
    <row r="876" spans="22:22" hidden="1">
      <c r="V876" s="7"/>
    </row>
    <row r="877" spans="22:22" hidden="1">
      <c r="V877" s="7"/>
    </row>
    <row r="878" spans="22:22" hidden="1">
      <c r="V878" s="7"/>
    </row>
    <row r="879" spans="22:22" hidden="1">
      <c r="V879" s="7"/>
    </row>
    <row r="880" spans="22:22" hidden="1">
      <c r="V880" s="7"/>
    </row>
    <row r="881" spans="22:22" hidden="1">
      <c r="V881" s="7"/>
    </row>
    <row r="882" spans="22:22" hidden="1">
      <c r="V882" s="7"/>
    </row>
    <row r="883" spans="22:22" hidden="1">
      <c r="V883" s="7"/>
    </row>
    <row r="884" spans="22:22" hidden="1">
      <c r="V884" s="7"/>
    </row>
    <row r="885" spans="22:22" hidden="1">
      <c r="V885" s="7"/>
    </row>
    <row r="886" spans="22:22" hidden="1">
      <c r="V886" s="7"/>
    </row>
    <row r="887" spans="22:22" hidden="1">
      <c r="V887" s="7"/>
    </row>
    <row r="888" spans="22:22" hidden="1">
      <c r="V888" s="7"/>
    </row>
    <row r="889" spans="22:22" hidden="1">
      <c r="V889" s="7"/>
    </row>
    <row r="890" spans="22:22" hidden="1">
      <c r="V890" s="7"/>
    </row>
    <row r="891" spans="22:22" hidden="1">
      <c r="V891" s="7"/>
    </row>
    <row r="892" spans="22:22" hidden="1">
      <c r="V892" s="7"/>
    </row>
    <row r="893" spans="22:22" hidden="1">
      <c r="V893" s="7"/>
    </row>
    <row r="894" spans="22:22" hidden="1">
      <c r="V894" s="7"/>
    </row>
    <row r="895" spans="22:22" hidden="1">
      <c r="V895" s="7"/>
    </row>
    <row r="896" spans="22:22" hidden="1">
      <c r="V896" s="7"/>
    </row>
    <row r="897" spans="22:22" hidden="1">
      <c r="V897" s="7"/>
    </row>
    <row r="898" spans="22:22" hidden="1">
      <c r="V898" s="7"/>
    </row>
    <row r="899" spans="22:22" hidden="1">
      <c r="V899" s="7"/>
    </row>
    <row r="900" spans="22:22" hidden="1">
      <c r="V900" s="7"/>
    </row>
    <row r="901" spans="22:22" hidden="1">
      <c r="V901" s="7"/>
    </row>
    <row r="902" spans="22:22" hidden="1">
      <c r="V902" s="7"/>
    </row>
    <row r="903" spans="22:22" hidden="1">
      <c r="V903" s="7"/>
    </row>
    <row r="904" spans="22:22" hidden="1">
      <c r="V904" s="7"/>
    </row>
    <row r="905" spans="22:22" hidden="1">
      <c r="V905" s="7"/>
    </row>
    <row r="906" spans="22:22" hidden="1">
      <c r="V906" s="7"/>
    </row>
    <row r="907" spans="22:22" hidden="1">
      <c r="V907" s="7"/>
    </row>
    <row r="908" spans="22:22" hidden="1">
      <c r="V908" s="7"/>
    </row>
    <row r="909" spans="22:22" hidden="1">
      <c r="V909" s="7"/>
    </row>
    <row r="910" spans="22:22" hidden="1">
      <c r="V910" s="7"/>
    </row>
    <row r="911" spans="22:22" hidden="1">
      <c r="V911" s="7"/>
    </row>
    <row r="912" spans="22:22" hidden="1">
      <c r="V912" s="7"/>
    </row>
    <row r="913" spans="22:22" hidden="1">
      <c r="V913" s="7"/>
    </row>
    <row r="914" spans="22:22" hidden="1">
      <c r="V914" s="7"/>
    </row>
    <row r="915" spans="22:22" hidden="1">
      <c r="V915" s="7"/>
    </row>
    <row r="916" spans="22:22" hidden="1">
      <c r="V916" s="7"/>
    </row>
    <row r="917" spans="22:22" hidden="1">
      <c r="V917" s="7"/>
    </row>
    <row r="918" spans="22:22" hidden="1">
      <c r="V918" s="7"/>
    </row>
    <row r="919" spans="22:22" hidden="1">
      <c r="V919" s="7"/>
    </row>
    <row r="920" spans="22:22" hidden="1">
      <c r="V920" s="7"/>
    </row>
    <row r="921" spans="22:22" hidden="1">
      <c r="V921" s="7"/>
    </row>
    <row r="922" spans="22:22" hidden="1">
      <c r="V922" s="7"/>
    </row>
    <row r="923" spans="22:22" hidden="1">
      <c r="V923" s="7"/>
    </row>
    <row r="924" spans="22:22" hidden="1">
      <c r="V924" s="7"/>
    </row>
    <row r="925" spans="22:22" hidden="1">
      <c r="V925" s="7"/>
    </row>
    <row r="926" spans="22:22" hidden="1">
      <c r="V926" s="7"/>
    </row>
    <row r="927" spans="22:22" hidden="1">
      <c r="V927" s="7"/>
    </row>
    <row r="928" spans="22:22" hidden="1">
      <c r="V928" s="7"/>
    </row>
    <row r="929" spans="22:22" hidden="1">
      <c r="V929" s="7"/>
    </row>
    <row r="930" spans="22:22" hidden="1">
      <c r="V930" s="7"/>
    </row>
    <row r="931" spans="22:22" hidden="1">
      <c r="V931" s="7"/>
    </row>
    <row r="932" spans="22:22" hidden="1">
      <c r="V932" s="7"/>
    </row>
    <row r="933" spans="22:22" hidden="1">
      <c r="V933" s="7"/>
    </row>
    <row r="934" spans="22:22" hidden="1">
      <c r="V934" s="7"/>
    </row>
    <row r="935" spans="22:22" hidden="1">
      <c r="V935" s="7"/>
    </row>
    <row r="936" spans="22:22" hidden="1">
      <c r="V936" s="7"/>
    </row>
    <row r="937" spans="22:22" hidden="1">
      <c r="V937" s="7"/>
    </row>
    <row r="938" spans="22:22" hidden="1">
      <c r="V938" s="7"/>
    </row>
    <row r="939" spans="22:22" hidden="1">
      <c r="V939" s="7"/>
    </row>
    <row r="940" spans="22:22" hidden="1">
      <c r="V940" s="7"/>
    </row>
    <row r="941" spans="22:22" hidden="1">
      <c r="V941" s="7"/>
    </row>
    <row r="942" spans="22:22" hidden="1">
      <c r="V942" s="7"/>
    </row>
    <row r="943" spans="22:22" hidden="1">
      <c r="V943" s="7"/>
    </row>
    <row r="944" spans="22:22" hidden="1">
      <c r="V944" s="7"/>
    </row>
    <row r="945" spans="22:22" hidden="1">
      <c r="V945" s="7"/>
    </row>
    <row r="946" spans="22:22" hidden="1">
      <c r="V946" s="7"/>
    </row>
    <row r="947" spans="22:22" hidden="1">
      <c r="V947" s="7"/>
    </row>
    <row r="948" spans="22:22" hidden="1">
      <c r="V948" s="7"/>
    </row>
    <row r="949" spans="22:22" hidden="1">
      <c r="V949" s="7"/>
    </row>
    <row r="950" spans="22:22" hidden="1">
      <c r="V950" s="7"/>
    </row>
    <row r="951" spans="22:22" hidden="1">
      <c r="V951" s="7"/>
    </row>
    <row r="952" spans="22:22" hidden="1">
      <c r="V952" s="7"/>
    </row>
    <row r="953" spans="22:22" hidden="1">
      <c r="V953" s="7"/>
    </row>
    <row r="954" spans="22:22" hidden="1">
      <c r="V954" s="7"/>
    </row>
    <row r="955" spans="22:22" hidden="1">
      <c r="V955" s="7"/>
    </row>
    <row r="956" spans="22:22" hidden="1">
      <c r="V956" s="7"/>
    </row>
    <row r="957" spans="22:22" hidden="1">
      <c r="V957" s="7"/>
    </row>
    <row r="958" spans="22:22" hidden="1">
      <c r="V958" s="7"/>
    </row>
    <row r="959" spans="22:22" hidden="1">
      <c r="V959" s="7"/>
    </row>
    <row r="960" spans="22:22" hidden="1">
      <c r="V960" s="7"/>
    </row>
    <row r="961" spans="22:22" hidden="1">
      <c r="V961" s="7"/>
    </row>
    <row r="962" spans="22:22" hidden="1">
      <c r="V962" s="7"/>
    </row>
    <row r="963" spans="22:22" hidden="1">
      <c r="V963" s="7"/>
    </row>
    <row r="964" spans="22:22" hidden="1">
      <c r="V964" s="7"/>
    </row>
    <row r="965" spans="22:22" hidden="1">
      <c r="V965" s="7"/>
    </row>
    <row r="966" spans="22:22" hidden="1">
      <c r="V966" s="7"/>
    </row>
    <row r="967" spans="22:22" hidden="1">
      <c r="V967" s="7"/>
    </row>
    <row r="968" spans="22:22" hidden="1">
      <c r="V968" s="7"/>
    </row>
    <row r="969" spans="22:22" hidden="1">
      <c r="V969" s="7"/>
    </row>
    <row r="970" spans="22:22" hidden="1">
      <c r="V970" s="7"/>
    </row>
    <row r="971" spans="22:22" hidden="1">
      <c r="V971" s="7"/>
    </row>
    <row r="972" spans="22:22" hidden="1">
      <c r="V972" s="7"/>
    </row>
    <row r="973" spans="22:22" hidden="1">
      <c r="V973" s="7"/>
    </row>
    <row r="974" spans="22:22" hidden="1">
      <c r="V974" s="7"/>
    </row>
    <row r="975" spans="22:22" hidden="1">
      <c r="V975" s="7"/>
    </row>
    <row r="976" spans="22:22" hidden="1">
      <c r="V976" s="7"/>
    </row>
    <row r="977" spans="22:22" hidden="1">
      <c r="V977" s="7"/>
    </row>
    <row r="978" spans="22:22" hidden="1">
      <c r="V978" s="7"/>
    </row>
    <row r="979" spans="22:22" hidden="1">
      <c r="V979" s="7"/>
    </row>
    <row r="980" spans="22:22" hidden="1">
      <c r="V980" s="7"/>
    </row>
    <row r="981" spans="22:22" hidden="1">
      <c r="V981" s="7"/>
    </row>
    <row r="982" spans="22:22" hidden="1">
      <c r="V982" s="7"/>
    </row>
    <row r="983" spans="22:22" hidden="1">
      <c r="V983" s="7"/>
    </row>
    <row r="984" spans="22:22" hidden="1">
      <c r="V984" s="7"/>
    </row>
    <row r="985" spans="22:22" hidden="1">
      <c r="V985" s="7"/>
    </row>
    <row r="986" spans="22:22" hidden="1">
      <c r="V986" s="7"/>
    </row>
    <row r="987" spans="22:22" hidden="1">
      <c r="V987" s="7"/>
    </row>
    <row r="988" spans="22:22" hidden="1">
      <c r="V988" s="7"/>
    </row>
    <row r="989" spans="22:22" hidden="1">
      <c r="V989" s="7"/>
    </row>
    <row r="990" spans="22:22" hidden="1">
      <c r="V990" s="7"/>
    </row>
    <row r="991" spans="22:22" hidden="1">
      <c r="V991" s="7"/>
    </row>
    <row r="992" spans="22:22" hidden="1">
      <c r="V992" s="7"/>
    </row>
    <row r="993" spans="22:22" hidden="1">
      <c r="V993" s="7"/>
    </row>
    <row r="994" spans="22:22" hidden="1">
      <c r="V994" s="7"/>
    </row>
    <row r="995" spans="22:22" hidden="1">
      <c r="V995" s="7"/>
    </row>
    <row r="996" spans="22:22" hidden="1">
      <c r="V996" s="7"/>
    </row>
    <row r="997" spans="22:22" hidden="1">
      <c r="V997" s="7"/>
    </row>
    <row r="998" spans="22:22" hidden="1">
      <c r="V998" s="7"/>
    </row>
    <row r="999" spans="22:22" hidden="1">
      <c r="V999" s="7"/>
    </row>
    <row r="1000" spans="22:22" hidden="1">
      <c r="V1000" s="7"/>
    </row>
    <row r="1001" spans="22:22" hidden="1">
      <c r="V1001" s="7"/>
    </row>
    <row r="1002" spans="22:22" hidden="1">
      <c r="V1002" s="7"/>
    </row>
    <row r="1003" spans="22:22" hidden="1">
      <c r="V1003" s="7"/>
    </row>
    <row r="1004" spans="22:22" hidden="1">
      <c r="V1004" s="7"/>
    </row>
    <row r="1005" spans="22:22" hidden="1">
      <c r="V1005" s="7"/>
    </row>
    <row r="1006" spans="22:22" hidden="1">
      <c r="V1006" s="7"/>
    </row>
    <row r="1007" spans="22:22" hidden="1">
      <c r="V1007" s="7"/>
    </row>
    <row r="1008" spans="22:22" hidden="1">
      <c r="V1008" s="7"/>
    </row>
    <row r="1009" spans="22:22" hidden="1">
      <c r="V1009" s="7"/>
    </row>
    <row r="1010" spans="22:22" hidden="1">
      <c r="V1010" s="7"/>
    </row>
    <row r="1011" spans="22:22" hidden="1">
      <c r="V1011" s="7"/>
    </row>
    <row r="1012" spans="22:22" hidden="1">
      <c r="V1012" s="7"/>
    </row>
    <row r="1013" spans="22:22" hidden="1">
      <c r="V1013" s="7"/>
    </row>
    <row r="1014" spans="22:22" hidden="1">
      <c r="V1014" s="7"/>
    </row>
    <row r="1015" spans="22:22" hidden="1">
      <c r="V1015" s="7"/>
    </row>
    <row r="1016" spans="22:22" hidden="1">
      <c r="V1016" s="7"/>
    </row>
    <row r="1017" spans="22:22" hidden="1">
      <c r="V1017" s="7"/>
    </row>
    <row r="1018" spans="22:22" hidden="1">
      <c r="V1018" s="7"/>
    </row>
    <row r="1019" spans="22:22" hidden="1">
      <c r="V1019" s="7"/>
    </row>
    <row r="1020" spans="22:22" hidden="1">
      <c r="V1020" s="7"/>
    </row>
    <row r="1021" spans="22:22" hidden="1">
      <c r="V1021" s="7"/>
    </row>
    <row r="1022" spans="22:22" hidden="1">
      <c r="V1022" s="7"/>
    </row>
    <row r="1023" spans="22:22" hidden="1">
      <c r="V1023" s="7"/>
    </row>
    <row r="1024" spans="22:22" hidden="1">
      <c r="V1024" s="7"/>
    </row>
    <row r="1025" spans="22:22" hidden="1">
      <c r="V1025" s="7"/>
    </row>
    <row r="1026" spans="22:22" hidden="1">
      <c r="V1026" s="7"/>
    </row>
    <row r="1027" spans="22:22" hidden="1">
      <c r="V1027" s="7"/>
    </row>
    <row r="1028" spans="22:22" hidden="1">
      <c r="V1028" s="7"/>
    </row>
    <row r="1029" spans="22:22" hidden="1">
      <c r="V1029" s="7"/>
    </row>
    <row r="1030" spans="22:22" hidden="1">
      <c r="V1030" s="7"/>
    </row>
    <row r="1031" spans="22:22" hidden="1">
      <c r="V1031" s="7"/>
    </row>
    <row r="1032" spans="22:22" hidden="1">
      <c r="V1032" s="7"/>
    </row>
    <row r="1033" spans="22:22" hidden="1">
      <c r="V1033" s="7"/>
    </row>
    <row r="1034" spans="22:22" hidden="1">
      <c r="V1034" s="7"/>
    </row>
    <row r="1035" spans="22:22" hidden="1">
      <c r="V1035" s="7"/>
    </row>
    <row r="1036" spans="22:22" hidden="1">
      <c r="V1036" s="7"/>
    </row>
    <row r="1037" spans="22:22" hidden="1">
      <c r="V1037" s="7"/>
    </row>
    <row r="1038" spans="22:22" hidden="1">
      <c r="V1038" s="7"/>
    </row>
    <row r="1039" spans="22:22" hidden="1">
      <c r="V1039" s="7"/>
    </row>
    <row r="1040" spans="22:22" hidden="1">
      <c r="V1040" s="7"/>
    </row>
    <row r="1041" spans="22:22" hidden="1">
      <c r="V1041" s="7"/>
    </row>
    <row r="1042" spans="22:22" hidden="1">
      <c r="V1042" s="7"/>
    </row>
    <row r="1043" spans="22:22" hidden="1">
      <c r="V1043" s="7"/>
    </row>
    <row r="1044" spans="22:22" hidden="1">
      <c r="V1044" s="7"/>
    </row>
    <row r="1045" spans="22:22" hidden="1">
      <c r="V1045" s="7"/>
    </row>
    <row r="1046" spans="22:22" hidden="1">
      <c r="V1046" s="7"/>
    </row>
    <row r="1047" spans="22:22" hidden="1">
      <c r="V1047" s="7"/>
    </row>
    <row r="1048" spans="22:22" hidden="1">
      <c r="V1048" s="7"/>
    </row>
    <row r="1049" spans="22:22" hidden="1">
      <c r="V1049" s="7"/>
    </row>
    <row r="1050" spans="22:22" hidden="1">
      <c r="V1050" s="7"/>
    </row>
    <row r="1051" spans="22:22" hidden="1">
      <c r="V1051" s="7"/>
    </row>
    <row r="1052" spans="22:22" hidden="1">
      <c r="V1052" s="7"/>
    </row>
    <row r="1053" spans="22:22" hidden="1">
      <c r="V1053" s="7"/>
    </row>
    <row r="1054" spans="22:22" hidden="1">
      <c r="V1054" s="7"/>
    </row>
    <row r="1055" spans="22:22" hidden="1">
      <c r="V1055" s="7"/>
    </row>
    <row r="1056" spans="22:22" hidden="1">
      <c r="V1056" s="7"/>
    </row>
    <row r="1057" spans="22:22" hidden="1">
      <c r="V1057" s="7"/>
    </row>
    <row r="1058" spans="22:22" hidden="1">
      <c r="V1058" s="7"/>
    </row>
    <row r="1059" spans="22:22" hidden="1">
      <c r="V1059" s="7"/>
    </row>
    <row r="1060" spans="22:22" hidden="1">
      <c r="V1060" s="7"/>
    </row>
    <row r="1061" spans="22:22" hidden="1">
      <c r="V1061" s="7"/>
    </row>
    <row r="1062" spans="22:22" hidden="1">
      <c r="V1062" s="7"/>
    </row>
    <row r="1063" spans="22:22" hidden="1">
      <c r="V1063" s="7"/>
    </row>
    <row r="1064" spans="22:22" hidden="1">
      <c r="V1064" s="7"/>
    </row>
    <row r="1065" spans="22:22" hidden="1">
      <c r="V1065" s="7"/>
    </row>
    <row r="1066" spans="22:22" hidden="1">
      <c r="V1066" s="7"/>
    </row>
    <row r="1067" spans="22:22" hidden="1">
      <c r="V1067" s="7"/>
    </row>
    <row r="1068" spans="22:22" hidden="1">
      <c r="V1068" s="7"/>
    </row>
    <row r="1069" spans="22:22" hidden="1">
      <c r="V1069" s="7"/>
    </row>
    <row r="1070" spans="22:22" hidden="1">
      <c r="V1070" s="7"/>
    </row>
    <row r="1071" spans="22:22" hidden="1">
      <c r="V1071" s="7"/>
    </row>
    <row r="1072" spans="22:22" hidden="1">
      <c r="V1072" s="7"/>
    </row>
    <row r="1073" spans="22:22" hidden="1">
      <c r="V1073" s="7"/>
    </row>
    <row r="1074" spans="22:22" hidden="1">
      <c r="V1074" s="7"/>
    </row>
    <row r="1075" spans="22:22" hidden="1">
      <c r="V1075" s="7"/>
    </row>
    <row r="1076" spans="22:22" hidden="1">
      <c r="V1076" s="7"/>
    </row>
    <row r="1077" spans="22:22" hidden="1">
      <c r="V1077" s="7"/>
    </row>
    <row r="1078" spans="22:22" hidden="1">
      <c r="V1078" s="7"/>
    </row>
    <row r="1079" spans="22:22" hidden="1">
      <c r="V1079" s="7"/>
    </row>
    <row r="1080" spans="22:22" hidden="1">
      <c r="V1080" s="7"/>
    </row>
    <row r="1081" spans="22:22" hidden="1">
      <c r="V1081" s="7"/>
    </row>
    <row r="1082" spans="22:22" hidden="1">
      <c r="V1082" s="7"/>
    </row>
    <row r="1083" spans="22:22" hidden="1">
      <c r="V1083" s="7"/>
    </row>
    <row r="1084" spans="22:22" hidden="1">
      <c r="V1084" s="7"/>
    </row>
    <row r="1085" spans="22:22" hidden="1">
      <c r="V1085" s="7"/>
    </row>
    <row r="1086" spans="22:22" hidden="1">
      <c r="V1086" s="7"/>
    </row>
    <row r="1087" spans="22:22" hidden="1">
      <c r="V1087" s="7"/>
    </row>
    <row r="1088" spans="22:22" hidden="1">
      <c r="V1088" s="7"/>
    </row>
    <row r="1089" spans="22:22" hidden="1">
      <c r="V1089" s="7"/>
    </row>
    <row r="1090" spans="22:22" hidden="1">
      <c r="V1090" s="7"/>
    </row>
    <row r="1091" spans="22:22" hidden="1">
      <c r="V1091" s="7"/>
    </row>
    <row r="1092" spans="22:22" hidden="1">
      <c r="V1092" s="7"/>
    </row>
    <row r="1093" spans="22:22" hidden="1">
      <c r="V1093" s="7"/>
    </row>
    <row r="1094" spans="22:22" hidden="1">
      <c r="V1094" s="7"/>
    </row>
    <row r="1095" spans="22:22" hidden="1">
      <c r="V1095" s="7"/>
    </row>
    <row r="1096" spans="22:22" hidden="1">
      <c r="V1096" s="7"/>
    </row>
    <row r="1097" spans="22:22" hidden="1">
      <c r="V1097" s="7"/>
    </row>
    <row r="1098" spans="22:22" hidden="1">
      <c r="V1098" s="7"/>
    </row>
    <row r="1099" spans="22:22" hidden="1">
      <c r="V1099" s="7"/>
    </row>
    <row r="1100" spans="22:22" hidden="1">
      <c r="V1100" s="7"/>
    </row>
    <row r="1101" spans="22:22" hidden="1">
      <c r="V1101" s="7"/>
    </row>
    <row r="1102" spans="22:22" hidden="1">
      <c r="V1102" s="7"/>
    </row>
    <row r="1103" spans="22:22" hidden="1">
      <c r="V1103" s="7"/>
    </row>
    <row r="1104" spans="22:22" hidden="1">
      <c r="V1104" s="7"/>
    </row>
    <row r="1105" spans="22:22" hidden="1">
      <c r="V1105" s="7"/>
    </row>
    <row r="1106" spans="22:22" hidden="1">
      <c r="V1106" s="7"/>
    </row>
    <row r="1107" spans="22:22" hidden="1">
      <c r="V1107" s="7"/>
    </row>
    <row r="1108" spans="22:22" hidden="1">
      <c r="V1108" s="7"/>
    </row>
    <row r="1109" spans="22:22" hidden="1">
      <c r="V1109" s="7"/>
    </row>
    <row r="1110" spans="22:22" hidden="1">
      <c r="V1110" s="7"/>
    </row>
    <row r="1111" spans="22:22" hidden="1">
      <c r="V1111" s="7"/>
    </row>
    <row r="1112" spans="22:22" hidden="1">
      <c r="V1112" s="7"/>
    </row>
    <row r="1113" spans="22:22" hidden="1">
      <c r="V1113" s="7"/>
    </row>
    <row r="1114" spans="22:22" hidden="1">
      <c r="V1114" s="7"/>
    </row>
    <row r="1115" spans="22:22" hidden="1">
      <c r="V1115" s="7"/>
    </row>
    <row r="1116" spans="22:22" hidden="1">
      <c r="V1116" s="7"/>
    </row>
    <row r="1117" spans="22:22" hidden="1">
      <c r="V1117" s="7"/>
    </row>
    <row r="1118" spans="22:22" hidden="1">
      <c r="V1118" s="7"/>
    </row>
    <row r="1119" spans="22:22" hidden="1">
      <c r="V1119" s="7"/>
    </row>
    <row r="1120" spans="22:22" hidden="1">
      <c r="V1120" s="7"/>
    </row>
    <row r="1121" spans="22:22" hidden="1">
      <c r="V1121" s="7"/>
    </row>
    <row r="1122" spans="22:22" hidden="1">
      <c r="V1122" s="7"/>
    </row>
    <row r="1123" spans="22:22" hidden="1">
      <c r="V1123" s="7"/>
    </row>
    <row r="1124" spans="22:22" hidden="1">
      <c r="V1124" s="7"/>
    </row>
    <row r="1125" spans="22:22" hidden="1">
      <c r="V1125" s="7"/>
    </row>
    <row r="1126" spans="22:22" hidden="1">
      <c r="V1126" s="7"/>
    </row>
    <row r="1127" spans="22:22" hidden="1">
      <c r="V1127" s="7"/>
    </row>
    <row r="1128" spans="22:22" hidden="1">
      <c r="V1128" s="7"/>
    </row>
    <row r="1129" spans="22:22" hidden="1">
      <c r="V1129" s="7"/>
    </row>
    <row r="1130" spans="22:22" hidden="1">
      <c r="V1130" s="7"/>
    </row>
    <row r="1131" spans="22:22" hidden="1">
      <c r="V1131" s="7"/>
    </row>
    <row r="1132" spans="22:22" hidden="1">
      <c r="V1132" s="7"/>
    </row>
    <row r="1133" spans="22:22" hidden="1">
      <c r="V1133" s="7"/>
    </row>
    <row r="1134" spans="22:22" hidden="1">
      <c r="V1134" s="7"/>
    </row>
    <row r="1135" spans="22:22" hidden="1">
      <c r="V1135" s="7"/>
    </row>
    <row r="1136" spans="22:22" hidden="1">
      <c r="V1136" s="7"/>
    </row>
    <row r="1137" spans="22:22" hidden="1">
      <c r="V1137" s="7"/>
    </row>
    <row r="1138" spans="22:22" hidden="1">
      <c r="V1138" s="7"/>
    </row>
    <row r="1139" spans="22:22" hidden="1">
      <c r="V1139" s="7"/>
    </row>
    <row r="1140" spans="22:22" hidden="1">
      <c r="V1140" s="7"/>
    </row>
    <row r="1141" spans="22:22" hidden="1">
      <c r="V1141" s="7"/>
    </row>
    <row r="1142" spans="22:22" hidden="1">
      <c r="V1142" s="7"/>
    </row>
    <row r="1143" spans="22:22" hidden="1">
      <c r="V1143" s="7"/>
    </row>
    <row r="1144" spans="22:22" hidden="1">
      <c r="V1144" s="7"/>
    </row>
    <row r="1145" spans="22:22" hidden="1">
      <c r="V1145" s="7"/>
    </row>
    <row r="1146" spans="22:22" hidden="1">
      <c r="V1146" s="7"/>
    </row>
    <row r="1147" spans="22:22" hidden="1">
      <c r="V1147" s="7"/>
    </row>
    <row r="1148" spans="22:22" hidden="1">
      <c r="V1148" s="7"/>
    </row>
    <row r="1149" spans="22:22" hidden="1">
      <c r="V1149" s="7"/>
    </row>
    <row r="1150" spans="22:22" hidden="1">
      <c r="V1150" s="7"/>
    </row>
    <row r="1151" spans="22:22" hidden="1">
      <c r="V1151" s="7"/>
    </row>
    <row r="1152" spans="22:22" hidden="1">
      <c r="V1152" s="7"/>
    </row>
    <row r="1153" spans="22:22" hidden="1">
      <c r="V1153" s="7"/>
    </row>
    <row r="1154" spans="22:22" hidden="1">
      <c r="V1154" s="7"/>
    </row>
    <row r="1155" spans="22:22" hidden="1">
      <c r="V1155" s="7"/>
    </row>
    <row r="1156" spans="22:22" hidden="1">
      <c r="V1156" s="7"/>
    </row>
    <row r="1157" spans="22:22" hidden="1">
      <c r="V1157" s="7"/>
    </row>
    <row r="1158" spans="22:22" hidden="1">
      <c r="V1158" s="7"/>
    </row>
    <row r="1159" spans="22:22" hidden="1">
      <c r="V1159" s="7"/>
    </row>
    <row r="1160" spans="22:22" hidden="1">
      <c r="V1160" s="7"/>
    </row>
    <row r="1161" spans="22:22" hidden="1">
      <c r="V1161" s="7"/>
    </row>
    <row r="1162" spans="22:22" hidden="1">
      <c r="V1162" s="7"/>
    </row>
    <row r="1163" spans="22:22" hidden="1">
      <c r="V1163" s="7"/>
    </row>
    <row r="1164" spans="22:22" hidden="1">
      <c r="V1164" s="7"/>
    </row>
    <row r="1165" spans="22:22" hidden="1">
      <c r="V1165" s="7"/>
    </row>
    <row r="1166" spans="22:22" hidden="1">
      <c r="V1166" s="7"/>
    </row>
    <row r="1167" spans="22:22" hidden="1">
      <c r="V1167" s="7"/>
    </row>
    <row r="1168" spans="22:22" hidden="1">
      <c r="V1168" s="7"/>
    </row>
    <row r="1169" spans="22:22" hidden="1">
      <c r="V1169" s="7"/>
    </row>
    <row r="1170" spans="22:22" hidden="1">
      <c r="V1170" s="7"/>
    </row>
    <row r="1171" spans="22:22" hidden="1">
      <c r="V1171" s="7"/>
    </row>
    <row r="1172" spans="22:22" hidden="1">
      <c r="V1172" s="7"/>
    </row>
    <row r="1173" spans="22:22" hidden="1">
      <c r="V1173" s="7"/>
    </row>
    <row r="1174" spans="22:22" hidden="1">
      <c r="V1174" s="7"/>
    </row>
    <row r="1175" spans="22:22" hidden="1">
      <c r="V1175" s="7"/>
    </row>
    <row r="1176" spans="22:22" hidden="1">
      <c r="V1176" s="7"/>
    </row>
    <row r="1177" spans="22:22" hidden="1">
      <c r="V1177" s="7"/>
    </row>
    <row r="1178" spans="22:22" hidden="1">
      <c r="V1178" s="7"/>
    </row>
    <row r="1179" spans="22:22" hidden="1">
      <c r="V1179" s="7"/>
    </row>
    <row r="1180" spans="22:22" hidden="1">
      <c r="V1180" s="7"/>
    </row>
    <row r="1181" spans="22:22" hidden="1">
      <c r="V1181" s="7"/>
    </row>
    <row r="1182" spans="22:22" hidden="1">
      <c r="V1182" s="7"/>
    </row>
    <row r="1183" spans="22:22" hidden="1">
      <c r="V1183" s="7"/>
    </row>
    <row r="1184" spans="22:22" hidden="1">
      <c r="V1184" s="7"/>
    </row>
    <row r="1185" spans="22:22" hidden="1">
      <c r="V1185" s="7"/>
    </row>
    <row r="1186" spans="22:22" hidden="1">
      <c r="V1186" s="7"/>
    </row>
    <row r="1187" spans="22:22" hidden="1">
      <c r="V1187" s="7"/>
    </row>
    <row r="1188" spans="22:22" hidden="1">
      <c r="V1188" s="7"/>
    </row>
    <row r="1189" spans="22:22" hidden="1">
      <c r="V1189" s="7"/>
    </row>
    <row r="1190" spans="22:22" hidden="1">
      <c r="V1190" s="7"/>
    </row>
    <row r="1191" spans="22:22" hidden="1">
      <c r="V1191" s="7"/>
    </row>
    <row r="1192" spans="22:22" hidden="1">
      <c r="V1192" s="7"/>
    </row>
    <row r="1193" spans="22:22" hidden="1">
      <c r="V1193" s="7"/>
    </row>
    <row r="1194" spans="22:22" hidden="1">
      <c r="V1194" s="7"/>
    </row>
    <row r="1195" spans="22:22" hidden="1">
      <c r="V1195" s="7"/>
    </row>
    <row r="1196" spans="22:22" hidden="1">
      <c r="V1196" s="7"/>
    </row>
    <row r="1197" spans="22:22" hidden="1">
      <c r="V1197" s="7"/>
    </row>
    <row r="1198" spans="22:22" hidden="1">
      <c r="V1198" s="7"/>
    </row>
    <row r="1199" spans="22:22" hidden="1">
      <c r="V1199" s="7"/>
    </row>
    <row r="1200" spans="22:22" hidden="1">
      <c r="V1200" s="7"/>
    </row>
    <row r="1201" spans="22:22" hidden="1">
      <c r="V1201" s="7"/>
    </row>
    <row r="1202" spans="22:22" hidden="1">
      <c r="V1202" s="7"/>
    </row>
    <row r="1203" spans="22:22" hidden="1">
      <c r="V1203" s="7"/>
    </row>
    <row r="1204" spans="22:22" hidden="1">
      <c r="V1204" s="7"/>
    </row>
    <row r="1205" spans="22:22" hidden="1">
      <c r="V1205" s="7"/>
    </row>
    <row r="1206" spans="22:22" hidden="1">
      <c r="V1206" s="7"/>
    </row>
    <row r="1207" spans="22:22" hidden="1">
      <c r="V1207" s="7"/>
    </row>
    <row r="1208" spans="22:22" hidden="1">
      <c r="V1208" s="7"/>
    </row>
    <row r="1209" spans="22:22" hidden="1">
      <c r="V1209" s="7"/>
    </row>
    <row r="1210" spans="22:22" hidden="1">
      <c r="V1210" s="7"/>
    </row>
    <row r="1211" spans="22:22" hidden="1">
      <c r="V1211" s="7"/>
    </row>
    <row r="1212" spans="22:22" hidden="1">
      <c r="V1212" s="7"/>
    </row>
    <row r="1213" spans="22:22" hidden="1">
      <c r="V1213" s="7"/>
    </row>
    <row r="1214" spans="22:22" hidden="1">
      <c r="V1214" s="7"/>
    </row>
    <row r="1215" spans="22:22" hidden="1">
      <c r="V1215" s="7"/>
    </row>
    <row r="1216" spans="22:22" hidden="1">
      <c r="V1216" s="7"/>
    </row>
    <row r="1217" spans="22:22" hidden="1">
      <c r="V1217" s="7"/>
    </row>
    <row r="1218" spans="22:22" hidden="1">
      <c r="V1218" s="7"/>
    </row>
    <row r="1219" spans="22:22" hidden="1">
      <c r="V1219" s="7"/>
    </row>
    <row r="1220" spans="22:22" hidden="1">
      <c r="V1220" s="7"/>
    </row>
    <row r="1221" spans="22:22" hidden="1">
      <c r="V1221" s="7"/>
    </row>
    <row r="1222" spans="22:22" hidden="1">
      <c r="V1222" s="7"/>
    </row>
    <row r="1223" spans="22:22" hidden="1">
      <c r="V1223" s="7"/>
    </row>
    <row r="1224" spans="22:22" hidden="1">
      <c r="V1224" s="7"/>
    </row>
    <row r="1225" spans="22:22" hidden="1">
      <c r="V1225" s="7"/>
    </row>
    <row r="1226" spans="22:22" hidden="1">
      <c r="V1226" s="7"/>
    </row>
    <row r="1227" spans="22:22" hidden="1">
      <c r="V1227" s="7"/>
    </row>
    <row r="1228" spans="22:22" hidden="1">
      <c r="V1228" s="7"/>
    </row>
    <row r="1229" spans="22:22" hidden="1">
      <c r="V1229" s="7"/>
    </row>
    <row r="1230" spans="22:22" hidden="1">
      <c r="V1230" s="7"/>
    </row>
    <row r="1231" spans="22:22" hidden="1">
      <c r="V1231" s="7"/>
    </row>
    <row r="1232" spans="22:22" hidden="1">
      <c r="V1232" s="7"/>
    </row>
    <row r="1233" spans="22:22" hidden="1">
      <c r="V1233" s="7"/>
    </row>
    <row r="1234" spans="22:22" hidden="1">
      <c r="V1234" s="7"/>
    </row>
    <row r="1235" spans="22:22" hidden="1">
      <c r="V1235" s="7"/>
    </row>
    <row r="1236" spans="22:22" hidden="1">
      <c r="V1236" s="7"/>
    </row>
    <row r="1237" spans="22:22" hidden="1">
      <c r="V1237" s="7"/>
    </row>
    <row r="1238" spans="22:22" hidden="1">
      <c r="V1238" s="7"/>
    </row>
    <row r="1239" spans="22:22" hidden="1">
      <c r="V1239" s="7"/>
    </row>
    <row r="1240" spans="22:22" hidden="1">
      <c r="V1240" s="7"/>
    </row>
    <row r="1241" spans="22:22" hidden="1">
      <c r="V1241" s="7"/>
    </row>
    <row r="1242" spans="22:22" hidden="1">
      <c r="V1242" s="7"/>
    </row>
    <row r="1243" spans="22:22" hidden="1">
      <c r="V1243" s="7"/>
    </row>
    <row r="1244" spans="22:22" hidden="1">
      <c r="V1244" s="7"/>
    </row>
    <row r="1245" spans="22:22" hidden="1">
      <c r="V1245" s="7"/>
    </row>
    <row r="1246" spans="22:22" hidden="1">
      <c r="V1246" s="7"/>
    </row>
    <row r="1247" spans="22:22" hidden="1">
      <c r="V1247" s="7"/>
    </row>
    <row r="1248" spans="22:22" hidden="1">
      <c r="V1248" s="7"/>
    </row>
    <row r="1249" spans="22:22" hidden="1">
      <c r="V1249" s="7"/>
    </row>
    <row r="1250" spans="22:22" hidden="1">
      <c r="V1250" s="7"/>
    </row>
    <row r="1251" spans="22:22" hidden="1">
      <c r="V1251" s="7"/>
    </row>
    <row r="1252" spans="22:22" hidden="1">
      <c r="V1252" s="7"/>
    </row>
    <row r="1253" spans="22:22" hidden="1">
      <c r="V1253" s="7"/>
    </row>
    <row r="1254" spans="22:22" hidden="1">
      <c r="V1254" s="7"/>
    </row>
    <row r="1255" spans="22:22" hidden="1">
      <c r="V1255" s="7"/>
    </row>
    <row r="1256" spans="22:22" hidden="1">
      <c r="V1256" s="7"/>
    </row>
    <row r="1257" spans="22:22" hidden="1">
      <c r="V1257" s="7"/>
    </row>
    <row r="1258" spans="22:22" hidden="1">
      <c r="V1258" s="7"/>
    </row>
    <row r="1259" spans="22:22" hidden="1">
      <c r="V1259" s="7"/>
    </row>
    <row r="1260" spans="22:22" hidden="1">
      <c r="V1260" s="7"/>
    </row>
    <row r="1261" spans="22:22" hidden="1">
      <c r="V1261" s="7"/>
    </row>
    <row r="1262" spans="22:22" hidden="1">
      <c r="V1262" s="7"/>
    </row>
    <row r="1263" spans="22:22" hidden="1">
      <c r="V1263" s="7"/>
    </row>
    <row r="1264" spans="22:22" hidden="1">
      <c r="V1264" s="7"/>
    </row>
    <row r="1265" spans="22:22" hidden="1">
      <c r="V1265" s="7"/>
    </row>
    <row r="1266" spans="22:22" hidden="1">
      <c r="V1266" s="7"/>
    </row>
    <row r="1267" spans="22:22" hidden="1">
      <c r="V1267" s="7"/>
    </row>
    <row r="1268" spans="22:22" hidden="1">
      <c r="V1268" s="7"/>
    </row>
    <row r="1269" spans="22:22" hidden="1">
      <c r="V1269" s="7"/>
    </row>
    <row r="1270" spans="22:22" hidden="1">
      <c r="V1270" s="7"/>
    </row>
    <row r="1271" spans="22:22" hidden="1">
      <c r="V1271" s="7"/>
    </row>
    <row r="1272" spans="22:22" hidden="1">
      <c r="V1272" s="7"/>
    </row>
    <row r="1273" spans="22:22" hidden="1">
      <c r="V1273" s="7"/>
    </row>
    <row r="1274" spans="22:22" hidden="1">
      <c r="V1274" s="7"/>
    </row>
    <row r="1275" spans="22:22" hidden="1">
      <c r="V1275" s="7"/>
    </row>
    <row r="1276" spans="22:22" hidden="1">
      <c r="V1276" s="7"/>
    </row>
    <row r="1277" spans="22:22" hidden="1">
      <c r="V1277" s="7"/>
    </row>
    <row r="1278" spans="22:22" hidden="1">
      <c r="V1278" s="7"/>
    </row>
    <row r="1279" spans="22:22" hidden="1">
      <c r="V1279" s="7"/>
    </row>
    <row r="1280" spans="22:22" hidden="1">
      <c r="V1280" s="7"/>
    </row>
    <row r="1281" spans="22:22" hidden="1">
      <c r="V1281" s="7"/>
    </row>
    <row r="1282" spans="22:22" hidden="1">
      <c r="V1282" s="7"/>
    </row>
    <row r="1283" spans="22:22" hidden="1">
      <c r="V1283" s="7"/>
    </row>
    <row r="1284" spans="22:22" hidden="1">
      <c r="V1284" s="7"/>
    </row>
    <row r="1285" spans="22:22" hidden="1">
      <c r="V1285" s="7"/>
    </row>
    <row r="1286" spans="22:22" hidden="1">
      <c r="V1286" s="7"/>
    </row>
    <row r="1287" spans="22:22" hidden="1">
      <c r="V1287" s="7"/>
    </row>
    <row r="1288" spans="22:22" hidden="1">
      <c r="V1288" s="7"/>
    </row>
    <row r="1289" spans="22:22" hidden="1">
      <c r="V1289" s="7"/>
    </row>
    <row r="1290" spans="22:22" hidden="1">
      <c r="V1290" s="7"/>
    </row>
    <row r="1291" spans="22:22" hidden="1">
      <c r="V1291" s="7"/>
    </row>
    <row r="1292" spans="22:22" hidden="1">
      <c r="V1292" s="7"/>
    </row>
    <row r="1293" spans="22:22" hidden="1">
      <c r="V1293" s="7"/>
    </row>
    <row r="1294" spans="22:22" hidden="1">
      <c r="V1294" s="7"/>
    </row>
    <row r="1295" spans="22:22" hidden="1">
      <c r="V1295" s="7"/>
    </row>
    <row r="1296" spans="22:22" hidden="1">
      <c r="V1296" s="7"/>
    </row>
    <row r="1297" spans="22:22" hidden="1">
      <c r="V1297" s="7"/>
    </row>
    <row r="1298" spans="22:22" hidden="1">
      <c r="V1298" s="7"/>
    </row>
    <row r="1299" spans="22:22" hidden="1">
      <c r="V1299" s="7"/>
    </row>
    <row r="1300" spans="22:22" hidden="1">
      <c r="V1300" s="7"/>
    </row>
    <row r="1301" spans="22:22" hidden="1">
      <c r="V1301" s="7"/>
    </row>
    <row r="1302" spans="22:22" hidden="1">
      <c r="V1302" s="7"/>
    </row>
    <row r="1303" spans="22:22" hidden="1">
      <c r="V1303" s="7"/>
    </row>
    <row r="1304" spans="22:22" hidden="1">
      <c r="V1304" s="7"/>
    </row>
    <row r="1305" spans="22:22" hidden="1">
      <c r="V1305" s="7"/>
    </row>
    <row r="1306" spans="22:22" hidden="1">
      <c r="V1306" s="7"/>
    </row>
    <row r="1307" spans="22:22" hidden="1">
      <c r="V1307" s="7"/>
    </row>
    <row r="1308" spans="22:22" hidden="1">
      <c r="V1308" s="7"/>
    </row>
    <row r="1309" spans="22:22" hidden="1">
      <c r="V1309" s="7"/>
    </row>
    <row r="1310" spans="22:22" hidden="1">
      <c r="V1310" s="7"/>
    </row>
    <row r="1311" spans="22:22" hidden="1">
      <c r="V1311" s="7"/>
    </row>
    <row r="1312" spans="22:22" hidden="1">
      <c r="V1312" s="7"/>
    </row>
    <row r="1313" spans="22:22" hidden="1">
      <c r="V1313" s="7"/>
    </row>
    <row r="1314" spans="22:22" hidden="1">
      <c r="V1314" s="7"/>
    </row>
    <row r="1315" spans="22:22" hidden="1">
      <c r="V1315" s="7"/>
    </row>
    <row r="1316" spans="22:22" hidden="1">
      <c r="V1316" s="7"/>
    </row>
    <row r="1317" spans="22:22" hidden="1">
      <c r="V1317" s="7"/>
    </row>
    <row r="1318" spans="22:22" hidden="1">
      <c r="V1318" s="7"/>
    </row>
    <row r="1319" spans="22:22" hidden="1">
      <c r="V1319" s="7"/>
    </row>
    <row r="1320" spans="22:22" hidden="1">
      <c r="V1320" s="7"/>
    </row>
    <row r="1321" spans="22:22" hidden="1">
      <c r="V1321" s="7"/>
    </row>
    <row r="1322" spans="22:22" hidden="1">
      <c r="V1322" s="7"/>
    </row>
    <row r="1323" spans="22:22" hidden="1">
      <c r="V1323" s="7"/>
    </row>
    <row r="1324" spans="22:22" hidden="1">
      <c r="V1324" s="7"/>
    </row>
    <row r="1325" spans="22:22" hidden="1">
      <c r="V1325" s="7"/>
    </row>
    <row r="1326" spans="22:22" hidden="1">
      <c r="V1326" s="7"/>
    </row>
    <row r="1327" spans="22:22" hidden="1">
      <c r="V1327" s="7"/>
    </row>
    <row r="1328" spans="22:22" hidden="1">
      <c r="V1328" s="7"/>
    </row>
    <row r="1329" spans="22:22" hidden="1">
      <c r="V1329" s="7"/>
    </row>
    <row r="1330" spans="22:22" hidden="1">
      <c r="V1330" s="7"/>
    </row>
    <row r="1331" spans="22:22" hidden="1">
      <c r="V1331" s="7"/>
    </row>
    <row r="1332" spans="22:22" hidden="1">
      <c r="V1332" s="7"/>
    </row>
    <row r="1333" spans="22:22" hidden="1">
      <c r="V1333" s="7"/>
    </row>
    <row r="1334" spans="22:22" hidden="1">
      <c r="V1334" s="7"/>
    </row>
    <row r="1335" spans="22:22" hidden="1">
      <c r="V1335" s="7"/>
    </row>
    <row r="1336" spans="22:22" hidden="1">
      <c r="V1336" s="7"/>
    </row>
    <row r="1337" spans="22:22" hidden="1">
      <c r="V1337" s="7"/>
    </row>
    <row r="1338" spans="22:22" hidden="1">
      <c r="V1338" s="7"/>
    </row>
    <row r="1339" spans="22:22" hidden="1">
      <c r="V1339" s="7"/>
    </row>
    <row r="1340" spans="22:22" hidden="1">
      <c r="V1340" s="7"/>
    </row>
    <row r="1341" spans="22:22" hidden="1">
      <c r="V1341" s="7"/>
    </row>
    <row r="1342" spans="22:22" hidden="1">
      <c r="V1342" s="7"/>
    </row>
    <row r="1343" spans="22:22" hidden="1">
      <c r="V1343" s="7"/>
    </row>
    <row r="1344" spans="22:22" hidden="1">
      <c r="V1344" s="7"/>
    </row>
    <row r="1345" spans="22:22" hidden="1">
      <c r="V1345" s="7"/>
    </row>
    <row r="1346" spans="22:22" hidden="1">
      <c r="V1346" s="7"/>
    </row>
    <row r="1347" spans="22:22" hidden="1">
      <c r="V1347" s="7"/>
    </row>
    <row r="1348" spans="22:22" hidden="1">
      <c r="V1348" s="7"/>
    </row>
    <row r="1349" spans="22:22" hidden="1">
      <c r="V1349" s="7"/>
    </row>
    <row r="1350" spans="22:22" hidden="1">
      <c r="V1350" s="7"/>
    </row>
    <row r="1351" spans="22:22" hidden="1">
      <c r="V1351" s="7"/>
    </row>
    <row r="1352" spans="22:22" hidden="1">
      <c r="V1352" s="7"/>
    </row>
    <row r="1353" spans="22:22" hidden="1">
      <c r="V1353" s="7"/>
    </row>
    <row r="1354" spans="22:22" hidden="1">
      <c r="V1354" s="7"/>
    </row>
    <row r="1355" spans="22:22" hidden="1">
      <c r="V1355" s="7"/>
    </row>
    <row r="1356" spans="22:22" hidden="1">
      <c r="V1356" s="7"/>
    </row>
    <row r="1357" spans="22:22" hidden="1">
      <c r="V1357" s="7"/>
    </row>
    <row r="1358" spans="22:22" hidden="1">
      <c r="V1358" s="7"/>
    </row>
    <row r="1359" spans="22:22" hidden="1">
      <c r="V1359" s="7"/>
    </row>
    <row r="1360" spans="22:22" hidden="1">
      <c r="V1360" s="7"/>
    </row>
    <row r="1361" spans="22:22" hidden="1">
      <c r="V1361" s="7"/>
    </row>
    <row r="1362" spans="22:22" hidden="1">
      <c r="V1362" s="7"/>
    </row>
    <row r="1363" spans="22:22" hidden="1">
      <c r="V1363" s="7"/>
    </row>
    <row r="1364" spans="22:22" hidden="1">
      <c r="V1364" s="7"/>
    </row>
    <row r="1365" spans="22:22" hidden="1">
      <c r="V1365" s="7"/>
    </row>
    <row r="1366" spans="22:22" hidden="1">
      <c r="V1366" s="7"/>
    </row>
    <row r="1367" spans="22:22" hidden="1">
      <c r="V1367" s="7"/>
    </row>
    <row r="1368" spans="22:22" hidden="1">
      <c r="V1368" s="7"/>
    </row>
    <row r="1369" spans="22:22" hidden="1">
      <c r="V1369" s="7"/>
    </row>
    <row r="1370" spans="22:22" hidden="1">
      <c r="V1370" s="7"/>
    </row>
    <row r="1371" spans="22:22" hidden="1">
      <c r="V1371" s="7"/>
    </row>
    <row r="1372" spans="22:22" hidden="1">
      <c r="V1372" s="7"/>
    </row>
    <row r="1373" spans="22:22" hidden="1">
      <c r="V1373" s="7"/>
    </row>
    <row r="1374" spans="22:22" hidden="1">
      <c r="V1374" s="7"/>
    </row>
    <row r="1375" spans="22:22" hidden="1">
      <c r="V1375" s="7"/>
    </row>
    <row r="1376" spans="22:22" hidden="1">
      <c r="V1376" s="7"/>
    </row>
    <row r="1377" spans="22:22" hidden="1">
      <c r="V1377" s="7"/>
    </row>
    <row r="1378" spans="22:22" hidden="1">
      <c r="V1378" s="7"/>
    </row>
    <row r="1379" spans="22:22" hidden="1">
      <c r="V1379" s="7"/>
    </row>
    <row r="1380" spans="22:22" hidden="1">
      <c r="V1380" s="7"/>
    </row>
    <row r="1381" spans="22:22" hidden="1">
      <c r="V1381" s="7"/>
    </row>
    <row r="1382" spans="22:22" hidden="1">
      <c r="V1382" s="7"/>
    </row>
    <row r="1383" spans="22:22" hidden="1">
      <c r="V1383" s="7"/>
    </row>
    <row r="1384" spans="22:22" hidden="1">
      <c r="V1384" s="7"/>
    </row>
    <row r="1385" spans="22:22" hidden="1">
      <c r="V1385" s="7"/>
    </row>
    <row r="1386" spans="22:22" hidden="1">
      <c r="V1386" s="7"/>
    </row>
    <row r="1387" spans="22:22" hidden="1">
      <c r="V1387" s="7"/>
    </row>
    <row r="1388" spans="22:22" hidden="1">
      <c r="V1388" s="7"/>
    </row>
    <row r="1389" spans="22:22" hidden="1">
      <c r="V1389" s="7"/>
    </row>
    <row r="1390" spans="22:22" hidden="1">
      <c r="V1390" s="7"/>
    </row>
    <row r="1391" spans="22:22" hidden="1">
      <c r="V1391" s="7"/>
    </row>
    <row r="1392" spans="22:22" hidden="1">
      <c r="V1392" s="7"/>
    </row>
    <row r="1393" spans="22:22" hidden="1">
      <c r="V1393" s="7"/>
    </row>
    <row r="1394" spans="22:22" hidden="1">
      <c r="V1394" s="7"/>
    </row>
    <row r="1395" spans="22:22" hidden="1">
      <c r="V1395" s="7"/>
    </row>
    <row r="1396" spans="22:22" hidden="1">
      <c r="V1396" s="7"/>
    </row>
    <row r="1397" spans="22:22" hidden="1">
      <c r="V1397" s="7"/>
    </row>
    <row r="1398" spans="22:22" hidden="1">
      <c r="V1398" s="7"/>
    </row>
    <row r="1399" spans="22:22" hidden="1">
      <c r="V1399" s="7"/>
    </row>
    <row r="1400" spans="22:22" hidden="1">
      <c r="V1400" s="7"/>
    </row>
    <row r="1401" spans="22:22" hidden="1">
      <c r="V1401" s="7"/>
    </row>
    <row r="1402" spans="22:22" hidden="1">
      <c r="V1402" s="7"/>
    </row>
    <row r="1403" spans="22:22" hidden="1">
      <c r="V1403" s="7"/>
    </row>
    <row r="1404" spans="22:22" hidden="1">
      <c r="V1404" s="7"/>
    </row>
    <row r="1405" spans="22:22" hidden="1">
      <c r="V1405" s="7"/>
    </row>
    <row r="1406" spans="22:22" hidden="1">
      <c r="V1406" s="7"/>
    </row>
    <row r="1407" spans="22:22" hidden="1">
      <c r="V1407" s="7"/>
    </row>
    <row r="1408" spans="22:22" hidden="1">
      <c r="V1408" s="7"/>
    </row>
    <row r="1409" spans="22:22" hidden="1">
      <c r="V1409" s="7"/>
    </row>
    <row r="1410" spans="22:22" hidden="1">
      <c r="V1410" s="7"/>
    </row>
    <row r="1411" spans="22:22" hidden="1">
      <c r="V1411" s="7"/>
    </row>
    <row r="1412" spans="22:22" hidden="1">
      <c r="V1412" s="7"/>
    </row>
    <row r="1413" spans="22:22" hidden="1">
      <c r="V1413" s="7"/>
    </row>
    <row r="1414" spans="22:22" hidden="1">
      <c r="V1414" s="7"/>
    </row>
    <row r="1415" spans="22:22" hidden="1">
      <c r="V1415" s="7"/>
    </row>
    <row r="1416" spans="22:22" hidden="1">
      <c r="V1416" s="7"/>
    </row>
    <row r="1417" spans="22:22" hidden="1">
      <c r="V1417" s="7"/>
    </row>
    <row r="1418" spans="22:22" hidden="1">
      <c r="V1418" s="7"/>
    </row>
    <row r="1419" spans="22:22" hidden="1">
      <c r="V1419" s="7"/>
    </row>
    <row r="1420" spans="22:22" hidden="1">
      <c r="V1420" s="7"/>
    </row>
    <row r="1421" spans="22:22" hidden="1">
      <c r="V1421" s="7"/>
    </row>
    <row r="1422" spans="22:22" hidden="1">
      <c r="V1422" s="7"/>
    </row>
    <row r="1423" spans="22:22" hidden="1">
      <c r="V1423" s="7"/>
    </row>
    <row r="1424" spans="22:22" hidden="1">
      <c r="V1424" s="7"/>
    </row>
    <row r="1425" spans="22:22" hidden="1">
      <c r="V1425" s="7"/>
    </row>
    <row r="1426" spans="22:22" hidden="1">
      <c r="V1426" s="7"/>
    </row>
    <row r="1427" spans="22:22" hidden="1">
      <c r="V1427" s="7"/>
    </row>
    <row r="1428" spans="22:22" hidden="1">
      <c r="V1428" s="7"/>
    </row>
    <row r="1429" spans="22:22" hidden="1">
      <c r="V1429" s="7"/>
    </row>
    <row r="1430" spans="22:22" hidden="1">
      <c r="V1430" s="7"/>
    </row>
    <row r="1431" spans="22:22" hidden="1">
      <c r="V1431" s="7"/>
    </row>
    <row r="1432" spans="22:22" hidden="1">
      <c r="V1432" s="7"/>
    </row>
    <row r="1433" spans="22:22" hidden="1">
      <c r="V1433" s="7"/>
    </row>
    <row r="1434" spans="22:22" hidden="1">
      <c r="V1434" s="7"/>
    </row>
    <row r="1435" spans="22:22" hidden="1">
      <c r="V1435" s="7"/>
    </row>
    <row r="1436" spans="22:22" hidden="1">
      <c r="V1436" s="7"/>
    </row>
    <row r="1437" spans="22:22" hidden="1">
      <c r="V1437" s="7"/>
    </row>
    <row r="1438" spans="22:22" hidden="1">
      <c r="V1438" s="7"/>
    </row>
    <row r="1439" spans="22:22" hidden="1">
      <c r="V1439" s="7"/>
    </row>
    <row r="1440" spans="22:22" hidden="1">
      <c r="V1440" s="7"/>
    </row>
    <row r="1441" spans="22:22" hidden="1">
      <c r="V1441" s="7"/>
    </row>
    <row r="1442" spans="22:22" hidden="1">
      <c r="V1442" s="7"/>
    </row>
    <row r="1443" spans="22:22" hidden="1">
      <c r="V1443" s="7"/>
    </row>
    <row r="1444" spans="22:22" hidden="1">
      <c r="V1444" s="7"/>
    </row>
    <row r="1445" spans="22:22" hidden="1">
      <c r="V1445" s="7"/>
    </row>
    <row r="1446" spans="22:22" hidden="1">
      <c r="V1446" s="7"/>
    </row>
    <row r="1447" spans="22:22" hidden="1">
      <c r="V1447" s="7"/>
    </row>
    <row r="1448" spans="22:22" hidden="1">
      <c r="V1448" s="7"/>
    </row>
    <row r="1449" spans="22:22" hidden="1">
      <c r="V1449" s="7"/>
    </row>
    <row r="1450" spans="22:22" hidden="1">
      <c r="V1450" s="7"/>
    </row>
    <row r="1451" spans="22:22" hidden="1">
      <c r="V1451" s="7"/>
    </row>
    <row r="1452" spans="22:22" hidden="1">
      <c r="V1452" s="7"/>
    </row>
    <row r="1453" spans="22:22" hidden="1">
      <c r="V1453" s="7"/>
    </row>
    <row r="1454" spans="22:22" hidden="1">
      <c r="V1454" s="7"/>
    </row>
    <row r="1455" spans="22:22" hidden="1">
      <c r="V1455" s="7"/>
    </row>
    <row r="1456" spans="22:22" hidden="1">
      <c r="V1456" s="7"/>
    </row>
    <row r="1457" spans="22:22" hidden="1">
      <c r="V1457" s="7"/>
    </row>
    <row r="1458" spans="22:22" hidden="1">
      <c r="V1458" s="7"/>
    </row>
    <row r="1459" spans="22:22" hidden="1">
      <c r="V1459" s="7"/>
    </row>
    <row r="1460" spans="22:22" hidden="1">
      <c r="V1460" s="7"/>
    </row>
    <row r="1461" spans="22:22" hidden="1">
      <c r="V1461" s="7"/>
    </row>
    <row r="1462" spans="22:22" hidden="1">
      <c r="V1462" s="7"/>
    </row>
    <row r="1463" spans="22:22" hidden="1">
      <c r="V1463" s="7"/>
    </row>
    <row r="1464" spans="22:22" hidden="1">
      <c r="V1464" s="7"/>
    </row>
    <row r="1465" spans="22:22" hidden="1">
      <c r="V1465" s="7"/>
    </row>
    <row r="1466" spans="22:22" hidden="1">
      <c r="V1466" s="7"/>
    </row>
    <row r="1467" spans="22:22" hidden="1">
      <c r="V1467" s="7"/>
    </row>
    <row r="1468" spans="22:22" hidden="1">
      <c r="V1468" s="7"/>
    </row>
    <row r="1469" spans="22:22" hidden="1">
      <c r="V1469" s="7"/>
    </row>
    <row r="1470" spans="22:22" hidden="1">
      <c r="V1470" s="7"/>
    </row>
    <row r="1471" spans="22:22" hidden="1">
      <c r="V1471" s="7"/>
    </row>
    <row r="1472" spans="22:22" hidden="1">
      <c r="V1472" s="7"/>
    </row>
    <row r="1473" spans="22:22" hidden="1">
      <c r="V1473" s="7"/>
    </row>
    <row r="1474" spans="22:22" hidden="1">
      <c r="V1474" s="7"/>
    </row>
    <row r="1475" spans="22:22" hidden="1">
      <c r="V1475" s="7"/>
    </row>
    <row r="1476" spans="22:22" hidden="1">
      <c r="V1476" s="7"/>
    </row>
    <row r="1477" spans="22:22" hidden="1">
      <c r="V1477" s="7"/>
    </row>
    <row r="1478" spans="22:22" hidden="1">
      <c r="V1478" s="7"/>
    </row>
    <row r="1479" spans="22:22" hidden="1">
      <c r="V1479" s="7"/>
    </row>
    <row r="1480" spans="22:22" hidden="1">
      <c r="V1480" s="7"/>
    </row>
    <row r="1481" spans="22:22" hidden="1">
      <c r="V1481" s="7"/>
    </row>
    <row r="1482" spans="22:22" hidden="1">
      <c r="V1482" s="7"/>
    </row>
    <row r="1483" spans="22:22" hidden="1">
      <c r="V1483" s="7"/>
    </row>
    <row r="1484" spans="22:22" hidden="1">
      <c r="V1484" s="7"/>
    </row>
    <row r="1485" spans="22:22" hidden="1">
      <c r="V1485" s="7"/>
    </row>
    <row r="1486" spans="22:22" hidden="1">
      <c r="V1486" s="7"/>
    </row>
    <row r="1487" spans="22:22" hidden="1">
      <c r="V1487" s="7"/>
    </row>
    <row r="1488" spans="22:22" hidden="1">
      <c r="V1488" s="7"/>
    </row>
    <row r="1489" spans="22:22" hidden="1">
      <c r="V1489" s="7"/>
    </row>
    <row r="1490" spans="22:22" hidden="1">
      <c r="V1490" s="7"/>
    </row>
    <row r="1491" spans="22:22" hidden="1">
      <c r="V1491" s="7"/>
    </row>
    <row r="1492" spans="22:22" hidden="1">
      <c r="V1492" s="7"/>
    </row>
    <row r="1493" spans="22:22" hidden="1">
      <c r="V1493" s="7"/>
    </row>
    <row r="1494" spans="22:22" hidden="1">
      <c r="V1494" s="7"/>
    </row>
    <row r="1495" spans="22:22" hidden="1">
      <c r="V1495" s="7"/>
    </row>
    <row r="1496" spans="22:22" hidden="1">
      <c r="V1496" s="7"/>
    </row>
    <row r="1497" spans="22:22" hidden="1">
      <c r="V1497" s="7"/>
    </row>
    <row r="1498" spans="22:22" hidden="1">
      <c r="V1498" s="7"/>
    </row>
    <row r="1499" spans="22:22" hidden="1">
      <c r="V1499" s="7"/>
    </row>
    <row r="1500" spans="22:22" hidden="1">
      <c r="V1500" s="7"/>
    </row>
    <row r="1501" spans="22:22" hidden="1">
      <c r="V1501" s="7"/>
    </row>
    <row r="1502" spans="22:22" hidden="1">
      <c r="V1502" s="7"/>
    </row>
    <row r="1503" spans="22:22" hidden="1">
      <c r="V1503" s="7"/>
    </row>
    <row r="1504" spans="22:22" hidden="1">
      <c r="V1504" s="7"/>
    </row>
    <row r="1505" spans="22:22" hidden="1">
      <c r="V1505" s="7"/>
    </row>
    <row r="1506" spans="22:22" hidden="1">
      <c r="V1506" s="7"/>
    </row>
    <row r="1507" spans="22:22" hidden="1">
      <c r="V1507" s="7"/>
    </row>
    <row r="1508" spans="22:22" hidden="1">
      <c r="V1508" s="7"/>
    </row>
    <row r="1509" spans="22:22" hidden="1">
      <c r="V1509" s="7"/>
    </row>
    <row r="1510" spans="22:22" hidden="1">
      <c r="V1510" s="7"/>
    </row>
    <row r="1511" spans="22:22" hidden="1">
      <c r="V1511" s="7"/>
    </row>
    <row r="1512" spans="22:22" hidden="1">
      <c r="V1512" s="7"/>
    </row>
    <row r="1513" spans="22:22" hidden="1">
      <c r="V1513" s="7"/>
    </row>
    <row r="1514" spans="22:22" hidden="1">
      <c r="V1514" s="7"/>
    </row>
    <row r="1515" spans="22:22" hidden="1">
      <c r="V1515" s="7"/>
    </row>
    <row r="1516" spans="22:22" hidden="1">
      <c r="V1516" s="7"/>
    </row>
    <row r="1517" spans="22:22" hidden="1">
      <c r="V1517" s="7"/>
    </row>
    <row r="1518" spans="22:22" hidden="1">
      <c r="V1518" s="7"/>
    </row>
    <row r="1519" spans="22:22" hidden="1">
      <c r="V1519" s="7"/>
    </row>
    <row r="1520" spans="22:22" hidden="1">
      <c r="V1520" s="7"/>
    </row>
    <row r="1521" spans="22:22" hidden="1">
      <c r="V1521" s="7"/>
    </row>
    <row r="1522" spans="22:22" hidden="1">
      <c r="V1522" s="7"/>
    </row>
    <row r="1523" spans="22:22" hidden="1">
      <c r="V1523" s="7"/>
    </row>
    <row r="1524" spans="22:22" hidden="1">
      <c r="V1524" s="7"/>
    </row>
    <row r="1525" spans="22:22" hidden="1">
      <c r="V1525" s="7"/>
    </row>
    <row r="1526" spans="22:22" hidden="1">
      <c r="V1526" s="7"/>
    </row>
    <row r="1527" spans="22:22" hidden="1">
      <c r="V1527" s="7"/>
    </row>
    <row r="1528" spans="22:22" hidden="1">
      <c r="V1528" s="7"/>
    </row>
    <row r="1529" spans="22:22" hidden="1">
      <c r="V1529" s="7"/>
    </row>
    <row r="1530" spans="22:22" hidden="1">
      <c r="V1530" s="7"/>
    </row>
    <row r="1531" spans="22:22" hidden="1">
      <c r="V1531" s="7"/>
    </row>
    <row r="1532" spans="22:22" hidden="1">
      <c r="V1532" s="7"/>
    </row>
    <row r="1533" spans="22:22" hidden="1">
      <c r="V1533" s="7"/>
    </row>
    <row r="1534" spans="22:22" hidden="1">
      <c r="V1534" s="7"/>
    </row>
    <row r="1535" spans="22:22" hidden="1">
      <c r="V1535" s="7"/>
    </row>
    <row r="1536" spans="22:22" hidden="1">
      <c r="V1536" s="7"/>
    </row>
    <row r="1537" spans="22:22" hidden="1">
      <c r="V1537" s="7"/>
    </row>
    <row r="1538" spans="22:22" hidden="1">
      <c r="V1538" s="7"/>
    </row>
    <row r="1539" spans="22:22" hidden="1">
      <c r="V1539" s="7"/>
    </row>
    <row r="1540" spans="22:22" hidden="1">
      <c r="V1540" s="7"/>
    </row>
    <row r="1541" spans="22:22" hidden="1">
      <c r="V1541" s="7"/>
    </row>
    <row r="1542" spans="22:22" hidden="1">
      <c r="V1542" s="7"/>
    </row>
    <row r="1543" spans="22:22" hidden="1">
      <c r="V1543" s="7"/>
    </row>
    <row r="1544" spans="22:22" hidden="1">
      <c r="V1544" s="7"/>
    </row>
    <row r="1545" spans="22:22" hidden="1">
      <c r="V1545" s="7"/>
    </row>
    <row r="1546" spans="22:22" hidden="1">
      <c r="V1546" s="7"/>
    </row>
    <row r="1547" spans="22:22" hidden="1">
      <c r="V1547" s="7"/>
    </row>
    <row r="1548" spans="22:22" hidden="1">
      <c r="V1548" s="7"/>
    </row>
    <row r="1549" spans="22:22" hidden="1">
      <c r="V1549" s="7"/>
    </row>
    <row r="1550" spans="22:22" hidden="1">
      <c r="V1550" s="7"/>
    </row>
    <row r="1551" spans="22:22" hidden="1">
      <c r="V1551" s="7"/>
    </row>
    <row r="1552" spans="22:22" hidden="1">
      <c r="V1552" s="7"/>
    </row>
    <row r="1553" spans="22:22" hidden="1">
      <c r="V1553" s="7"/>
    </row>
    <row r="1554" spans="22:22" hidden="1">
      <c r="V1554" s="7"/>
    </row>
    <row r="1555" spans="22:22" hidden="1">
      <c r="V1555" s="7"/>
    </row>
    <row r="1556" spans="22:22" hidden="1">
      <c r="V1556" s="7"/>
    </row>
    <row r="1557" spans="22:22" hidden="1">
      <c r="V1557" s="7"/>
    </row>
    <row r="1558" spans="22:22" hidden="1">
      <c r="V1558" s="7"/>
    </row>
    <row r="1559" spans="22:22" hidden="1">
      <c r="V1559" s="7"/>
    </row>
    <row r="1560" spans="22:22" hidden="1">
      <c r="V1560" s="7"/>
    </row>
    <row r="1561" spans="22:22" hidden="1">
      <c r="V1561" s="7"/>
    </row>
    <row r="1562" spans="22:22" hidden="1">
      <c r="V1562" s="7"/>
    </row>
    <row r="1563" spans="22:22" hidden="1">
      <c r="V1563" s="7"/>
    </row>
    <row r="1564" spans="22:22" hidden="1">
      <c r="V1564" s="7"/>
    </row>
    <row r="1565" spans="22:22" hidden="1">
      <c r="V1565" s="7"/>
    </row>
    <row r="1566" spans="22:22" hidden="1">
      <c r="V1566" s="7"/>
    </row>
    <row r="1567" spans="22:22" hidden="1">
      <c r="V1567" s="7"/>
    </row>
    <row r="1568" spans="22:22" hidden="1">
      <c r="V1568" s="7"/>
    </row>
    <row r="1569" spans="22:22" hidden="1">
      <c r="V1569" s="7"/>
    </row>
    <row r="1570" spans="22:22" hidden="1">
      <c r="V1570" s="7"/>
    </row>
    <row r="1571" spans="22:22" hidden="1">
      <c r="V1571" s="7"/>
    </row>
    <row r="1572" spans="22:22" hidden="1">
      <c r="V1572" s="7"/>
    </row>
    <row r="1573" spans="22:22" hidden="1">
      <c r="V1573" s="7"/>
    </row>
    <row r="1574" spans="22:22" hidden="1">
      <c r="V1574" s="7"/>
    </row>
    <row r="1575" spans="22:22" hidden="1">
      <c r="V1575" s="7"/>
    </row>
    <row r="1576" spans="22:22" hidden="1">
      <c r="V1576" s="7"/>
    </row>
    <row r="1577" spans="22:22" hidden="1">
      <c r="V1577" s="7"/>
    </row>
    <row r="1578" spans="22:22" hidden="1">
      <c r="V1578" s="7"/>
    </row>
    <row r="1579" spans="22:22" hidden="1">
      <c r="V1579" s="7"/>
    </row>
    <row r="1580" spans="22:22" hidden="1">
      <c r="V1580" s="7"/>
    </row>
    <row r="1581" spans="22:22" hidden="1">
      <c r="V1581" s="7"/>
    </row>
    <row r="1582" spans="22:22" hidden="1">
      <c r="V1582" s="7"/>
    </row>
    <row r="1583" spans="22:22" hidden="1">
      <c r="V1583" s="7"/>
    </row>
    <row r="1584" spans="22:22" hidden="1">
      <c r="V1584" s="7"/>
    </row>
    <row r="1585" spans="22:22" hidden="1">
      <c r="V1585" s="7"/>
    </row>
    <row r="1586" spans="22:22" hidden="1">
      <c r="V1586" s="7"/>
    </row>
    <row r="1587" spans="22:22" hidden="1">
      <c r="V1587" s="7"/>
    </row>
    <row r="1588" spans="22:22" hidden="1">
      <c r="V1588" s="7"/>
    </row>
    <row r="1589" spans="22:22" hidden="1">
      <c r="V1589" s="7"/>
    </row>
    <row r="1590" spans="22:22" hidden="1">
      <c r="V1590" s="7"/>
    </row>
    <row r="1591" spans="22:22" hidden="1">
      <c r="V1591" s="7"/>
    </row>
    <row r="1592" spans="22:22" hidden="1">
      <c r="V1592" s="7"/>
    </row>
    <row r="1593" spans="22:22" hidden="1">
      <c r="V1593" s="7"/>
    </row>
    <row r="1594" spans="22:22" hidden="1">
      <c r="V1594" s="7"/>
    </row>
    <row r="1595" spans="22:22" hidden="1">
      <c r="V1595" s="7"/>
    </row>
    <row r="1596" spans="22:22" hidden="1">
      <c r="V1596" s="7"/>
    </row>
    <row r="1597" spans="22:22" hidden="1">
      <c r="V1597" s="7"/>
    </row>
    <row r="1598" spans="22:22" hidden="1">
      <c r="V1598" s="7"/>
    </row>
    <row r="1599" spans="22:22" hidden="1">
      <c r="V1599" s="7"/>
    </row>
    <row r="1600" spans="22:22" hidden="1">
      <c r="V1600" s="7"/>
    </row>
    <row r="1601" spans="22:22" hidden="1">
      <c r="V1601" s="7"/>
    </row>
    <row r="1602" spans="22:22" hidden="1">
      <c r="V1602" s="7"/>
    </row>
    <row r="1603" spans="22:22" hidden="1">
      <c r="V1603" s="7"/>
    </row>
    <row r="1604" spans="22:22" hidden="1">
      <c r="V1604" s="7"/>
    </row>
    <row r="1605" spans="22:22" hidden="1">
      <c r="V1605" s="7"/>
    </row>
    <row r="1606" spans="22:22" hidden="1">
      <c r="V1606" s="7"/>
    </row>
    <row r="1607" spans="22:22" hidden="1">
      <c r="V1607" s="7"/>
    </row>
    <row r="1608" spans="22:22" hidden="1">
      <c r="V1608" s="7"/>
    </row>
    <row r="1609" spans="22:22" hidden="1">
      <c r="V1609" s="7"/>
    </row>
    <row r="1610" spans="22:22" hidden="1">
      <c r="V1610" s="7"/>
    </row>
    <row r="1611" spans="22:22" hidden="1">
      <c r="V1611" s="7"/>
    </row>
    <row r="1612" spans="22:22" hidden="1">
      <c r="V1612" s="7"/>
    </row>
    <row r="1613" spans="22:22" hidden="1">
      <c r="V1613" s="7"/>
    </row>
    <row r="1614" spans="22:22" hidden="1">
      <c r="V1614" s="7"/>
    </row>
    <row r="1615" spans="22:22" hidden="1">
      <c r="V1615" s="7"/>
    </row>
    <row r="1616" spans="22:22" hidden="1">
      <c r="V1616" s="7"/>
    </row>
    <row r="1617" spans="22:22" hidden="1">
      <c r="V1617" s="7"/>
    </row>
    <row r="1618" spans="22:22" hidden="1">
      <c r="V1618" s="7"/>
    </row>
    <row r="1619" spans="22:22" hidden="1">
      <c r="V1619" s="7"/>
    </row>
    <row r="1620" spans="22:22" hidden="1">
      <c r="V1620" s="7"/>
    </row>
    <row r="1621" spans="22:22" hidden="1">
      <c r="V1621" s="7"/>
    </row>
    <row r="1622" spans="22:22" hidden="1">
      <c r="V1622" s="7"/>
    </row>
    <row r="1623" spans="22:22" hidden="1">
      <c r="V1623" s="7"/>
    </row>
    <row r="1624" spans="22:22" hidden="1">
      <c r="V1624" s="7"/>
    </row>
    <row r="1625" spans="22:22" hidden="1">
      <c r="V1625" s="7"/>
    </row>
    <row r="1626" spans="22:22" hidden="1">
      <c r="V1626" s="7"/>
    </row>
    <row r="1627" spans="22:22" hidden="1">
      <c r="V1627" s="7"/>
    </row>
    <row r="1628" spans="22:22" hidden="1">
      <c r="V1628" s="7"/>
    </row>
    <row r="1629" spans="22:22" hidden="1">
      <c r="V1629" s="7"/>
    </row>
    <row r="1630" spans="22:22" hidden="1">
      <c r="V1630" s="7"/>
    </row>
    <row r="1631" spans="22:22" hidden="1">
      <c r="V1631" s="7"/>
    </row>
    <row r="1632" spans="22:22" hidden="1">
      <c r="V1632" s="7"/>
    </row>
    <row r="1633" spans="22:22" hidden="1">
      <c r="V1633" s="7"/>
    </row>
    <row r="1634" spans="22:22" hidden="1">
      <c r="V1634" s="7"/>
    </row>
    <row r="1635" spans="22:22" hidden="1">
      <c r="V1635" s="7"/>
    </row>
    <row r="1636" spans="22:22" hidden="1">
      <c r="V1636" s="7"/>
    </row>
    <row r="1637" spans="22:22" hidden="1">
      <c r="V1637" s="7"/>
    </row>
    <row r="1638" spans="22:22" hidden="1">
      <c r="V1638" s="7"/>
    </row>
    <row r="1639" spans="22:22" hidden="1">
      <c r="V1639" s="7"/>
    </row>
    <row r="1640" spans="22:22" hidden="1">
      <c r="V1640" s="7"/>
    </row>
    <row r="1641" spans="22:22" hidden="1">
      <c r="V1641" s="7"/>
    </row>
    <row r="1642" spans="22:22" hidden="1">
      <c r="V1642" s="7"/>
    </row>
    <row r="1643" spans="22:22" hidden="1">
      <c r="V1643" s="7"/>
    </row>
    <row r="1644" spans="22:22" hidden="1">
      <c r="V1644" s="7"/>
    </row>
    <row r="1645" spans="22:22" hidden="1">
      <c r="V1645" s="7"/>
    </row>
    <row r="1646" spans="22:22" hidden="1">
      <c r="V1646" s="7"/>
    </row>
    <row r="1647" spans="22:22" hidden="1">
      <c r="V1647" s="7"/>
    </row>
    <row r="1648" spans="22:22" hidden="1">
      <c r="V1648" s="7"/>
    </row>
    <row r="1649" spans="22:22" hidden="1">
      <c r="V1649" s="7"/>
    </row>
    <row r="1650" spans="22:22" hidden="1">
      <c r="V1650" s="7"/>
    </row>
    <row r="1651" spans="22:22" hidden="1">
      <c r="V1651" s="7"/>
    </row>
    <row r="1652" spans="22:22" hidden="1">
      <c r="V1652" s="7"/>
    </row>
    <row r="1653" spans="22:22" hidden="1">
      <c r="V1653" s="7"/>
    </row>
    <row r="1654" spans="22:22" hidden="1">
      <c r="V1654" s="7"/>
    </row>
    <row r="1655" spans="22:22" hidden="1">
      <c r="V1655" s="7"/>
    </row>
    <row r="1656" spans="22:22" hidden="1">
      <c r="V1656" s="7"/>
    </row>
    <row r="1657" spans="22:22" hidden="1">
      <c r="V1657" s="7"/>
    </row>
    <row r="1658" spans="22:22" hidden="1">
      <c r="V1658" s="7"/>
    </row>
    <row r="1659" spans="22:22" hidden="1">
      <c r="V1659" s="7"/>
    </row>
    <row r="1660" spans="22:22" hidden="1">
      <c r="V1660" s="7"/>
    </row>
    <row r="1661" spans="22:22" hidden="1">
      <c r="V1661" s="7"/>
    </row>
    <row r="1662" spans="22:22" hidden="1">
      <c r="V1662" s="7"/>
    </row>
    <row r="1663" spans="22:22" hidden="1">
      <c r="V1663" s="7"/>
    </row>
    <row r="1664" spans="22:22" hidden="1">
      <c r="V1664" s="7"/>
    </row>
    <row r="1665" spans="22:22" hidden="1">
      <c r="V1665" s="7"/>
    </row>
    <row r="1666" spans="22:22" hidden="1">
      <c r="V1666" s="7"/>
    </row>
    <row r="1667" spans="22:22" hidden="1">
      <c r="V1667" s="7"/>
    </row>
    <row r="1668" spans="22:22" hidden="1">
      <c r="V1668" s="7"/>
    </row>
    <row r="1669" spans="22:22" hidden="1">
      <c r="V1669" s="7"/>
    </row>
    <row r="1670" spans="22:22" hidden="1">
      <c r="V1670" s="7"/>
    </row>
    <row r="1671" spans="22:22" hidden="1">
      <c r="V1671" s="7"/>
    </row>
    <row r="1672" spans="22:22" hidden="1">
      <c r="V1672" s="7"/>
    </row>
    <row r="1673" spans="22:22" hidden="1">
      <c r="V1673" s="7"/>
    </row>
    <row r="1674" spans="22:22" hidden="1">
      <c r="V1674" s="7"/>
    </row>
    <row r="1675" spans="22:22" hidden="1">
      <c r="V1675" s="7"/>
    </row>
    <row r="1676" spans="22:22" hidden="1">
      <c r="V1676" s="7"/>
    </row>
    <row r="1677" spans="22:22" hidden="1">
      <c r="V1677" s="7"/>
    </row>
    <row r="1678" spans="22:22" hidden="1">
      <c r="V1678" s="7"/>
    </row>
    <row r="1679" spans="22:22" hidden="1">
      <c r="V1679" s="7"/>
    </row>
    <row r="1680" spans="22:22" hidden="1">
      <c r="V1680" s="7"/>
    </row>
    <row r="1681" spans="22:22" hidden="1">
      <c r="V1681" s="7"/>
    </row>
    <row r="1682" spans="22:22" hidden="1">
      <c r="V1682" s="7"/>
    </row>
    <row r="1683" spans="22:22" hidden="1">
      <c r="V1683" s="7"/>
    </row>
    <row r="1684" spans="22:22" hidden="1">
      <c r="V1684" s="7"/>
    </row>
    <row r="1685" spans="22:22" hidden="1">
      <c r="V1685" s="7"/>
    </row>
    <row r="1686" spans="22:22" hidden="1">
      <c r="V1686" s="7"/>
    </row>
    <row r="1687" spans="22:22" hidden="1">
      <c r="V1687" s="7"/>
    </row>
    <row r="1688" spans="22:22" hidden="1">
      <c r="V1688" s="7"/>
    </row>
    <row r="1689" spans="22:22" hidden="1">
      <c r="V1689" s="7"/>
    </row>
    <row r="1690" spans="22:22" hidden="1">
      <c r="V1690" s="7"/>
    </row>
    <row r="1691" spans="22:22" hidden="1">
      <c r="V1691" s="7"/>
    </row>
    <row r="1692" spans="22:22" hidden="1">
      <c r="V1692" s="7"/>
    </row>
    <row r="1693" spans="22:22" hidden="1">
      <c r="V1693" s="7"/>
    </row>
    <row r="1694" spans="22:22" hidden="1">
      <c r="V1694" s="7"/>
    </row>
    <row r="1695" spans="22:22" hidden="1">
      <c r="V1695" s="7"/>
    </row>
    <row r="1696" spans="22:22" hidden="1">
      <c r="V1696" s="7"/>
    </row>
    <row r="1697" spans="22:22" hidden="1">
      <c r="V1697" s="7"/>
    </row>
    <row r="1698" spans="22:22" hidden="1">
      <c r="V1698" s="7"/>
    </row>
    <row r="1699" spans="22:22" hidden="1">
      <c r="V1699" s="7"/>
    </row>
    <row r="1700" spans="22:22" hidden="1">
      <c r="V1700" s="7"/>
    </row>
    <row r="1701" spans="22:22" hidden="1">
      <c r="V1701" s="7"/>
    </row>
    <row r="1702" spans="22:22" hidden="1">
      <c r="V1702" s="7"/>
    </row>
    <row r="1703" spans="22:22" hidden="1">
      <c r="V1703" s="7"/>
    </row>
    <row r="1704" spans="22:22" hidden="1">
      <c r="V1704" s="7"/>
    </row>
    <row r="1705" spans="22:22" hidden="1">
      <c r="V1705" s="7"/>
    </row>
    <row r="1706" spans="22:22" hidden="1">
      <c r="V1706" s="7"/>
    </row>
    <row r="1707" spans="22:22" hidden="1">
      <c r="V1707" s="7"/>
    </row>
    <row r="1708" spans="22:22" hidden="1">
      <c r="V1708" s="7"/>
    </row>
    <row r="1709" spans="22:22" hidden="1">
      <c r="V1709" s="7"/>
    </row>
    <row r="1710" spans="22:22" hidden="1">
      <c r="V1710" s="7"/>
    </row>
    <row r="1711" spans="22:22" hidden="1">
      <c r="V1711" s="7"/>
    </row>
    <row r="1712" spans="22:22" hidden="1">
      <c r="V1712" s="7"/>
    </row>
    <row r="1713" spans="22:22" hidden="1">
      <c r="V1713" s="7"/>
    </row>
    <row r="1714" spans="22:22" hidden="1">
      <c r="V1714" s="7"/>
    </row>
    <row r="1715" spans="22:22" hidden="1">
      <c r="V1715" s="7"/>
    </row>
    <row r="1716" spans="22:22" hidden="1">
      <c r="V1716" s="7"/>
    </row>
    <row r="1717" spans="22:22" hidden="1">
      <c r="V1717" s="7"/>
    </row>
    <row r="1718" spans="22:22" hidden="1">
      <c r="V1718" s="7"/>
    </row>
    <row r="1719" spans="22:22" hidden="1">
      <c r="V1719" s="7"/>
    </row>
    <row r="1720" spans="22:22" hidden="1">
      <c r="V1720" s="7"/>
    </row>
    <row r="1721" spans="22:22" hidden="1">
      <c r="V1721" s="7"/>
    </row>
    <row r="1722" spans="22:22" hidden="1">
      <c r="V1722" s="7"/>
    </row>
    <row r="1723" spans="22:22" hidden="1">
      <c r="V1723" s="7"/>
    </row>
    <row r="1724" spans="22:22" hidden="1">
      <c r="V1724" s="7"/>
    </row>
    <row r="1725" spans="22:22" hidden="1">
      <c r="V1725" s="7"/>
    </row>
    <row r="1726" spans="22:22" hidden="1">
      <c r="V1726" s="7"/>
    </row>
    <row r="1727" spans="22:22" hidden="1">
      <c r="V1727" s="7"/>
    </row>
    <row r="1728" spans="22:22" hidden="1">
      <c r="V1728" s="7"/>
    </row>
    <row r="1729" spans="22:22" hidden="1">
      <c r="V1729" s="7"/>
    </row>
    <row r="1730" spans="22:22" hidden="1">
      <c r="V1730" s="7"/>
    </row>
    <row r="1731" spans="22:22" hidden="1">
      <c r="V1731" s="7"/>
    </row>
    <row r="1732" spans="22:22" hidden="1">
      <c r="V1732" s="7"/>
    </row>
    <row r="1733" spans="22:22" hidden="1">
      <c r="V1733" s="7"/>
    </row>
    <row r="1734" spans="22:22" hidden="1">
      <c r="V1734" s="7"/>
    </row>
    <row r="1735" spans="22:22" hidden="1">
      <c r="V1735" s="7"/>
    </row>
    <row r="1736" spans="22:22" hidden="1">
      <c r="V1736" s="7"/>
    </row>
    <row r="1737" spans="22:22" hidden="1">
      <c r="V1737" s="7"/>
    </row>
    <row r="1738" spans="22:22" hidden="1">
      <c r="V1738" s="7"/>
    </row>
    <row r="1739" spans="22:22" hidden="1">
      <c r="V1739" s="7"/>
    </row>
    <row r="1740" spans="22:22" hidden="1">
      <c r="V1740" s="7"/>
    </row>
    <row r="1741" spans="22:22" hidden="1">
      <c r="V1741" s="7"/>
    </row>
    <row r="1742" spans="22:22" hidden="1">
      <c r="V1742" s="7"/>
    </row>
    <row r="1743" spans="22:22" hidden="1">
      <c r="V1743" s="7"/>
    </row>
    <row r="1744" spans="22:22" hidden="1">
      <c r="V1744" s="7"/>
    </row>
    <row r="1745" spans="22:22" hidden="1">
      <c r="V1745" s="7"/>
    </row>
    <row r="1746" spans="22:22" hidden="1">
      <c r="V1746" s="7"/>
    </row>
    <row r="1747" spans="22:22" hidden="1">
      <c r="V1747" s="7"/>
    </row>
    <row r="1748" spans="22:22" hidden="1">
      <c r="V1748" s="7"/>
    </row>
    <row r="1749" spans="22:22" hidden="1">
      <c r="V1749" s="7"/>
    </row>
    <row r="1750" spans="22:22" hidden="1">
      <c r="V1750" s="7"/>
    </row>
    <row r="1751" spans="22:22" hidden="1">
      <c r="V1751" s="7"/>
    </row>
    <row r="1752" spans="22:22" hidden="1">
      <c r="V1752" s="7"/>
    </row>
    <row r="1753" spans="22:22" hidden="1">
      <c r="V1753" s="7"/>
    </row>
    <row r="1754" spans="22:22" hidden="1">
      <c r="V1754" s="7"/>
    </row>
    <row r="1755" spans="22:22" hidden="1">
      <c r="V1755" s="7"/>
    </row>
    <row r="1756" spans="22:22" hidden="1">
      <c r="V1756" s="7"/>
    </row>
    <row r="1757" spans="22:22" hidden="1">
      <c r="V1757" s="7"/>
    </row>
    <row r="1758" spans="22:22" hidden="1">
      <c r="V1758" s="7"/>
    </row>
    <row r="1759" spans="22:22" hidden="1">
      <c r="V1759" s="7"/>
    </row>
    <row r="1760" spans="22:22" hidden="1">
      <c r="V1760" s="7"/>
    </row>
    <row r="1761" spans="22:22" hidden="1">
      <c r="V1761" s="7"/>
    </row>
    <row r="1762" spans="22:22" hidden="1">
      <c r="V1762" s="7"/>
    </row>
    <row r="1763" spans="22:22" hidden="1">
      <c r="V1763" s="7"/>
    </row>
    <row r="1764" spans="22:22" hidden="1">
      <c r="V1764" s="7"/>
    </row>
    <row r="1765" spans="22:22" hidden="1">
      <c r="V1765" s="7"/>
    </row>
    <row r="1766" spans="22:22" hidden="1">
      <c r="V1766" s="7"/>
    </row>
    <row r="1767" spans="22:22" hidden="1">
      <c r="V1767" s="7"/>
    </row>
    <row r="1768" spans="22:22" hidden="1">
      <c r="V1768" s="7"/>
    </row>
    <row r="1769" spans="22:22" hidden="1">
      <c r="V1769" s="7"/>
    </row>
    <row r="1770" spans="22:22" hidden="1">
      <c r="V1770" s="7"/>
    </row>
    <row r="1771" spans="22:22" hidden="1">
      <c r="V1771" s="7"/>
    </row>
    <row r="1772" spans="22:22" hidden="1">
      <c r="V1772" s="7"/>
    </row>
    <row r="1773" spans="22:22" hidden="1">
      <c r="V1773" s="7"/>
    </row>
    <row r="1774" spans="22:22" hidden="1">
      <c r="V1774" s="7"/>
    </row>
    <row r="1775" spans="22:22" hidden="1">
      <c r="V1775" s="7"/>
    </row>
    <row r="1776" spans="22:22" hidden="1">
      <c r="V1776" s="7"/>
    </row>
    <row r="1777" spans="22:22" hidden="1">
      <c r="V1777" s="7"/>
    </row>
    <row r="1778" spans="22:22" hidden="1">
      <c r="V1778" s="7"/>
    </row>
    <row r="1779" spans="22:22" hidden="1">
      <c r="V1779" s="7"/>
    </row>
    <row r="1780" spans="22:22" hidden="1">
      <c r="V1780" s="7"/>
    </row>
    <row r="1781" spans="22:22" hidden="1">
      <c r="V1781" s="7"/>
    </row>
    <row r="1782" spans="22:22" hidden="1">
      <c r="V1782" s="7"/>
    </row>
    <row r="1783" spans="22:22" hidden="1">
      <c r="V1783" s="7"/>
    </row>
    <row r="1784" spans="22:22" hidden="1">
      <c r="V1784" s="7"/>
    </row>
    <row r="1785" spans="22:22" hidden="1">
      <c r="V1785" s="7"/>
    </row>
    <row r="1786" spans="22:22" hidden="1">
      <c r="V1786" s="7"/>
    </row>
    <row r="1787" spans="22:22" hidden="1">
      <c r="V1787" s="7"/>
    </row>
    <row r="1788" spans="22:22" hidden="1">
      <c r="V1788" s="7"/>
    </row>
    <row r="1789" spans="22:22" hidden="1">
      <c r="V1789" s="7"/>
    </row>
    <row r="1790" spans="22:22" hidden="1">
      <c r="V1790" s="7"/>
    </row>
    <row r="1791" spans="22:22" hidden="1">
      <c r="V1791" s="7"/>
    </row>
    <row r="1792" spans="22:22" hidden="1">
      <c r="V1792" s="7"/>
    </row>
    <row r="1793" spans="22:22" hidden="1">
      <c r="V1793" s="7"/>
    </row>
    <row r="1794" spans="22:22" hidden="1">
      <c r="V1794" s="7"/>
    </row>
    <row r="1795" spans="22:22" hidden="1">
      <c r="V1795" s="7"/>
    </row>
    <row r="1796" spans="22:22" hidden="1">
      <c r="V1796" s="7"/>
    </row>
    <row r="1797" spans="22:22" hidden="1">
      <c r="V1797" s="7"/>
    </row>
    <row r="1798" spans="22:22" hidden="1">
      <c r="V1798" s="7"/>
    </row>
    <row r="1799" spans="22:22" hidden="1">
      <c r="V1799" s="7"/>
    </row>
    <row r="1800" spans="22:22" hidden="1">
      <c r="V1800" s="7"/>
    </row>
    <row r="1801" spans="22:22" hidden="1">
      <c r="V1801" s="7"/>
    </row>
    <row r="1802" spans="22:22" hidden="1">
      <c r="V1802" s="7"/>
    </row>
    <row r="1803" spans="22:22" hidden="1">
      <c r="V1803" s="7"/>
    </row>
    <row r="1804" spans="22:22" hidden="1">
      <c r="V1804" s="7"/>
    </row>
    <row r="1805" spans="22:22" hidden="1">
      <c r="V1805" s="7"/>
    </row>
    <row r="1806" spans="22:22" hidden="1">
      <c r="V1806" s="7"/>
    </row>
    <row r="1807" spans="22:22" hidden="1">
      <c r="V1807" s="7"/>
    </row>
    <row r="1808" spans="22:22" hidden="1">
      <c r="V1808" s="7"/>
    </row>
    <row r="1809" spans="22:22" hidden="1">
      <c r="V1809" s="7"/>
    </row>
    <row r="1810" spans="22:22" hidden="1">
      <c r="V1810" s="7"/>
    </row>
    <row r="1811" spans="22:22" hidden="1">
      <c r="V1811" s="7"/>
    </row>
    <row r="1812" spans="22:22" hidden="1">
      <c r="V1812" s="7"/>
    </row>
    <row r="1813" spans="22:22" hidden="1">
      <c r="V1813" s="7"/>
    </row>
    <row r="1814" spans="22:22" hidden="1">
      <c r="V1814" s="7"/>
    </row>
    <row r="1815" spans="22:22" hidden="1">
      <c r="V1815" s="7"/>
    </row>
    <row r="1816" spans="22:22" hidden="1">
      <c r="V1816" s="7"/>
    </row>
    <row r="1817" spans="22:22" hidden="1">
      <c r="V1817" s="7"/>
    </row>
    <row r="1818" spans="22:22" hidden="1">
      <c r="V1818" s="7"/>
    </row>
    <row r="1819" spans="22:22" hidden="1">
      <c r="V1819" s="7"/>
    </row>
    <row r="1820" spans="22:22" hidden="1">
      <c r="V1820" s="7"/>
    </row>
    <row r="1821" spans="22:22" hidden="1">
      <c r="V1821" s="7"/>
    </row>
    <row r="1822" spans="22:22" hidden="1">
      <c r="V1822" s="7"/>
    </row>
    <row r="1823" spans="22:22" hidden="1">
      <c r="V1823" s="7"/>
    </row>
    <row r="1824" spans="22:22" hidden="1">
      <c r="V1824" s="7"/>
    </row>
    <row r="1825" spans="22:22" hidden="1">
      <c r="V1825" s="7"/>
    </row>
    <row r="1826" spans="22:22" hidden="1">
      <c r="V1826" s="7"/>
    </row>
    <row r="1827" spans="22:22" hidden="1">
      <c r="V1827" s="7"/>
    </row>
    <row r="1828" spans="22:22" hidden="1">
      <c r="V1828" s="7"/>
    </row>
    <row r="1829" spans="22:22" hidden="1">
      <c r="V1829" s="7"/>
    </row>
    <row r="1830" spans="22:22" hidden="1">
      <c r="V1830" s="7"/>
    </row>
    <row r="1831" spans="22:22" hidden="1">
      <c r="V1831" s="7"/>
    </row>
    <row r="1832" spans="22:22" hidden="1">
      <c r="V1832" s="7"/>
    </row>
    <row r="1833" spans="22:22" hidden="1">
      <c r="V1833" s="7"/>
    </row>
    <row r="1834" spans="22:22" hidden="1">
      <c r="V1834" s="7"/>
    </row>
    <row r="1835" spans="22:22" hidden="1">
      <c r="V1835" s="7"/>
    </row>
    <row r="1836" spans="22:22" hidden="1">
      <c r="V1836" s="7"/>
    </row>
    <row r="1837" spans="22:22" hidden="1">
      <c r="V1837" s="7"/>
    </row>
    <row r="1838" spans="22:22" hidden="1">
      <c r="V1838" s="7"/>
    </row>
    <row r="1839" spans="22:22" hidden="1">
      <c r="V1839" s="7"/>
    </row>
    <row r="1840" spans="22:22" hidden="1">
      <c r="V1840" s="7"/>
    </row>
    <row r="1841" spans="22:22" hidden="1">
      <c r="V1841" s="7"/>
    </row>
    <row r="1842" spans="22:22" hidden="1">
      <c r="V1842" s="7"/>
    </row>
    <row r="1843" spans="22:22" hidden="1">
      <c r="V1843" s="7"/>
    </row>
    <row r="1844" spans="22:22" hidden="1">
      <c r="V1844" s="7"/>
    </row>
    <row r="1845" spans="22:22" hidden="1">
      <c r="V1845" s="7"/>
    </row>
    <row r="1846" spans="22:22" hidden="1">
      <c r="V1846" s="7"/>
    </row>
    <row r="1847" spans="22:22" hidden="1">
      <c r="V1847" s="7"/>
    </row>
    <row r="1848" spans="22:22" hidden="1">
      <c r="V1848" s="7"/>
    </row>
    <row r="1849" spans="22:22" hidden="1">
      <c r="V1849" s="7"/>
    </row>
    <row r="1850" spans="22:22" hidden="1">
      <c r="V1850" s="7"/>
    </row>
    <row r="1851" spans="22:22" hidden="1">
      <c r="V1851" s="7"/>
    </row>
    <row r="1852" spans="22:22" hidden="1">
      <c r="V1852" s="7"/>
    </row>
    <row r="1853" spans="22:22" hidden="1">
      <c r="V1853" s="7"/>
    </row>
    <row r="1854" spans="22:22" hidden="1">
      <c r="V1854" s="7"/>
    </row>
    <row r="1855" spans="22:22" hidden="1">
      <c r="V1855" s="7"/>
    </row>
    <row r="1856" spans="22:22" hidden="1">
      <c r="V1856" s="7"/>
    </row>
    <row r="1857" spans="22:22" hidden="1">
      <c r="V1857" s="7"/>
    </row>
    <row r="1858" spans="22:22" hidden="1">
      <c r="V1858" s="7"/>
    </row>
    <row r="1859" spans="22:22" hidden="1">
      <c r="V1859" s="7"/>
    </row>
    <row r="1860" spans="22:22" hidden="1">
      <c r="V1860" s="7"/>
    </row>
    <row r="1861" spans="22:22" hidden="1">
      <c r="V1861" s="7"/>
    </row>
    <row r="1862" spans="22:22" hidden="1">
      <c r="V1862" s="7"/>
    </row>
    <row r="1863" spans="22:22" hidden="1">
      <c r="V1863" s="7"/>
    </row>
    <row r="1864" spans="22:22" hidden="1">
      <c r="V1864" s="7"/>
    </row>
    <row r="1865" spans="22:22" hidden="1">
      <c r="V1865" s="7"/>
    </row>
    <row r="1866" spans="22:22" hidden="1">
      <c r="V1866" s="7"/>
    </row>
    <row r="1867" spans="22:22" hidden="1">
      <c r="V1867" s="7"/>
    </row>
    <row r="1868" spans="22:22" hidden="1">
      <c r="V1868" s="7"/>
    </row>
    <row r="1869" spans="22:22" hidden="1">
      <c r="V1869" s="7"/>
    </row>
    <row r="1870" spans="22:22" hidden="1">
      <c r="V1870" s="7"/>
    </row>
    <row r="1871" spans="22:22" hidden="1">
      <c r="V1871" s="7"/>
    </row>
    <row r="1872" spans="22:22" hidden="1">
      <c r="V1872" s="7"/>
    </row>
    <row r="1873" spans="22:22" hidden="1">
      <c r="V1873" s="7"/>
    </row>
    <row r="1874" spans="22:22" hidden="1">
      <c r="V1874" s="7"/>
    </row>
    <row r="1875" spans="22:22" hidden="1">
      <c r="V1875" s="7"/>
    </row>
    <row r="1876" spans="22:22" hidden="1">
      <c r="V1876" s="7"/>
    </row>
    <row r="1877" spans="22:22" hidden="1">
      <c r="V1877" s="7"/>
    </row>
    <row r="1878" spans="22:22" hidden="1">
      <c r="V1878" s="7"/>
    </row>
    <row r="1879" spans="22:22" hidden="1">
      <c r="V1879" s="7"/>
    </row>
    <row r="1880" spans="22:22" hidden="1">
      <c r="V1880" s="7"/>
    </row>
    <row r="1881" spans="22:22" hidden="1">
      <c r="V1881" s="7"/>
    </row>
    <row r="1882" spans="22:22" hidden="1">
      <c r="V1882" s="7"/>
    </row>
    <row r="1883" spans="22:22" hidden="1">
      <c r="V1883" s="7"/>
    </row>
    <row r="1884" spans="22:22" hidden="1">
      <c r="V1884" s="7"/>
    </row>
    <row r="1885" spans="22:22" hidden="1">
      <c r="V1885" s="7"/>
    </row>
    <row r="1886" spans="22:22" hidden="1">
      <c r="V1886" s="7"/>
    </row>
    <row r="1887" spans="22:22" hidden="1">
      <c r="V1887" s="7"/>
    </row>
    <row r="1888" spans="22:22" hidden="1">
      <c r="V1888" s="7"/>
    </row>
    <row r="1889" spans="22:22" hidden="1">
      <c r="V1889" s="7"/>
    </row>
    <row r="1890" spans="22:22" hidden="1">
      <c r="V1890" s="7"/>
    </row>
    <row r="1891" spans="22:22" hidden="1">
      <c r="V1891" s="7"/>
    </row>
    <row r="1892" spans="22:22" hidden="1">
      <c r="V1892" s="7"/>
    </row>
    <row r="1893" spans="22:22" hidden="1">
      <c r="V1893" s="7"/>
    </row>
    <row r="1894" spans="22:22" hidden="1">
      <c r="V1894" s="7"/>
    </row>
    <row r="1895" spans="22:22" hidden="1">
      <c r="V1895" s="7"/>
    </row>
    <row r="1896" spans="22:22" hidden="1">
      <c r="V1896" s="7"/>
    </row>
    <row r="1897" spans="22:22" hidden="1">
      <c r="V1897" s="7"/>
    </row>
    <row r="1898" spans="22:22" hidden="1">
      <c r="V1898" s="7"/>
    </row>
    <row r="1899" spans="22:22" hidden="1">
      <c r="V1899" s="7"/>
    </row>
    <row r="1900" spans="22:22" hidden="1">
      <c r="V1900" s="7"/>
    </row>
    <row r="1901" spans="22:22" hidden="1">
      <c r="V1901" s="7"/>
    </row>
    <row r="1902" spans="22:22" hidden="1">
      <c r="V1902" s="7"/>
    </row>
    <row r="1903" spans="22:22" hidden="1">
      <c r="V1903" s="7"/>
    </row>
    <row r="1904" spans="22:22" hidden="1">
      <c r="V1904" s="7"/>
    </row>
    <row r="1905" spans="22:22" hidden="1">
      <c r="V1905" s="7"/>
    </row>
    <row r="1906" spans="22:22" hidden="1">
      <c r="V1906" s="7"/>
    </row>
    <row r="1907" spans="22:22" hidden="1">
      <c r="V1907" s="7"/>
    </row>
    <row r="1908" spans="22:22" hidden="1">
      <c r="V1908" s="7"/>
    </row>
    <row r="1909" spans="22:22" hidden="1">
      <c r="V1909" s="7"/>
    </row>
    <row r="1910" spans="22:22" hidden="1">
      <c r="V1910" s="7"/>
    </row>
    <row r="1911" spans="22:22" hidden="1">
      <c r="V1911" s="7"/>
    </row>
    <row r="1912" spans="22:22" hidden="1">
      <c r="V1912" s="7"/>
    </row>
    <row r="1913" spans="22:22" hidden="1">
      <c r="V1913" s="7"/>
    </row>
    <row r="1914" spans="22:22" hidden="1">
      <c r="V1914" s="7"/>
    </row>
    <row r="1915" spans="22:22" hidden="1">
      <c r="V1915" s="7"/>
    </row>
    <row r="1916" spans="22:22" hidden="1">
      <c r="V1916" s="7"/>
    </row>
    <row r="1917" spans="22:22" hidden="1">
      <c r="V1917" s="7"/>
    </row>
    <row r="1918" spans="22:22" hidden="1">
      <c r="V1918" s="7"/>
    </row>
    <row r="1919" spans="22:22" hidden="1">
      <c r="V1919" s="7"/>
    </row>
    <row r="1920" spans="22:22" hidden="1">
      <c r="V1920" s="7"/>
    </row>
    <row r="1921" spans="22:22" hidden="1">
      <c r="V1921" s="7"/>
    </row>
    <row r="1922" spans="22:22" hidden="1">
      <c r="V1922" s="7"/>
    </row>
    <row r="1923" spans="22:22" hidden="1">
      <c r="V1923" s="7"/>
    </row>
    <row r="1924" spans="22:22" hidden="1">
      <c r="V1924" s="7"/>
    </row>
    <row r="1925" spans="22:22" hidden="1">
      <c r="V1925" s="7"/>
    </row>
    <row r="1926" spans="22:22" hidden="1">
      <c r="V1926" s="7"/>
    </row>
    <row r="1927" spans="22:22" hidden="1">
      <c r="V1927" s="7"/>
    </row>
    <row r="1928" spans="22:22" hidden="1">
      <c r="V1928" s="7"/>
    </row>
    <row r="1929" spans="22:22" hidden="1">
      <c r="V1929" s="7"/>
    </row>
    <row r="1930" spans="22:22" hidden="1">
      <c r="V1930" s="7"/>
    </row>
    <row r="1931" spans="22:22" hidden="1">
      <c r="V1931" s="7"/>
    </row>
    <row r="1932" spans="22:22" hidden="1">
      <c r="V1932" s="7"/>
    </row>
    <row r="1933" spans="22:22" hidden="1">
      <c r="V1933" s="7"/>
    </row>
    <row r="1934" spans="22:22" hidden="1">
      <c r="V1934" s="7"/>
    </row>
    <row r="1935" spans="22:22" hidden="1">
      <c r="V1935" s="7"/>
    </row>
    <row r="1936" spans="22:22" hidden="1">
      <c r="V1936" s="7"/>
    </row>
    <row r="1937" spans="22:22" hidden="1">
      <c r="V1937" s="7"/>
    </row>
    <row r="1938" spans="22:22" hidden="1">
      <c r="V1938" s="7"/>
    </row>
    <row r="1939" spans="22:22" hidden="1">
      <c r="V1939" s="7"/>
    </row>
    <row r="1940" spans="22:22" hidden="1">
      <c r="V1940" s="7"/>
    </row>
    <row r="1941" spans="22:22" hidden="1">
      <c r="V1941" s="7"/>
    </row>
    <row r="1942" spans="22:22" hidden="1">
      <c r="V1942" s="7"/>
    </row>
    <row r="1943" spans="22:22" hidden="1">
      <c r="V1943" s="7"/>
    </row>
    <row r="1944" spans="22:22" hidden="1">
      <c r="V1944" s="7"/>
    </row>
    <row r="1945" spans="22:22" hidden="1">
      <c r="V1945" s="7"/>
    </row>
    <row r="1946" spans="22:22" hidden="1">
      <c r="V1946" s="7"/>
    </row>
    <row r="1947" spans="22:22" hidden="1">
      <c r="V1947" s="7"/>
    </row>
    <row r="1948" spans="22:22" hidden="1">
      <c r="V1948" s="7"/>
    </row>
    <row r="1949" spans="22:22" hidden="1">
      <c r="V1949" s="7"/>
    </row>
    <row r="1950" spans="22:22" hidden="1">
      <c r="V1950" s="7"/>
    </row>
    <row r="1951" spans="22:22" hidden="1">
      <c r="V1951" s="7"/>
    </row>
    <row r="1952" spans="22:22" hidden="1">
      <c r="V1952" s="7"/>
    </row>
    <row r="1953" spans="22:22" hidden="1">
      <c r="V1953" s="7"/>
    </row>
    <row r="1954" spans="22:22" hidden="1">
      <c r="V1954" s="7"/>
    </row>
    <row r="1955" spans="22:22" hidden="1">
      <c r="V1955" s="7"/>
    </row>
    <row r="1956" spans="22:22" hidden="1">
      <c r="V1956" s="7"/>
    </row>
    <row r="1957" spans="22:22" hidden="1">
      <c r="V1957" s="7"/>
    </row>
    <row r="1958" spans="22:22" hidden="1">
      <c r="V1958" s="7"/>
    </row>
    <row r="1959" spans="22:22" hidden="1">
      <c r="V1959" s="7"/>
    </row>
    <row r="1960" spans="22:22" hidden="1">
      <c r="V1960" s="7"/>
    </row>
    <row r="1961" spans="22:22" hidden="1">
      <c r="V1961" s="7"/>
    </row>
    <row r="1962" spans="22:22" hidden="1">
      <c r="V1962" s="7"/>
    </row>
    <row r="1963" spans="22:22" hidden="1">
      <c r="V1963" s="7"/>
    </row>
    <row r="1964" spans="22:22" hidden="1">
      <c r="V1964" s="7"/>
    </row>
    <row r="1965" spans="22:22" hidden="1">
      <c r="V1965" s="7"/>
    </row>
    <row r="1966" spans="22:22" hidden="1">
      <c r="V1966" s="7"/>
    </row>
    <row r="1967" spans="22:22" hidden="1">
      <c r="V1967" s="7"/>
    </row>
    <row r="1968" spans="22:22" hidden="1">
      <c r="V1968" s="7"/>
    </row>
    <row r="1969" spans="22:22" hidden="1">
      <c r="V1969" s="7"/>
    </row>
    <row r="1970" spans="22:22" hidden="1">
      <c r="V1970" s="7"/>
    </row>
    <row r="1971" spans="22:22" hidden="1">
      <c r="V1971" s="7"/>
    </row>
    <row r="1972" spans="22:22" hidden="1">
      <c r="V1972" s="7"/>
    </row>
    <row r="1973" spans="22:22" hidden="1">
      <c r="V1973" s="7"/>
    </row>
    <row r="1974" spans="22:22" hidden="1">
      <c r="V1974" s="7"/>
    </row>
    <row r="1975" spans="22:22" hidden="1">
      <c r="V1975" s="7"/>
    </row>
    <row r="1976" spans="22:22" hidden="1">
      <c r="V1976" s="7"/>
    </row>
    <row r="1977" spans="22:22" hidden="1">
      <c r="V1977" s="7"/>
    </row>
    <row r="1978" spans="22:22" hidden="1">
      <c r="V1978" s="7"/>
    </row>
    <row r="1979" spans="22:22" hidden="1">
      <c r="V1979" s="7"/>
    </row>
    <row r="1980" spans="22:22" hidden="1">
      <c r="V1980" s="7"/>
    </row>
    <row r="1981" spans="22:22" hidden="1">
      <c r="V1981" s="7"/>
    </row>
    <row r="1982" spans="22:22" hidden="1">
      <c r="V1982" s="7"/>
    </row>
    <row r="1983" spans="22:22" hidden="1">
      <c r="V1983" s="7"/>
    </row>
    <row r="1984" spans="22:22" hidden="1">
      <c r="V1984" s="7"/>
    </row>
    <row r="1985" spans="22:22" hidden="1">
      <c r="V1985" s="7"/>
    </row>
    <row r="1986" spans="22:22" hidden="1">
      <c r="V1986" s="7"/>
    </row>
    <row r="1987" spans="22:22" hidden="1">
      <c r="V1987" s="7"/>
    </row>
    <row r="1988" spans="22:22" hidden="1">
      <c r="V1988" s="7"/>
    </row>
    <row r="1989" spans="22:22" hidden="1">
      <c r="V1989" s="7"/>
    </row>
    <row r="1990" spans="22:22" hidden="1">
      <c r="V1990" s="7"/>
    </row>
    <row r="1991" spans="22:22" hidden="1">
      <c r="V1991" s="7"/>
    </row>
    <row r="1992" spans="22:22" hidden="1">
      <c r="V1992" s="7"/>
    </row>
    <row r="1993" spans="22:22" hidden="1">
      <c r="V1993" s="7"/>
    </row>
    <row r="1994" spans="22:22" hidden="1">
      <c r="V1994" s="7"/>
    </row>
    <row r="1995" spans="22:22" hidden="1">
      <c r="V1995" s="7"/>
    </row>
    <row r="1996" spans="22:22" hidden="1">
      <c r="V1996" s="7"/>
    </row>
    <row r="1997" spans="22:22" hidden="1">
      <c r="V1997" s="7"/>
    </row>
    <row r="1998" spans="22:22" hidden="1">
      <c r="V1998" s="7"/>
    </row>
    <row r="1999" spans="22:22" hidden="1">
      <c r="V1999" s="7"/>
    </row>
    <row r="2000" spans="22:22" hidden="1">
      <c r="V2000" s="7"/>
    </row>
    <row r="2001" spans="22:22" hidden="1">
      <c r="V2001" s="7"/>
    </row>
    <row r="2002" spans="22:22" hidden="1">
      <c r="V2002" s="7"/>
    </row>
    <row r="2003" spans="22:22" hidden="1">
      <c r="V2003" s="7"/>
    </row>
    <row r="2004" spans="22:22" hidden="1">
      <c r="V2004" s="7"/>
    </row>
    <row r="2005" spans="22:22" hidden="1">
      <c r="V2005" s="7"/>
    </row>
    <row r="2006" spans="22:22" hidden="1">
      <c r="V2006" s="7"/>
    </row>
    <row r="2007" spans="22:22" hidden="1">
      <c r="V2007" s="7"/>
    </row>
    <row r="2008" spans="22:22" hidden="1">
      <c r="V2008" s="7"/>
    </row>
    <row r="2009" spans="22:22" hidden="1">
      <c r="V2009" s="7"/>
    </row>
    <row r="2010" spans="22:22" hidden="1">
      <c r="V2010" s="7"/>
    </row>
    <row r="2011" spans="22:22" hidden="1">
      <c r="V2011" s="7"/>
    </row>
    <row r="2012" spans="22:22" hidden="1">
      <c r="V2012" s="7"/>
    </row>
    <row r="2013" spans="22:22" hidden="1">
      <c r="V2013" s="7"/>
    </row>
    <row r="2014" spans="22:22" hidden="1">
      <c r="V2014" s="7"/>
    </row>
    <row r="2015" spans="22:22" hidden="1">
      <c r="V2015" s="7"/>
    </row>
    <row r="2016" spans="22:22" hidden="1">
      <c r="V2016" s="7"/>
    </row>
    <row r="2017" spans="22:22" hidden="1">
      <c r="V2017" s="7"/>
    </row>
    <row r="2018" spans="22:22" hidden="1">
      <c r="V2018" s="7"/>
    </row>
    <row r="2019" spans="22:22" hidden="1">
      <c r="V2019" s="7"/>
    </row>
    <row r="2020" spans="22:22" hidden="1">
      <c r="V2020" s="7"/>
    </row>
    <row r="2021" spans="22:22" hidden="1">
      <c r="V2021" s="7"/>
    </row>
    <row r="2022" spans="22:22" hidden="1">
      <c r="V2022" s="7"/>
    </row>
    <row r="2023" spans="22:22" hidden="1">
      <c r="V2023" s="7"/>
    </row>
    <row r="2024" spans="22:22" hidden="1">
      <c r="V2024" s="7"/>
    </row>
    <row r="2025" spans="22:22" hidden="1">
      <c r="V2025" s="7"/>
    </row>
    <row r="2026" spans="22:22" hidden="1">
      <c r="V2026" s="7"/>
    </row>
    <row r="2027" spans="22:22" hidden="1">
      <c r="V2027" s="7"/>
    </row>
    <row r="2028" spans="22:22" hidden="1">
      <c r="V2028" s="7"/>
    </row>
    <row r="2029" spans="22:22" hidden="1">
      <c r="V2029" s="7"/>
    </row>
    <row r="2030" spans="22:22" hidden="1">
      <c r="V2030" s="7"/>
    </row>
    <row r="2031" spans="22:22" hidden="1">
      <c r="V2031" s="7"/>
    </row>
    <row r="2032" spans="22:22" hidden="1">
      <c r="V2032" s="7"/>
    </row>
    <row r="2033" spans="22:22" hidden="1">
      <c r="V2033" s="7"/>
    </row>
    <row r="2034" spans="22:22" hidden="1">
      <c r="V2034" s="7"/>
    </row>
    <row r="2035" spans="22:22" hidden="1">
      <c r="V2035" s="7"/>
    </row>
    <row r="2036" spans="22:22" hidden="1">
      <c r="V2036" s="7"/>
    </row>
    <row r="2037" spans="22:22" hidden="1">
      <c r="V2037" s="7"/>
    </row>
    <row r="2038" spans="22:22" hidden="1">
      <c r="V2038" s="7"/>
    </row>
    <row r="2039" spans="22:22" hidden="1">
      <c r="V2039" s="7"/>
    </row>
    <row r="2040" spans="22:22" hidden="1">
      <c r="V2040" s="7"/>
    </row>
    <row r="2041" spans="22:22" hidden="1">
      <c r="V2041" s="7"/>
    </row>
    <row r="2042" spans="22:22" hidden="1">
      <c r="V2042" s="7"/>
    </row>
    <row r="2043" spans="22:22" hidden="1">
      <c r="V2043" s="7"/>
    </row>
    <row r="2044" spans="22:22" hidden="1">
      <c r="V2044" s="7"/>
    </row>
    <row r="2045" spans="22:22" hidden="1">
      <c r="V2045" s="7"/>
    </row>
    <row r="2046" spans="22:22" hidden="1">
      <c r="V2046" s="7"/>
    </row>
    <row r="2047" spans="22:22" hidden="1">
      <c r="V2047" s="7"/>
    </row>
    <row r="2048" spans="22:22" hidden="1">
      <c r="V2048" s="7"/>
    </row>
    <row r="2049" spans="22:22" hidden="1">
      <c r="V2049" s="7"/>
    </row>
    <row r="2050" spans="22:22" hidden="1">
      <c r="V2050" s="7"/>
    </row>
    <row r="2051" spans="22:22" hidden="1">
      <c r="V2051" s="7"/>
    </row>
    <row r="2052" spans="22:22" hidden="1">
      <c r="V2052" s="7"/>
    </row>
    <row r="2053" spans="22:22" hidden="1">
      <c r="V2053" s="7"/>
    </row>
    <row r="2054" spans="22:22" hidden="1">
      <c r="V2054" s="7"/>
    </row>
    <row r="2055" spans="22:22" hidden="1">
      <c r="V2055" s="7"/>
    </row>
    <row r="2056" spans="22:22" hidden="1">
      <c r="V2056" s="7"/>
    </row>
    <row r="2057" spans="22:22" hidden="1">
      <c r="V2057" s="7"/>
    </row>
    <row r="2058" spans="22:22" hidden="1">
      <c r="V2058" s="7"/>
    </row>
    <row r="2059" spans="22:22" hidden="1">
      <c r="V2059" s="7"/>
    </row>
    <row r="2060" spans="22:22" hidden="1">
      <c r="V2060" s="7"/>
    </row>
    <row r="2061" spans="22:22" hidden="1">
      <c r="V2061" s="7"/>
    </row>
    <row r="2062" spans="22:22" hidden="1">
      <c r="V2062" s="7"/>
    </row>
    <row r="2063" spans="22:22" hidden="1">
      <c r="V2063" s="7"/>
    </row>
    <row r="2064" spans="22:22" hidden="1">
      <c r="V2064" s="7"/>
    </row>
    <row r="2065" spans="22:22" hidden="1">
      <c r="V2065" s="7"/>
    </row>
    <row r="2066" spans="22:22" hidden="1">
      <c r="V2066" s="7"/>
    </row>
    <row r="2067" spans="22:22" hidden="1">
      <c r="V2067" s="7"/>
    </row>
    <row r="2068" spans="22:22" hidden="1">
      <c r="V2068" s="7"/>
    </row>
    <row r="2069" spans="22:22" hidden="1">
      <c r="V2069" s="7"/>
    </row>
    <row r="2070" spans="22:22" hidden="1">
      <c r="V2070" s="7"/>
    </row>
    <row r="2071" spans="22:22" hidden="1">
      <c r="V2071" s="7"/>
    </row>
    <row r="2072" spans="22:22" hidden="1">
      <c r="V2072" s="7"/>
    </row>
    <row r="2073" spans="22:22" hidden="1">
      <c r="V2073" s="7"/>
    </row>
    <row r="2074" spans="22:22" hidden="1">
      <c r="V2074" s="7"/>
    </row>
    <row r="2075" spans="22:22" hidden="1">
      <c r="V2075" s="7"/>
    </row>
    <row r="2076" spans="22:22" hidden="1">
      <c r="V2076" s="7"/>
    </row>
    <row r="2077" spans="22:22" hidden="1">
      <c r="V2077" s="7"/>
    </row>
    <row r="2078" spans="22:22" hidden="1">
      <c r="V2078" s="7"/>
    </row>
    <row r="2079" spans="22:22" hidden="1">
      <c r="V2079" s="7"/>
    </row>
    <row r="2080" spans="22:22" hidden="1">
      <c r="V2080" s="7"/>
    </row>
    <row r="2081" spans="22:22" hidden="1">
      <c r="V2081" s="7"/>
    </row>
    <row r="2082" spans="22:22" hidden="1">
      <c r="V2082" s="7"/>
    </row>
    <row r="2083" spans="22:22" hidden="1">
      <c r="V2083" s="7"/>
    </row>
    <row r="2084" spans="22:22" hidden="1">
      <c r="V2084" s="7"/>
    </row>
    <row r="2085" spans="22:22" hidden="1">
      <c r="V2085" s="7"/>
    </row>
    <row r="2086" spans="22:22" hidden="1">
      <c r="V2086" s="7"/>
    </row>
    <row r="2087" spans="22:22" hidden="1">
      <c r="V2087" s="7"/>
    </row>
    <row r="2088" spans="22:22" hidden="1">
      <c r="V2088" s="7"/>
    </row>
    <row r="2089" spans="22:22" hidden="1">
      <c r="V2089" s="7"/>
    </row>
    <row r="2090" spans="22:22" hidden="1">
      <c r="V2090" s="7"/>
    </row>
    <row r="2091" spans="22:22" hidden="1">
      <c r="V2091" s="7"/>
    </row>
    <row r="2092" spans="22:22" hidden="1">
      <c r="V2092" s="7"/>
    </row>
    <row r="2093" spans="22:22" hidden="1">
      <c r="V2093" s="7"/>
    </row>
    <row r="2094" spans="22:22" hidden="1">
      <c r="V2094" s="7"/>
    </row>
    <row r="2095" spans="22:22" hidden="1">
      <c r="V2095" s="7"/>
    </row>
    <row r="2096" spans="22:22" hidden="1">
      <c r="V2096" s="7"/>
    </row>
    <row r="2097" spans="22:22" hidden="1">
      <c r="V2097" s="7"/>
    </row>
    <row r="2098" spans="22:22" hidden="1">
      <c r="V2098" s="7"/>
    </row>
    <row r="2099" spans="22:22" hidden="1">
      <c r="V2099" s="7"/>
    </row>
    <row r="2100" spans="22:22" hidden="1">
      <c r="V2100" s="7"/>
    </row>
    <row r="2101" spans="22:22" hidden="1">
      <c r="V2101" s="7"/>
    </row>
    <row r="2102" spans="22:22" hidden="1">
      <c r="V2102" s="7"/>
    </row>
    <row r="2103" spans="22:22" hidden="1">
      <c r="V2103" s="7"/>
    </row>
    <row r="2104" spans="22:22" hidden="1">
      <c r="V2104" s="7"/>
    </row>
    <row r="2105" spans="22:22" hidden="1">
      <c r="V2105" s="7"/>
    </row>
    <row r="2106" spans="22:22" hidden="1">
      <c r="V2106" s="7"/>
    </row>
    <row r="2107" spans="22:22" hidden="1">
      <c r="V2107" s="7"/>
    </row>
    <row r="2108" spans="22:22" hidden="1">
      <c r="V2108" s="7"/>
    </row>
    <row r="2109" spans="22:22" hidden="1">
      <c r="V2109" s="7"/>
    </row>
    <row r="2110" spans="22:22" hidden="1">
      <c r="V2110" s="7"/>
    </row>
    <row r="2111" spans="22:22" hidden="1">
      <c r="V2111" s="7"/>
    </row>
    <row r="2112" spans="22:22" hidden="1">
      <c r="V2112" s="7"/>
    </row>
    <row r="2113" spans="22:22" hidden="1">
      <c r="V2113" s="7"/>
    </row>
    <row r="2114" spans="22:22" hidden="1">
      <c r="V2114" s="7"/>
    </row>
    <row r="2115" spans="22:22" hidden="1">
      <c r="V2115" s="7"/>
    </row>
    <row r="2116" spans="22:22" hidden="1">
      <c r="V2116" s="7"/>
    </row>
    <row r="2117" spans="22:22" hidden="1">
      <c r="V2117" s="7"/>
    </row>
    <row r="2118" spans="22:22" hidden="1">
      <c r="V2118" s="7"/>
    </row>
    <row r="2119" spans="22:22" hidden="1">
      <c r="V2119" s="7"/>
    </row>
    <row r="2120" spans="22:22" hidden="1">
      <c r="V2120" s="7"/>
    </row>
    <row r="2121" spans="22:22" hidden="1">
      <c r="V2121" s="7"/>
    </row>
    <row r="2122" spans="22:22" hidden="1">
      <c r="V2122" s="7"/>
    </row>
    <row r="2123" spans="22:22" hidden="1">
      <c r="V2123" s="7"/>
    </row>
    <row r="2124" spans="22:22" hidden="1">
      <c r="V2124" s="7"/>
    </row>
    <row r="2125" spans="22:22" hidden="1">
      <c r="V2125" s="7"/>
    </row>
    <row r="2126" spans="22:22" hidden="1">
      <c r="V2126" s="7"/>
    </row>
    <row r="2127" spans="22:22" hidden="1">
      <c r="V2127" s="7"/>
    </row>
    <row r="2128" spans="22:22" hidden="1">
      <c r="V2128" s="7"/>
    </row>
    <row r="2129" spans="22:22" hidden="1">
      <c r="V2129" s="7"/>
    </row>
    <row r="2130" spans="22:22" hidden="1">
      <c r="V2130" s="7"/>
    </row>
    <row r="2131" spans="22:22" hidden="1">
      <c r="V2131" s="7"/>
    </row>
    <row r="2132" spans="22:22" hidden="1">
      <c r="V2132" s="7"/>
    </row>
    <row r="2133" spans="22:22" hidden="1">
      <c r="V2133" s="7"/>
    </row>
    <row r="2134" spans="22:22" hidden="1">
      <c r="V2134" s="7"/>
    </row>
    <row r="2135" spans="22:22" hidden="1">
      <c r="V2135" s="7"/>
    </row>
    <row r="2136" spans="22:22" hidden="1">
      <c r="V2136" s="7"/>
    </row>
    <row r="2137" spans="22:22" hidden="1">
      <c r="V2137" s="7"/>
    </row>
    <row r="2138" spans="22:22" hidden="1">
      <c r="V2138" s="7"/>
    </row>
    <row r="2139" spans="22:22" hidden="1">
      <c r="V2139" s="7"/>
    </row>
    <row r="2140" spans="22:22" hidden="1">
      <c r="V2140" s="7"/>
    </row>
    <row r="2141" spans="22:22" hidden="1">
      <c r="V2141" s="7"/>
    </row>
    <row r="2142" spans="22:22" hidden="1">
      <c r="V2142" s="7"/>
    </row>
    <row r="2143" spans="22:22" hidden="1">
      <c r="V2143" s="7"/>
    </row>
    <row r="2144" spans="22:22" hidden="1">
      <c r="V2144" s="7"/>
    </row>
    <row r="2145" spans="22:22" hidden="1">
      <c r="V2145" s="7"/>
    </row>
    <row r="2146" spans="22:22" hidden="1">
      <c r="V2146" s="7"/>
    </row>
    <row r="2147" spans="22:22" hidden="1">
      <c r="V2147" s="7"/>
    </row>
    <row r="2148" spans="22:22" hidden="1">
      <c r="V2148" s="7"/>
    </row>
    <row r="2149" spans="22:22" hidden="1">
      <c r="V2149" s="7"/>
    </row>
    <row r="2150" spans="22:22" hidden="1">
      <c r="V2150" s="7"/>
    </row>
    <row r="2151" spans="22:22" hidden="1">
      <c r="V2151" s="7"/>
    </row>
    <row r="2152" spans="22:22" hidden="1">
      <c r="V2152" s="7"/>
    </row>
    <row r="2153" spans="22:22" hidden="1">
      <c r="V2153" s="7"/>
    </row>
    <row r="2154" spans="22:22" hidden="1">
      <c r="V2154" s="7"/>
    </row>
    <row r="2155" spans="22:22" hidden="1">
      <c r="V2155" s="7"/>
    </row>
    <row r="2156" spans="22:22" hidden="1">
      <c r="V2156" s="7"/>
    </row>
    <row r="2157" spans="22:22" hidden="1">
      <c r="V2157" s="7"/>
    </row>
    <row r="2158" spans="22:22" hidden="1">
      <c r="V2158" s="7"/>
    </row>
    <row r="2159" spans="22:22" hidden="1">
      <c r="V2159" s="7"/>
    </row>
    <row r="2160" spans="22:22" hidden="1">
      <c r="V2160" s="7"/>
    </row>
    <row r="2161" spans="22:22" hidden="1">
      <c r="V2161" s="7"/>
    </row>
    <row r="2162" spans="22:22" hidden="1">
      <c r="V2162" s="7"/>
    </row>
    <row r="2163" spans="22:22" hidden="1">
      <c r="V2163" s="7"/>
    </row>
    <row r="2164" spans="22:22" hidden="1">
      <c r="V2164" s="7"/>
    </row>
    <row r="2165" spans="22:22" hidden="1">
      <c r="V2165" s="7"/>
    </row>
    <row r="2166" spans="22:22" hidden="1">
      <c r="V2166" s="7"/>
    </row>
    <row r="2167" spans="22:22" hidden="1">
      <c r="V2167" s="7"/>
    </row>
    <row r="2168" spans="22:22" hidden="1">
      <c r="V2168" s="7"/>
    </row>
    <row r="2169" spans="22:22" hidden="1">
      <c r="V2169" s="7"/>
    </row>
    <row r="2170" spans="22:22" hidden="1">
      <c r="V2170" s="7"/>
    </row>
    <row r="2171" spans="22:22" hidden="1">
      <c r="V2171" s="7"/>
    </row>
    <row r="2172" spans="22:22" hidden="1">
      <c r="V2172" s="7"/>
    </row>
    <row r="2173" spans="22:22" hidden="1">
      <c r="V2173" s="7"/>
    </row>
    <row r="2174" spans="22:22" hidden="1">
      <c r="V2174" s="7"/>
    </row>
    <row r="2175" spans="22:22" hidden="1">
      <c r="V2175" s="7"/>
    </row>
    <row r="2176" spans="22:22" hidden="1">
      <c r="V2176" s="7"/>
    </row>
    <row r="2177" spans="22:22" hidden="1">
      <c r="V2177" s="7"/>
    </row>
    <row r="2178" spans="22:22" hidden="1">
      <c r="V2178" s="7"/>
    </row>
    <row r="2179" spans="22:22" hidden="1">
      <c r="V2179" s="7"/>
    </row>
    <row r="2180" spans="22:22" hidden="1">
      <c r="V2180" s="7"/>
    </row>
    <row r="2181" spans="22:22" hidden="1">
      <c r="V2181" s="7"/>
    </row>
    <row r="2182" spans="22:22" hidden="1">
      <c r="V2182" s="7"/>
    </row>
    <row r="2183" spans="22:22" hidden="1">
      <c r="V2183" s="7"/>
    </row>
    <row r="2184" spans="22:22" hidden="1">
      <c r="V2184" s="7"/>
    </row>
    <row r="2185" spans="22:22" hidden="1">
      <c r="V2185" s="7"/>
    </row>
    <row r="2186" spans="22:22" hidden="1">
      <c r="V2186" s="7"/>
    </row>
    <row r="2187" spans="22:22" hidden="1">
      <c r="V2187" s="7"/>
    </row>
    <row r="2188" spans="22:22" hidden="1">
      <c r="V2188" s="7"/>
    </row>
    <row r="2189" spans="22:22" hidden="1">
      <c r="V2189" s="7"/>
    </row>
    <row r="2190" spans="22:22" hidden="1">
      <c r="V2190" s="7"/>
    </row>
    <row r="2191" spans="22:22" hidden="1">
      <c r="V2191" s="7"/>
    </row>
    <row r="2192" spans="22:22" hidden="1">
      <c r="V2192" s="7"/>
    </row>
    <row r="2193" spans="22:22" hidden="1">
      <c r="V2193" s="7"/>
    </row>
    <row r="2194" spans="22:22" hidden="1">
      <c r="V2194" s="7"/>
    </row>
    <row r="2195" spans="22:22" hidden="1">
      <c r="V2195" s="7"/>
    </row>
    <row r="2196" spans="22:22" hidden="1">
      <c r="V2196" s="7"/>
    </row>
    <row r="2197" spans="22:22" hidden="1">
      <c r="V2197" s="7"/>
    </row>
    <row r="2198" spans="22:22" hidden="1">
      <c r="V2198" s="7"/>
    </row>
    <row r="2199" spans="22:22" hidden="1">
      <c r="V2199" s="7"/>
    </row>
    <row r="2200" spans="22:22" hidden="1">
      <c r="V2200" s="7"/>
    </row>
    <row r="2201" spans="22:22" hidden="1">
      <c r="V2201" s="7"/>
    </row>
    <row r="2202" spans="22:22" hidden="1">
      <c r="V2202" s="7"/>
    </row>
    <row r="2203" spans="22:22" hidden="1">
      <c r="V2203" s="7"/>
    </row>
    <row r="2204" spans="22:22" hidden="1">
      <c r="V2204" s="7"/>
    </row>
    <row r="2205" spans="22:22" hidden="1">
      <c r="V2205" s="7"/>
    </row>
    <row r="2206" spans="22:22" hidden="1">
      <c r="V2206" s="7"/>
    </row>
    <row r="2207" spans="22:22" hidden="1">
      <c r="V2207" s="7"/>
    </row>
    <row r="2208" spans="22:22" hidden="1">
      <c r="V2208" s="7"/>
    </row>
    <row r="2209" spans="22:22" hidden="1">
      <c r="V2209" s="7"/>
    </row>
    <row r="2210" spans="22:22" hidden="1">
      <c r="V2210" s="7"/>
    </row>
    <row r="2211" spans="22:22" hidden="1">
      <c r="V2211" s="7"/>
    </row>
    <row r="2212" spans="22:22" hidden="1">
      <c r="V2212" s="7"/>
    </row>
    <row r="2213" spans="22:22" hidden="1">
      <c r="V2213" s="7"/>
    </row>
    <row r="2214" spans="22:22" hidden="1">
      <c r="V2214" s="7"/>
    </row>
    <row r="2215" spans="22:22" hidden="1">
      <c r="V2215" s="7"/>
    </row>
    <row r="2216" spans="22:22" hidden="1">
      <c r="V2216" s="7"/>
    </row>
    <row r="2217" spans="22:22" hidden="1">
      <c r="V2217" s="7"/>
    </row>
    <row r="2218" spans="22:22" hidden="1">
      <c r="V2218" s="7"/>
    </row>
    <row r="2219" spans="22:22" hidden="1">
      <c r="V2219" s="7"/>
    </row>
    <row r="2220" spans="22:22" hidden="1">
      <c r="V2220" s="7"/>
    </row>
    <row r="2221" spans="22:22" hidden="1">
      <c r="V2221" s="7"/>
    </row>
    <row r="2222" spans="22:22" hidden="1">
      <c r="V2222" s="7"/>
    </row>
    <row r="2223" spans="22:22" hidden="1">
      <c r="V2223" s="7"/>
    </row>
    <row r="2224" spans="22:22" hidden="1">
      <c r="V2224" s="7"/>
    </row>
    <row r="2225" spans="22:22" hidden="1">
      <c r="V2225" s="7"/>
    </row>
    <row r="2226" spans="22:22" hidden="1">
      <c r="V2226" s="7"/>
    </row>
    <row r="2227" spans="22:22" hidden="1">
      <c r="V2227" s="7"/>
    </row>
    <row r="2228" spans="22:22" hidden="1">
      <c r="V2228" s="7"/>
    </row>
    <row r="2229" spans="22:22" hidden="1">
      <c r="V2229" s="7"/>
    </row>
    <row r="2230" spans="22:22" hidden="1">
      <c r="V2230" s="7"/>
    </row>
    <row r="2231" spans="22:22" hidden="1">
      <c r="V2231" s="7"/>
    </row>
    <row r="2232" spans="22:22" hidden="1">
      <c r="V2232" s="7"/>
    </row>
    <row r="2233" spans="22:22" hidden="1">
      <c r="V2233" s="7"/>
    </row>
    <row r="2234" spans="22:22" hidden="1">
      <c r="V2234" s="7"/>
    </row>
    <row r="2235" spans="22:22" hidden="1">
      <c r="V2235" s="7"/>
    </row>
    <row r="2236" spans="22:22" hidden="1">
      <c r="V2236" s="7"/>
    </row>
    <row r="2237" spans="22:22" hidden="1">
      <c r="V2237" s="7"/>
    </row>
    <row r="2238" spans="22:22" hidden="1">
      <c r="V2238" s="7"/>
    </row>
    <row r="2239" spans="22:22" hidden="1">
      <c r="V2239" s="7"/>
    </row>
    <row r="2240" spans="22:22" hidden="1">
      <c r="V2240" s="7"/>
    </row>
    <row r="2241" spans="22:22" hidden="1">
      <c r="V2241" s="7"/>
    </row>
    <row r="2242" spans="22:22" hidden="1">
      <c r="V2242" s="7"/>
    </row>
    <row r="2243" spans="22:22" hidden="1">
      <c r="V2243" s="7"/>
    </row>
    <row r="2244" spans="22:22" hidden="1">
      <c r="V2244" s="7"/>
    </row>
    <row r="2245" spans="22:22" hidden="1">
      <c r="V2245" s="7"/>
    </row>
    <row r="2246" spans="22:22" hidden="1">
      <c r="V2246" s="7"/>
    </row>
    <row r="2247" spans="22:22" hidden="1">
      <c r="V2247" s="7"/>
    </row>
    <row r="2248" spans="22:22" hidden="1">
      <c r="V2248" s="7"/>
    </row>
    <row r="2249" spans="22:22" hidden="1">
      <c r="V2249" s="7"/>
    </row>
    <row r="2250" spans="22:22" hidden="1">
      <c r="V2250" s="7"/>
    </row>
    <row r="2251" spans="22:22" hidden="1">
      <c r="V2251" s="7"/>
    </row>
    <row r="2252" spans="22:22" hidden="1">
      <c r="V2252" s="7"/>
    </row>
    <row r="2253" spans="22:22" hidden="1">
      <c r="V2253" s="7"/>
    </row>
    <row r="2254" spans="22:22" hidden="1">
      <c r="V2254" s="7"/>
    </row>
    <row r="2255" spans="22:22" hidden="1">
      <c r="V2255" s="7"/>
    </row>
    <row r="2256" spans="22:22" hidden="1">
      <c r="V2256" s="7"/>
    </row>
    <row r="2257" spans="22:22" hidden="1">
      <c r="V2257" s="7"/>
    </row>
    <row r="2258" spans="22:22" hidden="1">
      <c r="V2258" s="7"/>
    </row>
    <row r="2259" spans="22:22" hidden="1">
      <c r="V2259" s="7"/>
    </row>
    <row r="2260" spans="22:22" hidden="1">
      <c r="V2260" s="7"/>
    </row>
    <row r="2261" spans="22:22" hidden="1">
      <c r="V2261" s="7"/>
    </row>
    <row r="2262" spans="22:22" hidden="1">
      <c r="V2262" s="7"/>
    </row>
    <row r="2263" spans="22:22" hidden="1">
      <c r="V2263" s="7"/>
    </row>
    <row r="2264" spans="22:22" hidden="1">
      <c r="V2264" s="7"/>
    </row>
    <row r="2265" spans="22:22" hidden="1">
      <c r="V2265" s="7"/>
    </row>
    <row r="2266" spans="22:22" hidden="1">
      <c r="V2266" s="7"/>
    </row>
    <row r="2267" spans="22:22" hidden="1">
      <c r="V2267" s="7"/>
    </row>
    <row r="2268" spans="22:22" hidden="1">
      <c r="V2268" s="7"/>
    </row>
    <row r="2269" spans="22:22" hidden="1">
      <c r="V2269" s="7"/>
    </row>
    <row r="2270" spans="22:22" hidden="1">
      <c r="V2270" s="7"/>
    </row>
    <row r="2271" spans="22:22" hidden="1">
      <c r="V2271" s="7"/>
    </row>
    <row r="2272" spans="22:22" hidden="1">
      <c r="V2272" s="7"/>
    </row>
    <row r="2273" spans="22:22" hidden="1">
      <c r="V2273" s="7"/>
    </row>
    <row r="2274" spans="22:22" hidden="1">
      <c r="V2274" s="7"/>
    </row>
    <row r="2275" spans="22:22" hidden="1">
      <c r="V2275" s="7"/>
    </row>
    <row r="2276" spans="22:22" hidden="1">
      <c r="V2276" s="7"/>
    </row>
    <row r="2277" spans="22:22" hidden="1">
      <c r="V2277" s="7"/>
    </row>
    <row r="2278" spans="22:22" hidden="1">
      <c r="V2278" s="7"/>
    </row>
    <row r="2279" spans="22:22" hidden="1">
      <c r="V2279" s="7"/>
    </row>
    <row r="2280" spans="22:22" hidden="1">
      <c r="V2280" s="7"/>
    </row>
    <row r="2281" spans="22:22" hidden="1">
      <c r="V2281" s="7"/>
    </row>
    <row r="2282" spans="22:22" hidden="1">
      <c r="V2282" s="7"/>
    </row>
    <row r="2283" spans="22:22" hidden="1">
      <c r="V2283" s="7"/>
    </row>
    <row r="2284" spans="22:22" hidden="1">
      <c r="V2284" s="7"/>
    </row>
    <row r="2285" spans="22:22" hidden="1">
      <c r="V2285" s="7"/>
    </row>
    <row r="2286" spans="22:22" hidden="1">
      <c r="V2286" s="7"/>
    </row>
    <row r="2287" spans="22:22" hidden="1">
      <c r="V2287" s="7"/>
    </row>
    <row r="2288" spans="22:22" hidden="1">
      <c r="V2288" s="7"/>
    </row>
    <row r="2289" spans="22:22" hidden="1">
      <c r="V2289" s="7"/>
    </row>
    <row r="2290" spans="22:22" hidden="1">
      <c r="V2290" s="7"/>
    </row>
    <row r="2291" spans="22:22" hidden="1">
      <c r="V2291" s="7"/>
    </row>
    <row r="2292" spans="22:22" hidden="1">
      <c r="V2292" s="7"/>
    </row>
    <row r="2293" spans="22:22" hidden="1">
      <c r="V2293" s="7"/>
    </row>
    <row r="2294" spans="22:22" hidden="1">
      <c r="V2294" s="7"/>
    </row>
    <row r="2295" spans="22:22" hidden="1">
      <c r="V2295" s="7"/>
    </row>
    <row r="2296" spans="22:22" hidden="1">
      <c r="V2296" s="7"/>
    </row>
    <row r="2297" spans="22:22" hidden="1">
      <c r="V2297" s="7"/>
    </row>
    <row r="2298" spans="22:22" hidden="1">
      <c r="V2298" s="7"/>
    </row>
    <row r="2299" spans="22:22" hidden="1">
      <c r="V2299" s="7"/>
    </row>
    <row r="2300" spans="22:22" hidden="1">
      <c r="V2300" s="7"/>
    </row>
    <row r="2301" spans="22:22" hidden="1">
      <c r="V2301" s="7"/>
    </row>
    <row r="2302" spans="22:22" hidden="1">
      <c r="V2302" s="7"/>
    </row>
    <row r="2303" spans="22:22" hidden="1">
      <c r="V2303" s="7"/>
    </row>
    <row r="2304" spans="22:22" hidden="1">
      <c r="V2304" s="7"/>
    </row>
    <row r="2305" spans="22:22" hidden="1">
      <c r="V2305" s="7"/>
    </row>
    <row r="2306" spans="22:22" hidden="1">
      <c r="V2306" s="7"/>
    </row>
    <row r="2307" spans="22:22" hidden="1">
      <c r="V2307" s="7"/>
    </row>
    <row r="2308" spans="22:22" hidden="1">
      <c r="V2308" s="7"/>
    </row>
    <row r="2309" spans="22:22" hidden="1">
      <c r="V2309" s="7"/>
    </row>
    <row r="2310" spans="22:22" hidden="1">
      <c r="V2310" s="7"/>
    </row>
    <row r="2311" spans="22:22" hidden="1">
      <c r="V2311" s="7"/>
    </row>
    <row r="2312" spans="22:22" hidden="1">
      <c r="V2312" s="7"/>
    </row>
    <row r="2313" spans="22:22" hidden="1">
      <c r="V2313" s="7"/>
    </row>
    <row r="2314" spans="22:22" hidden="1">
      <c r="V2314" s="7"/>
    </row>
    <row r="2315" spans="22:22" hidden="1">
      <c r="V2315" s="7"/>
    </row>
    <row r="2316" spans="22:22" hidden="1">
      <c r="V2316" s="7"/>
    </row>
    <row r="2317" spans="22:22" hidden="1">
      <c r="V2317" s="7"/>
    </row>
    <row r="2318" spans="22:22" hidden="1">
      <c r="V2318" s="7"/>
    </row>
    <row r="2319" spans="22:22" hidden="1">
      <c r="V2319" s="7"/>
    </row>
    <row r="2320" spans="22:22" hidden="1">
      <c r="V2320" s="7"/>
    </row>
    <row r="2321" spans="22:22" hidden="1">
      <c r="V2321" s="7"/>
    </row>
    <row r="2322" spans="22:22" hidden="1">
      <c r="V2322" s="7"/>
    </row>
    <row r="2323" spans="22:22" hidden="1">
      <c r="V2323" s="7"/>
    </row>
    <row r="2324" spans="22:22" hidden="1">
      <c r="V2324" s="7"/>
    </row>
    <row r="2325" spans="22:22" hidden="1">
      <c r="V2325" s="7"/>
    </row>
    <row r="2326" spans="22:22" hidden="1">
      <c r="V2326" s="7"/>
    </row>
    <row r="2327" spans="22:22" hidden="1">
      <c r="V2327" s="7"/>
    </row>
    <row r="2328" spans="22:22" hidden="1">
      <c r="V2328" s="7"/>
    </row>
    <row r="2329" spans="22:22" hidden="1">
      <c r="V2329" s="7"/>
    </row>
    <row r="2330" spans="22:22" hidden="1">
      <c r="V2330" s="7"/>
    </row>
    <row r="2331" spans="22:22" hidden="1">
      <c r="V2331" s="7"/>
    </row>
    <row r="2332" spans="22:22" hidden="1">
      <c r="V2332" s="7"/>
    </row>
    <row r="2333" spans="22:22" hidden="1">
      <c r="V2333" s="7"/>
    </row>
    <row r="2334" spans="22:22" hidden="1">
      <c r="V2334" s="7"/>
    </row>
    <row r="2335" spans="22:22" hidden="1">
      <c r="V2335" s="7"/>
    </row>
    <row r="2336" spans="22:22" hidden="1">
      <c r="V2336" s="7"/>
    </row>
    <row r="2337" spans="22:22" hidden="1">
      <c r="V2337" s="7"/>
    </row>
    <row r="2338" spans="22:22" hidden="1">
      <c r="V2338" s="7"/>
    </row>
    <row r="2339" spans="22:22" hidden="1">
      <c r="V2339" s="7"/>
    </row>
    <row r="2340" spans="22:22" hidden="1">
      <c r="V2340" s="7"/>
    </row>
    <row r="2341" spans="22:22" hidden="1">
      <c r="V2341" s="7"/>
    </row>
    <row r="2342" spans="22:22" hidden="1">
      <c r="V2342" s="7"/>
    </row>
    <row r="2343" spans="22:22" hidden="1">
      <c r="V2343" s="7"/>
    </row>
    <row r="2344" spans="22:22" hidden="1">
      <c r="V2344" s="7"/>
    </row>
    <row r="2345" spans="22:22" hidden="1">
      <c r="V2345" s="7"/>
    </row>
    <row r="2346" spans="22:22" hidden="1">
      <c r="V2346" s="7"/>
    </row>
    <row r="2347" spans="22:22" hidden="1">
      <c r="V2347" s="7"/>
    </row>
    <row r="2348" spans="22:22" hidden="1">
      <c r="V2348" s="7"/>
    </row>
    <row r="2349" spans="22:22" hidden="1">
      <c r="V2349" s="7"/>
    </row>
    <row r="2350" spans="22:22" hidden="1">
      <c r="V2350" s="7"/>
    </row>
    <row r="2351" spans="22:22" hidden="1">
      <c r="V2351" s="7"/>
    </row>
    <row r="2352" spans="22:22" hidden="1">
      <c r="V2352" s="7"/>
    </row>
    <row r="2353" spans="22:22" hidden="1">
      <c r="V2353" s="7"/>
    </row>
    <row r="2354" spans="22:22" hidden="1">
      <c r="V2354" s="7"/>
    </row>
    <row r="2355" spans="22:22" hidden="1">
      <c r="V2355" s="7"/>
    </row>
    <row r="2356" spans="22:22" hidden="1">
      <c r="V2356" s="7"/>
    </row>
    <row r="2357" spans="22:22" hidden="1">
      <c r="V2357" s="7"/>
    </row>
    <row r="2358" spans="22:22" hidden="1">
      <c r="V2358" s="7"/>
    </row>
    <row r="2359" spans="22:22" hidden="1">
      <c r="V2359" s="7"/>
    </row>
    <row r="2360" spans="22:22" hidden="1">
      <c r="V2360" s="7"/>
    </row>
    <row r="2361" spans="22:22" hidden="1">
      <c r="V2361" s="7"/>
    </row>
    <row r="2362" spans="22:22" hidden="1">
      <c r="V2362" s="7"/>
    </row>
    <row r="2363" spans="22:22" hidden="1">
      <c r="V2363" s="7"/>
    </row>
    <row r="2364" spans="22:22" hidden="1">
      <c r="V2364" s="7"/>
    </row>
    <row r="2365" spans="22:22" hidden="1">
      <c r="V2365" s="7"/>
    </row>
    <row r="2366" spans="22:22" hidden="1">
      <c r="V2366" s="7"/>
    </row>
    <row r="2367" spans="22:22" hidden="1">
      <c r="V2367" s="7"/>
    </row>
    <row r="2368" spans="22:22" hidden="1">
      <c r="V2368" s="7"/>
    </row>
    <row r="2369" spans="22:22" hidden="1">
      <c r="V2369" s="7"/>
    </row>
    <row r="2370" spans="22:22" hidden="1">
      <c r="V2370" s="7"/>
    </row>
    <row r="2371" spans="22:22" hidden="1">
      <c r="V2371" s="7"/>
    </row>
    <row r="2372" spans="22:22" hidden="1">
      <c r="V2372" s="7"/>
    </row>
    <row r="2373" spans="22:22" hidden="1">
      <c r="V2373" s="7"/>
    </row>
    <row r="2374" spans="22:22" hidden="1">
      <c r="V2374" s="7"/>
    </row>
    <row r="2375" spans="22:22" hidden="1">
      <c r="V2375" s="7"/>
    </row>
    <row r="2376" spans="22:22" hidden="1">
      <c r="V2376" s="7"/>
    </row>
    <row r="2377" spans="22:22" hidden="1">
      <c r="V2377" s="7"/>
    </row>
    <row r="2378" spans="22:22" hidden="1">
      <c r="V2378" s="7"/>
    </row>
    <row r="2379" spans="22:22" hidden="1">
      <c r="V2379" s="7"/>
    </row>
    <row r="2380" spans="22:22" hidden="1">
      <c r="V2380" s="7"/>
    </row>
    <row r="2381" spans="22:22" hidden="1">
      <c r="V2381" s="7"/>
    </row>
    <row r="2382" spans="22:22" hidden="1">
      <c r="V2382" s="7"/>
    </row>
    <row r="2383" spans="22:22" hidden="1">
      <c r="V2383" s="7"/>
    </row>
    <row r="2384" spans="22:22" hidden="1">
      <c r="V2384" s="7"/>
    </row>
    <row r="2385" spans="22:22" hidden="1">
      <c r="V2385" s="7"/>
    </row>
    <row r="2386" spans="22:22" hidden="1">
      <c r="V2386" s="7"/>
    </row>
    <row r="2387" spans="22:22" hidden="1">
      <c r="V2387" s="7"/>
    </row>
    <row r="2388" spans="22:22" hidden="1">
      <c r="V2388" s="7"/>
    </row>
    <row r="2389" spans="22:22" hidden="1">
      <c r="V2389" s="7"/>
    </row>
    <row r="2390" spans="22:22" hidden="1">
      <c r="V2390" s="7"/>
    </row>
    <row r="2391" spans="22:22" hidden="1">
      <c r="V2391" s="7"/>
    </row>
    <row r="2392" spans="22:22" hidden="1">
      <c r="V2392" s="7"/>
    </row>
    <row r="2393" spans="22:22" hidden="1">
      <c r="V2393" s="7"/>
    </row>
    <row r="2394" spans="22:22" hidden="1">
      <c r="V2394" s="7"/>
    </row>
    <row r="2395" spans="22:22" hidden="1">
      <c r="V2395" s="7"/>
    </row>
    <row r="2396" spans="22:22" hidden="1">
      <c r="V2396" s="7"/>
    </row>
    <row r="2397" spans="22:22" hidden="1">
      <c r="V2397" s="7"/>
    </row>
    <row r="2398" spans="22:22" hidden="1">
      <c r="V2398" s="7"/>
    </row>
    <row r="2399" spans="22:22" hidden="1">
      <c r="V2399" s="7"/>
    </row>
    <row r="2400" spans="22:22" hidden="1">
      <c r="V2400" s="7"/>
    </row>
    <row r="2401" spans="22:22" hidden="1">
      <c r="V2401" s="7"/>
    </row>
    <row r="2402" spans="22:22" hidden="1">
      <c r="V2402" s="7"/>
    </row>
    <row r="2403" spans="22:22" hidden="1">
      <c r="V2403" s="7"/>
    </row>
    <row r="2404" spans="22:22" hidden="1">
      <c r="V2404" s="7"/>
    </row>
    <row r="2405" spans="22:22" hidden="1">
      <c r="V2405" s="7"/>
    </row>
    <row r="2406" spans="22:22" hidden="1">
      <c r="V2406" s="7"/>
    </row>
    <row r="2407" spans="22:22" hidden="1">
      <c r="V2407" s="7"/>
    </row>
    <row r="2408" spans="22:22" hidden="1">
      <c r="V2408" s="7"/>
    </row>
    <row r="2409" spans="22:22" hidden="1">
      <c r="V2409" s="7"/>
    </row>
    <row r="2410" spans="22:22" hidden="1">
      <c r="V2410" s="7"/>
    </row>
    <row r="2411" spans="22:22" hidden="1">
      <c r="V2411" s="7"/>
    </row>
    <row r="2412" spans="22:22" hidden="1">
      <c r="V2412" s="7"/>
    </row>
    <row r="2413" spans="22:22" hidden="1">
      <c r="V2413" s="7"/>
    </row>
    <row r="2414" spans="22:22" hidden="1">
      <c r="V2414" s="7"/>
    </row>
    <row r="2415" spans="22:22" hidden="1">
      <c r="V2415" s="7"/>
    </row>
    <row r="2416" spans="22:22" hidden="1">
      <c r="V2416" s="7"/>
    </row>
    <row r="2417" spans="22:22" hidden="1">
      <c r="V2417" s="7"/>
    </row>
    <row r="2418" spans="22:22" hidden="1">
      <c r="V2418" s="7"/>
    </row>
    <row r="2419" spans="22:22" hidden="1">
      <c r="V2419" s="7"/>
    </row>
    <row r="2420" spans="22:22" hidden="1">
      <c r="V2420" s="7"/>
    </row>
    <row r="2421" spans="22:22" hidden="1">
      <c r="V2421" s="7"/>
    </row>
    <row r="2422" spans="22:22" hidden="1">
      <c r="V2422" s="7"/>
    </row>
    <row r="2423" spans="22:22" hidden="1">
      <c r="V2423" s="7"/>
    </row>
    <row r="2424" spans="22:22" hidden="1">
      <c r="V2424" s="7"/>
    </row>
    <row r="2425" spans="22:22" hidden="1">
      <c r="V2425" s="7"/>
    </row>
    <row r="2426" spans="22:22" hidden="1">
      <c r="V2426" s="7"/>
    </row>
    <row r="2427" spans="22:22" hidden="1">
      <c r="V2427" s="7"/>
    </row>
    <row r="2428" spans="22:22" hidden="1">
      <c r="V2428" s="7"/>
    </row>
    <row r="2429" spans="22:22" hidden="1">
      <c r="V2429" s="7"/>
    </row>
    <row r="2430" spans="22:22" hidden="1">
      <c r="V2430" s="7"/>
    </row>
    <row r="2431" spans="22:22" hidden="1">
      <c r="V2431" s="7"/>
    </row>
    <row r="2432" spans="22:22" hidden="1">
      <c r="V2432" s="7"/>
    </row>
    <row r="2433" spans="22:22" hidden="1">
      <c r="V2433" s="7"/>
    </row>
    <row r="2434" spans="22:22" hidden="1">
      <c r="V2434" s="7"/>
    </row>
    <row r="2435" spans="22:22" hidden="1">
      <c r="V2435" s="7"/>
    </row>
    <row r="2436" spans="22:22" hidden="1">
      <c r="V2436" s="7"/>
    </row>
    <row r="2437" spans="22:22" hidden="1">
      <c r="V2437" s="7"/>
    </row>
    <row r="2438" spans="22:22" hidden="1">
      <c r="V2438" s="7"/>
    </row>
    <row r="2439" spans="22:22" hidden="1">
      <c r="V2439" s="7"/>
    </row>
    <row r="2440" spans="22:22" hidden="1">
      <c r="V2440" s="7"/>
    </row>
    <row r="2441" spans="22:22" hidden="1">
      <c r="V2441" s="7"/>
    </row>
  </sheetData>
  <sheetProtection algorithmName="SHA-512" hashValue="o23g6EhNgY0w2QsO+396FS0Otdza/y7aAlfAugnR5ma/uDUoHFPvQ3DMdj4sUHyrG5Tk/B735q+29VZjLI0r6w==" saltValue="qrVkKVchjWwb7BQYFReyQA==" spinCount="100000" sheet="1" objects="1" scenarios="1"/>
  <autoFilter ref="B6:T6" xr:uid="{00000000-0009-0000-0000-000003000000}"/>
  <mergeCells count="6">
    <mergeCell ref="B68:E70"/>
    <mergeCell ref="H2:M4"/>
    <mergeCell ref="P2:T4"/>
    <mergeCell ref="B2:E2"/>
    <mergeCell ref="B3:D3"/>
    <mergeCell ref="B4:D4"/>
  </mergeCells>
  <conditionalFormatting sqref="E7:E66">
    <cfRule type="expression" dxfId="38" priority="152" stopIfTrue="1">
      <formula>J7="No"</formula>
    </cfRule>
    <cfRule type="expression" dxfId="37" priority="153" stopIfTrue="1">
      <formula>J7="Part Pay"</formula>
    </cfRule>
  </conditionalFormatting>
  <conditionalFormatting sqref="H15:H18">
    <cfRule type="expression" dxfId="36" priority="75" stopIfTrue="1">
      <formula>H15="No"</formula>
    </cfRule>
    <cfRule type="expression" dxfId="35" priority="76" stopIfTrue="1">
      <formula>H15="Part Pay"</formula>
    </cfRule>
  </conditionalFormatting>
  <conditionalFormatting sqref="I12:I66">
    <cfRule type="expression" dxfId="34" priority="73" stopIfTrue="1">
      <formula>H12="No"</formula>
    </cfRule>
    <cfRule type="expression" dxfId="33" priority="74" stopIfTrue="1">
      <formula>H12="Part Pay"</formula>
    </cfRule>
  </conditionalFormatting>
  <conditionalFormatting sqref="K7:K66">
    <cfRule type="expression" dxfId="32" priority="69" stopIfTrue="1">
      <formula>H7="No"</formula>
    </cfRule>
    <cfRule type="expression" dxfId="31" priority="70" stopIfTrue="1">
      <formula>H7="Part Pay"</formula>
    </cfRule>
  </conditionalFormatting>
  <conditionalFormatting sqref="L7:L66">
    <cfRule type="expression" dxfId="30" priority="67" stopIfTrue="1">
      <formula>H7="No"</formula>
    </cfRule>
    <cfRule type="expression" dxfId="29" priority="68" stopIfTrue="1">
      <formula>H7="Part Pay"</formula>
    </cfRule>
  </conditionalFormatting>
  <conditionalFormatting sqref="M12:M18">
    <cfRule type="expression" dxfId="28" priority="64">
      <formula>H1046154="No"</formula>
    </cfRule>
  </conditionalFormatting>
  <conditionalFormatting sqref="M12:M66">
    <cfRule type="expression" dxfId="27" priority="59">
      <formula>H12="Part Pay"</formula>
    </cfRule>
    <cfRule type="expression" dxfId="26" priority="63">
      <formula>H12="No"</formula>
    </cfRule>
  </conditionalFormatting>
  <conditionalFormatting sqref="P12:P18">
    <cfRule type="expression" dxfId="25" priority="77">
      <formula>J1046154="No"</formula>
    </cfRule>
  </conditionalFormatting>
  <conditionalFormatting sqref="H19:H66">
    <cfRule type="expression" dxfId="24" priority="54" stopIfTrue="1">
      <formula>H19="No"</formula>
    </cfRule>
    <cfRule type="expression" dxfId="23" priority="55" stopIfTrue="1">
      <formula>H19="Part Pay"</formula>
    </cfRule>
  </conditionalFormatting>
  <conditionalFormatting sqref="M19:M66">
    <cfRule type="expression" dxfId="22" priority="43">
      <formula>H1046161="No"</formula>
    </cfRule>
  </conditionalFormatting>
  <conditionalFormatting sqref="P19:P66">
    <cfRule type="expression" dxfId="21" priority="56">
      <formula>J1046161="No"</formula>
    </cfRule>
  </conditionalFormatting>
  <conditionalFormatting sqref="H7:H14">
    <cfRule type="expression" dxfId="20" priority="33" stopIfTrue="1">
      <formula>H7="No"</formula>
    </cfRule>
    <cfRule type="expression" dxfId="19" priority="34" stopIfTrue="1">
      <formula>H7="Part Pay"</formula>
    </cfRule>
  </conditionalFormatting>
  <conditionalFormatting sqref="I7:I11">
    <cfRule type="expression" dxfId="18" priority="31" stopIfTrue="1">
      <formula>H7="No"</formula>
    </cfRule>
    <cfRule type="expression" dxfId="17" priority="32" stopIfTrue="1">
      <formula>H7="Part Pay"</formula>
    </cfRule>
  </conditionalFormatting>
  <conditionalFormatting sqref="M7:M11">
    <cfRule type="expression" dxfId="16" priority="26">
      <formula>H1046149="No"</formula>
    </cfRule>
  </conditionalFormatting>
  <conditionalFormatting sqref="M7:M11">
    <cfRule type="expression" dxfId="15" priority="21">
      <formula>H7="Part Pay"</formula>
    </cfRule>
    <cfRule type="expression" dxfId="14" priority="25">
      <formula>H7="No"</formula>
    </cfRule>
  </conditionalFormatting>
  <conditionalFormatting sqref="P7:P17">
    <cfRule type="expression" dxfId="13" priority="35">
      <formula>J1046149="No"</formula>
    </cfRule>
  </conditionalFormatting>
  <conditionalFormatting sqref="Q7:R66 T7:T66">
    <cfRule type="containsText" dxfId="12" priority="17" stopIfTrue="1" operator="containsText" text="Attendance at court">
      <formula>NOT(ISERROR(SEARCH("Attendance at court",Q7)))</formula>
    </cfRule>
    <cfRule type="containsText" dxfId="11" priority="18" stopIfTrue="1" operator="containsText" text="Travel and waiting">
      <formula>NOT(ISERROR(SEARCH("Travel and waiting",Q7)))</formula>
    </cfRule>
  </conditionalFormatting>
  <conditionalFormatting sqref="P7:P66">
    <cfRule type="expression" dxfId="10" priority="10">
      <formula>P7="Yes"</formula>
    </cfRule>
  </conditionalFormatting>
  <conditionalFormatting sqref="Q7:Q66">
    <cfRule type="expression" dxfId="9" priority="9">
      <formula>P7="Yes"</formula>
    </cfRule>
  </conditionalFormatting>
  <conditionalFormatting sqref="R7:R66">
    <cfRule type="expression" dxfId="8" priority="8">
      <formula>P7="Yes"</formula>
    </cfRule>
  </conditionalFormatting>
  <conditionalFormatting sqref="S7:S66">
    <cfRule type="expression" dxfId="7" priority="5">
      <formula>P7="Yes"</formula>
    </cfRule>
  </conditionalFormatting>
  <conditionalFormatting sqref="T7:T66">
    <cfRule type="expression" dxfId="6" priority="158" stopIfTrue="1">
      <formula>T7&gt;#REF!</formula>
    </cfRule>
    <cfRule type="expression" dxfId="5" priority="159">
      <formula>P7="Yes"</formula>
    </cfRule>
  </conditionalFormatting>
  <conditionalFormatting sqref="J7:J66">
    <cfRule type="expression" dxfId="4" priority="1">
      <formula>H7="No"</formula>
    </cfRule>
    <cfRule type="expression" dxfId="3" priority="2">
      <formula>H7="Part Pay"</formula>
    </cfRule>
  </conditionalFormatting>
  <conditionalFormatting sqref="P7:P66">
    <cfRule type="expression" dxfId="2" priority="201">
      <formula>H7="Part Pay"</formula>
    </cfRule>
    <cfRule type="expression" dxfId="1" priority="202">
      <formula>H7="No"</formula>
    </cfRule>
    <cfRule type="expression" dxfId="0" priority="203">
      <formula>H1046149="No"</formula>
    </cfRule>
  </conditionalFormatting>
  <dataValidations count="5">
    <dataValidation type="decimal" operator="greaterThan" allowBlank="1" showInputMessage="1" showErrorMessage="1" sqref="I7:I66 E7:E66" xr:uid="{00000000-0002-0000-0300-000000000000}">
      <formula1>0</formula1>
    </dataValidation>
    <dataValidation type="date" allowBlank="1" showInputMessage="1" showErrorMessage="1" sqref="B7:B66" xr:uid="{00000000-0002-0000-0300-000001000000}">
      <formula1>1</formula1>
      <formula2>2958465</formula2>
    </dataValidation>
    <dataValidation allowBlank="1" showInputMessage="1" showErrorMessage="1" promptTitle="Running total" prompt="This is the total amount of time worked." sqref="E6" xr:uid="{00000000-0002-0000-0300-000002000000}"/>
    <dataValidation type="list" allowBlank="1" showInputMessage="1" showErrorMessage="1" sqref="E3:E4" xr:uid="{00000000-0002-0000-0300-000004000000}">
      <formula1>"Yes, No"</formula1>
    </dataValidation>
    <dataValidation type="list" allowBlank="1" showInputMessage="1" showErrorMessage="1" sqref="C7:C66 J7:J66" xr:uid="{33F343B3-9C44-4A27-BEF7-8B3C4E0FE83E}">
      <formula1>"KC, Junior"</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'Hidden Data'!$A$4:$A$6</xm:f>
          </x14:formula1>
          <xm:sqref>H7:H66</xm:sqref>
        </x14:dataValidation>
        <x14:dataValidation type="list" allowBlank="1" showInputMessage="1" showErrorMessage="1" xr:uid="{00000000-0002-0000-0300-000006000000}">
          <x14:formula1>
            <xm:f>'Hidden Data'!$A$4:$A$5</xm:f>
          </x14:formula1>
          <xm:sqref>P7:P66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1"/>
  <sheetViews>
    <sheetView zoomScaleNormal="100" workbookViewId="0">
      <selection activeCell="D42" sqref="D42"/>
    </sheetView>
  </sheetViews>
  <sheetFormatPr defaultColWidth="9.109375" defaultRowHeight="14.4"/>
  <cols>
    <col min="1" max="1" width="1.44140625" style="7" customWidth="1"/>
    <col min="2" max="2" width="66.33203125" style="7" customWidth="1"/>
    <col min="3" max="7" width="10.6640625" style="7" customWidth="1"/>
    <col min="8" max="8" width="1.44140625" style="7" customWidth="1"/>
    <col min="9" max="9" width="1.44140625" style="7" hidden="1" customWidth="1"/>
    <col min="10" max="14" width="10.6640625" style="7" hidden="1" customWidth="1"/>
    <col min="15" max="16" width="1.44140625" style="7" hidden="1" customWidth="1"/>
    <col min="17" max="21" width="10.6640625" style="7" hidden="1" customWidth="1"/>
    <col min="22" max="22" width="1.44140625" style="7" hidden="1" customWidth="1"/>
    <col min="23" max="23" width="7" style="7" hidden="1" customWidth="1"/>
    <col min="24" max="26" width="0" style="7" hidden="1" customWidth="1"/>
    <col min="27" max="16384" width="9.109375" style="7"/>
  </cols>
  <sheetData>
    <row r="1" spans="1:22" ht="7.5" customHeight="1">
      <c r="A1" s="187"/>
      <c r="B1" s="187"/>
      <c r="C1" s="187"/>
      <c r="D1" s="187"/>
      <c r="E1" s="187"/>
      <c r="F1" s="187"/>
      <c r="G1" s="187"/>
      <c r="H1" s="187"/>
      <c r="I1" s="4"/>
      <c r="J1" s="4"/>
      <c r="K1" s="4"/>
      <c r="L1" s="4"/>
      <c r="M1" s="4"/>
      <c r="N1" s="4"/>
      <c r="O1" s="4"/>
      <c r="P1" s="19"/>
      <c r="Q1" s="19"/>
      <c r="R1" s="19"/>
      <c r="S1" s="19"/>
      <c r="T1" s="19"/>
      <c r="U1" s="19"/>
      <c r="V1" s="19"/>
    </row>
    <row r="2" spans="1:22" ht="18" customHeight="1">
      <c r="A2" s="187"/>
      <c r="B2" s="187"/>
      <c r="C2" s="540" t="s">
        <v>160</v>
      </c>
      <c r="D2" s="541"/>
      <c r="E2" s="541"/>
      <c r="F2" s="541"/>
      <c r="G2" s="542"/>
      <c r="H2" s="187"/>
      <c r="I2" s="4"/>
      <c r="J2" s="540" t="s">
        <v>161</v>
      </c>
      <c r="K2" s="541"/>
      <c r="L2" s="541"/>
      <c r="M2" s="541"/>
      <c r="N2" s="542"/>
      <c r="O2" s="4"/>
      <c r="P2" s="19"/>
      <c r="Q2" s="546" t="s">
        <v>162</v>
      </c>
      <c r="R2" s="547"/>
      <c r="S2" s="547"/>
      <c r="T2" s="547"/>
      <c r="U2" s="548"/>
      <c r="V2" s="19"/>
    </row>
    <row r="3" spans="1:22" ht="30" customHeight="1">
      <c r="A3" s="187"/>
      <c r="B3" s="46" t="s">
        <v>66</v>
      </c>
      <c r="C3" s="543">
        <f>'Litigator Work Claimed'!L4</f>
        <v>0</v>
      </c>
      <c r="D3" s="543"/>
      <c r="E3" s="543"/>
      <c r="F3" s="543"/>
      <c r="G3" s="544"/>
      <c r="H3" s="187"/>
      <c r="I3" s="4"/>
      <c r="J3" s="545">
        <f>'Litigator Work Claimed'!W4</f>
        <v>0</v>
      </c>
      <c r="K3" s="543"/>
      <c r="L3" s="543"/>
      <c r="M3" s="543"/>
      <c r="N3" s="544"/>
      <c r="O3" s="4"/>
      <c r="P3" s="19"/>
      <c r="Q3" s="545">
        <f>SUM(J3+'Litigator Work Claimed'!AF4)</f>
        <v>0</v>
      </c>
      <c r="R3" s="543"/>
      <c r="S3" s="543"/>
      <c r="T3" s="543"/>
      <c r="U3" s="544"/>
      <c r="V3" s="19"/>
    </row>
    <row r="4" spans="1:22" ht="38.25" customHeight="1">
      <c r="A4" s="187"/>
      <c r="B4" s="47" t="s">
        <v>64</v>
      </c>
      <c r="C4" s="48" t="s">
        <v>4</v>
      </c>
      <c r="D4" s="48" t="s">
        <v>5</v>
      </c>
      <c r="E4" s="48" t="s">
        <v>6</v>
      </c>
      <c r="F4" s="48" t="s">
        <v>181</v>
      </c>
      <c r="G4" s="49" t="s">
        <v>65</v>
      </c>
      <c r="H4" s="187"/>
      <c r="I4" s="4"/>
      <c r="J4" s="48" t="s">
        <v>4</v>
      </c>
      <c r="K4" s="48" t="s">
        <v>5</v>
      </c>
      <c r="L4" s="48" t="s">
        <v>6</v>
      </c>
      <c r="M4" s="48" t="s">
        <v>181</v>
      </c>
      <c r="N4" s="49" t="s">
        <v>65</v>
      </c>
      <c r="O4" s="4"/>
      <c r="P4" s="19"/>
      <c r="Q4" s="48" t="s">
        <v>4</v>
      </c>
      <c r="R4" s="48" t="s">
        <v>5</v>
      </c>
      <c r="S4" s="48" t="s">
        <v>6</v>
      </c>
      <c r="T4" s="48" t="s">
        <v>181</v>
      </c>
      <c r="U4" s="49" t="s">
        <v>65</v>
      </c>
      <c r="V4" s="19"/>
    </row>
    <row r="5" spans="1:22" ht="20.100000000000001" customHeight="1">
      <c r="A5" s="187"/>
      <c r="B5" s="51" t="s">
        <v>145</v>
      </c>
      <c r="C5" s="137">
        <f>SUMIFS('Litigator Work Claimed'!$H$5:$H$64,'Litigator Work Claimed'!$C$5:$C$64,"A",'Litigator Work Claimed'!$E$5:$E$64,'Litigator Summary &amp; Totals'!B5)</f>
        <v>0</v>
      </c>
      <c r="D5" s="137">
        <f>SUMIFS('Litigator Work Claimed'!$H$5:$H$64,'Litigator Work Claimed'!$C$5:$C$64,"B",'Litigator Work Claimed'!$E$5:$E$64,'Litigator Summary &amp; Totals'!B5)</f>
        <v>0</v>
      </c>
      <c r="E5" s="137">
        <f>SUMIFS('Litigator Work Claimed'!$H$5:$H$64,'Litigator Work Claimed'!$C$5:$C$64,"C",'Litigator Work Claimed'!$E$5:$E$64,'Litigator Summary &amp; Totals'!B5)</f>
        <v>0</v>
      </c>
      <c r="F5" s="137">
        <f>SUMIFS('Litigator Work Claimed'!$H$5:$H$64,'Litigator Work Claimed'!$C$5:$C$64,"D",'Litigator Work Claimed'!$E$5:$E$64,'Litigator Summary &amp; Totals'!B5)</f>
        <v>0</v>
      </c>
      <c r="G5" s="138">
        <f>SUM(C5:F5)</f>
        <v>0</v>
      </c>
      <c r="H5" s="187"/>
      <c r="I5" s="50"/>
      <c r="J5" s="137">
        <f>SUMIFS('Litigator Work Claimed'!$T$5:$T$64,'Litigator Work Claimed'!$U$5:$U$64,"A",'Litigator Work Claimed'!$E$5:$E$64,'Litigator Summary &amp; Totals'!B5)</f>
        <v>0</v>
      </c>
      <c r="K5" s="137">
        <f>SUMIFS('Litigator Work Claimed'!$T$5:$T$64,'Litigator Work Claimed'!$U$5:$U$64,"B",'Litigator Work Claimed'!$E$5:$E$64,'Litigator Summary &amp; Totals'!B5)</f>
        <v>0</v>
      </c>
      <c r="L5" s="152">
        <f>SUMIFS('Litigator Work Claimed'!$T$5:$T$64,'Litigator Work Claimed'!$U$5:$U$64,"C",'Litigator Work Claimed'!$E$5:$E$64,'Litigator Summary &amp; Totals'!B5)</f>
        <v>0</v>
      </c>
      <c r="M5" s="152">
        <f>SUMIFS('Litigator Work Claimed'!$T$5:$T$64,'Litigator Work Claimed'!$U$5:$U$64,"D",'Litigator Work Claimed'!$E$5:$E$64,'Litigator Summary &amp; Totals'!B5)</f>
        <v>0</v>
      </c>
      <c r="N5" s="138">
        <f>SUM(J5:M5)</f>
        <v>0</v>
      </c>
      <c r="O5" s="4"/>
      <c r="P5" s="19"/>
      <c r="Q5" s="137">
        <f>SUMIFS('Litigator Work Claimed'!$AH$5:$AH$64,'Litigator Work Claimed'!$AD$5:$AD$64,"A",'Litigator Work Claimed'!$E$5:$E$64,'Litigator Summary &amp; Totals'!B5)</f>
        <v>0</v>
      </c>
      <c r="R5" s="137">
        <f>SUMIFS('Litigator Work Claimed'!$AH$5:$AH$64,'Litigator Work Claimed'!$AD$5:$AD$64,"B",'Litigator Work Claimed'!$E$5:$E$64,'Litigator Summary &amp; Totals'!B5)</f>
        <v>0</v>
      </c>
      <c r="S5" s="152">
        <f>SUMIFS('Litigator Work Claimed'!$AH$5:$AH$64,'Litigator Work Claimed'!$AD$5:$AD$64,"C",'Litigator Work Claimed'!$E$5:$E$64,'Litigator Summary &amp; Totals'!B5)</f>
        <v>0</v>
      </c>
      <c r="T5" s="152">
        <f>SUMIFS('Litigator Work Claimed'!$AH$5:$AH$64,'Litigator Work Claimed'!$AD$5:$AD$64,"D",'Litigator Work Claimed'!$E$5:$E$64,'Litigator Summary &amp; Totals'!B5)</f>
        <v>0</v>
      </c>
      <c r="U5" s="138">
        <f>SUM(Q5:T5)</f>
        <v>0</v>
      </c>
      <c r="V5" s="19"/>
    </row>
    <row r="6" spans="1:22" ht="20.100000000000001" customHeight="1">
      <c r="A6" s="187"/>
      <c r="B6" s="51" t="s">
        <v>146</v>
      </c>
      <c r="C6" s="137">
        <f>SUMIFS('Litigator Work Claimed'!$H$5:$H$64,'Litigator Work Claimed'!$C$5:$C$64,"A",'Litigator Work Claimed'!$E$5:$E$64,'Litigator Summary &amp; Totals'!B6)</f>
        <v>0</v>
      </c>
      <c r="D6" s="137">
        <f>SUMIFS('Litigator Work Claimed'!$H$5:$H$64,'Litigator Work Claimed'!$C$5:$C$64,"B",'Litigator Work Claimed'!$E$5:$E$64,'Litigator Summary &amp; Totals'!B6)</f>
        <v>0</v>
      </c>
      <c r="E6" s="137">
        <f>SUMIFS('Litigator Work Claimed'!$H$5:$H$64,'Litigator Work Claimed'!$C$5:$C$64,"C",'Litigator Work Claimed'!$E$5:$E$64,'Litigator Summary &amp; Totals'!B6)</f>
        <v>0</v>
      </c>
      <c r="F6" s="137">
        <f>SUMIFS('Litigator Work Claimed'!$H$5:$H$64,'Litigator Work Claimed'!$C$5:$C$64,"D",'Litigator Work Claimed'!$E$5:$E$64,'Litigator Summary &amp; Totals'!B6)</f>
        <v>0</v>
      </c>
      <c r="G6" s="138">
        <f t="shared" ref="G6:G23" si="0">SUM(C6:F6)</f>
        <v>0</v>
      </c>
      <c r="H6" s="187"/>
      <c r="I6" s="50"/>
      <c r="J6" s="137">
        <f>SUMIFS('Litigator Work Claimed'!$T$5:$T$64,'Litigator Work Claimed'!$U$5:$U$64,"A",'Litigator Work Claimed'!$E$5:$E$64,'Litigator Summary &amp; Totals'!B6)</f>
        <v>0</v>
      </c>
      <c r="K6" s="137">
        <f>SUMIFS('Litigator Work Claimed'!$T$5:$T$64,'Litigator Work Claimed'!$U$5:$U$64,"B",'Litigator Work Claimed'!$E$5:$E$64,'Litigator Summary &amp; Totals'!B6)</f>
        <v>0</v>
      </c>
      <c r="L6" s="157">
        <f>SUMIFS('Litigator Work Claimed'!$T$5:$T$64,'Litigator Work Claimed'!$U$5:$U$64,"C",'Litigator Work Claimed'!$E$5:$E$64,'Litigator Summary &amp; Totals'!B6)</f>
        <v>0</v>
      </c>
      <c r="M6" s="157">
        <f>SUMIFS('Litigator Work Claimed'!$T$5:$T$64,'Litigator Work Claimed'!$U$5:$U$64,"D",'Litigator Work Claimed'!$E$5:$E$64,'Litigator Summary &amp; Totals'!B6)</f>
        <v>0</v>
      </c>
      <c r="N6" s="138">
        <f t="shared" ref="N6:N23" si="1">SUM(J6:M6)</f>
        <v>0</v>
      </c>
      <c r="O6" s="4"/>
      <c r="P6" s="19"/>
      <c r="Q6" s="137">
        <f>SUMIFS('Litigator Work Claimed'!$AH$5:$AH$64,'Litigator Work Claimed'!$AD$5:$AD$64,"A",'Litigator Work Claimed'!$E$5:$E$64,'Litigator Summary &amp; Totals'!B6)</f>
        <v>0</v>
      </c>
      <c r="R6" s="137">
        <f>SUMIFS('Litigator Work Claimed'!$AH$5:$AH$64,'Litigator Work Claimed'!$AD$5:$AD$64,"B",'Litigator Work Claimed'!$E$5:$E$64,'Litigator Summary &amp; Totals'!B6)</f>
        <v>0</v>
      </c>
      <c r="S6" s="157">
        <f>SUMIFS('Litigator Work Claimed'!$AH$5:$AH$64,'Litigator Work Claimed'!$AD$5:$AD$64,"C",'Litigator Work Claimed'!$E$5:$E$64,'Litigator Summary &amp; Totals'!B6)</f>
        <v>0</v>
      </c>
      <c r="T6" s="157">
        <f>SUMIFS('Litigator Work Claimed'!$AH$5:$AH$64,'Litigator Work Claimed'!$AD$5:$AD$64,"D",'Litigator Work Claimed'!$E$5:$E$64,'Litigator Summary &amp; Totals'!B6)</f>
        <v>0</v>
      </c>
      <c r="U6" s="138">
        <f t="shared" ref="U6:U23" si="2">SUM(Q6:T6)</f>
        <v>0</v>
      </c>
      <c r="V6" s="19"/>
    </row>
    <row r="7" spans="1:22" ht="20.100000000000001" customHeight="1">
      <c r="A7" s="187"/>
      <c r="B7" s="51" t="s">
        <v>147</v>
      </c>
      <c r="C7" s="137">
        <f>SUMIFS('Litigator Work Claimed'!$H$5:$H$64,'Litigator Work Claimed'!$C$5:$C$64,"A",'Litigator Work Claimed'!$E$5:$E$64,'Litigator Summary &amp; Totals'!B7)</f>
        <v>0</v>
      </c>
      <c r="D7" s="137">
        <f>SUMIFS('Litigator Work Claimed'!$H$5:$H$64,'Litigator Work Claimed'!$C$5:$C$64,"B",'Litigator Work Claimed'!$E$5:$E$64,'Litigator Summary &amp; Totals'!B7)</f>
        <v>0</v>
      </c>
      <c r="E7" s="137">
        <f>SUMIFS('Litigator Work Claimed'!$H$5:$H$64,'Litigator Work Claimed'!$C$5:$C$64,"C",'Litigator Work Claimed'!$E$5:$E$64,'Litigator Summary &amp; Totals'!B7)</f>
        <v>0</v>
      </c>
      <c r="F7" s="137">
        <f>SUMIFS('Litigator Work Claimed'!$H$5:$H$64,'Litigator Work Claimed'!$C$5:$C$64,"D",'Litigator Work Claimed'!$E$5:$E$64,'Litigator Summary &amp; Totals'!B7)</f>
        <v>0</v>
      </c>
      <c r="G7" s="138">
        <f t="shared" si="0"/>
        <v>0</v>
      </c>
      <c r="H7" s="187"/>
      <c r="I7" s="50"/>
      <c r="J7" s="137">
        <f>SUMIFS('Litigator Work Claimed'!$T$5:$T$64,'Litigator Work Claimed'!$U$5:$U$64,"A",'Litigator Work Claimed'!$E$5:$E$64,'Litigator Summary &amp; Totals'!B7)</f>
        <v>0</v>
      </c>
      <c r="K7" s="137">
        <f>SUMIFS('Litigator Work Claimed'!$T$5:$T$64,'Litigator Work Claimed'!$U$5:$U$64,"B",'Litigator Work Claimed'!$E$5:$E$64,'Litigator Summary &amp; Totals'!B7)</f>
        <v>0</v>
      </c>
      <c r="L7" s="157">
        <f>SUMIFS('Litigator Work Claimed'!$T$5:$T$64,'Litigator Work Claimed'!$U$5:$U$64,"C",'Litigator Work Claimed'!$E$5:$E$64,'Litigator Summary &amp; Totals'!B7)</f>
        <v>0</v>
      </c>
      <c r="M7" s="157">
        <f>SUMIFS('Litigator Work Claimed'!$T$5:$T$64,'Litigator Work Claimed'!$U$5:$U$64,"D",'Litigator Work Claimed'!$E$5:$E$64,'Litigator Summary &amp; Totals'!B7)</f>
        <v>0</v>
      </c>
      <c r="N7" s="138">
        <f t="shared" si="1"/>
        <v>0</v>
      </c>
      <c r="O7" s="4"/>
      <c r="P7" s="19"/>
      <c r="Q7" s="137">
        <f>SUMIFS('Litigator Work Claimed'!$AH$5:$AH$64,'Litigator Work Claimed'!$AD$5:$AD$64,"A",'Litigator Work Claimed'!$E$5:$E$64,'Litigator Summary &amp; Totals'!B7)</f>
        <v>0</v>
      </c>
      <c r="R7" s="137">
        <f>SUMIFS('Litigator Work Claimed'!$AH$5:$AH$64,'Litigator Work Claimed'!$AD$5:$AD$64,"B",'Litigator Work Claimed'!$E$5:$E$64,'Litigator Summary &amp; Totals'!B7)</f>
        <v>0</v>
      </c>
      <c r="S7" s="157">
        <f>SUMIFS('Litigator Work Claimed'!$AH$5:$AH$64,'Litigator Work Claimed'!$AD$5:$AD$64,"C",'Litigator Work Claimed'!$E$5:$E$64,'Litigator Summary &amp; Totals'!B7)</f>
        <v>0</v>
      </c>
      <c r="T7" s="157">
        <f>SUMIFS('Litigator Work Claimed'!$AH$5:$AH$64,'Litigator Work Claimed'!$AD$5:$AD$64,"D",'Litigator Work Claimed'!$E$5:$E$64,'Litigator Summary &amp; Totals'!B7)</f>
        <v>0</v>
      </c>
      <c r="U7" s="138">
        <f t="shared" si="2"/>
        <v>0</v>
      </c>
      <c r="V7" s="19"/>
    </row>
    <row r="8" spans="1:22" ht="20.100000000000001" customHeight="1">
      <c r="A8" s="187"/>
      <c r="B8" s="51" t="s">
        <v>148</v>
      </c>
      <c r="C8" s="137">
        <f>SUMIFS('Litigator Work Claimed'!$H$5:$H$64,'Litigator Work Claimed'!$C$5:$C$64,"A",'Litigator Work Claimed'!$E$5:$E$64,'Litigator Summary &amp; Totals'!B8)</f>
        <v>0</v>
      </c>
      <c r="D8" s="137">
        <f>SUMIFS('Litigator Work Claimed'!$H$5:$H$64,'Litigator Work Claimed'!$C$5:$C$64,"B",'Litigator Work Claimed'!$E$5:$E$64,'Litigator Summary &amp; Totals'!B8)</f>
        <v>0</v>
      </c>
      <c r="E8" s="137">
        <f>SUMIFS('Litigator Work Claimed'!$H$5:$H$64,'Litigator Work Claimed'!$C$5:$C$64,"C",'Litigator Work Claimed'!$E$5:$E$64,'Litigator Summary &amp; Totals'!B8)</f>
        <v>0</v>
      </c>
      <c r="F8" s="137">
        <f>SUMIFS('Litigator Work Claimed'!$H$5:$H$64,'Litigator Work Claimed'!$C$5:$C$64,"D",'Litigator Work Claimed'!$E$5:$E$64,'Litigator Summary &amp; Totals'!B8)</f>
        <v>0</v>
      </c>
      <c r="G8" s="138">
        <f t="shared" si="0"/>
        <v>0</v>
      </c>
      <c r="H8" s="187"/>
      <c r="I8" s="50"/>
      <c r="J8" s="137">
        <f>SUMIFS('Litigator Work Claimed'!$T$5:$T$64,'Litigator Work Claimed'!$U$5:$U$64,"A",'Litigator Work Claimed'!$E$5:$E$64,'Litigator Summary &amp; Totals'!B8)</f>
        <v>0</v>
      </c>
      <c r="K8" s="137">
        <f>SUMIFS('Litigator Work Claimed'!$T$5:$T$64,'Litigator Work Claimed'!$U$5:$U$64,"B",'Litigator Work Claimed'!$E$5:$E$64,'Litigator Summary &amp; Totals'!B8)</f>
        <v>0</v>
      </c>
      <c r="L8" s="157">
        <f>SUMIFS('Litigator Work Claimed'!$T$5:$T$64,'Litigator Work Claimed'!$U$5:$U$64,"C",'Litigator Work Claimed'!$E$5:$E$64,'Litigator Summary &amp; Totals'!B8)</f>
        <v>0</v>
      </c>
      <c r="M8" s="157">
        <f>SUMIFS('Litigator Work Claimed'!$T$5:$T$64,'Litigator Work Claimed'!$U$5:$U$64,"D",'Litigator Work Claimed'!$E$5:$E$64,'Litigator Summary &amp; Totals'!B8)</f>
        <v>0</v>
      </c>
      <c r="N8" s="138">
        <f t="shared" si="1"/>
        <v>0</v>
      </c>
      <c r="O8" s="4"/>
      <c r="P8" s="19"/>
      <c r="Q8" s="137">
        <f>SUMIFS('Litigator Work Claimed'!$AH$5:$AH$64,'Litigator Work Claimed'!$AD$5:$AD$64,"A",'Litigator Work Claimed'!$E$5:$E$64,'Litigator Summary &amp; Totals'!B8)</f>
        <v>0</v>
      </c>
      <c r="R8" s="137">
        <f>SUMIFS('Litigator Work Claimed'!$AH$5:$AH$64,'Litigator Work Claimed'!$AD$5:$AD$64,"B",'Litigator Work Claimed'!$E$5:$E$64,'Litigator Summary &amp; Totals'!B8)</f>
        <v>0</v>
      </c>
      <c r="S8" s="157">
        <f>SUMIFS('Litigator Work Claimed'!$AH$5:$AH$64,'Litigator Work Claimed'!$AD$5:$AD$64,"C",'Litigator Work Claimed'!$E$5:$E$64,'Litigator Summary &amp; Totals'!B8)</f>
        <v>0</v>
      </c>
      <c r="T8" s="157">
        <f>SUMIFS('Litigator Work Claimed'!$AH$5:$AH$64,'Litigator Work Claimed'!$AD$5:$AD$64,"D",'Litigator Work Claimed'!$E$5:$E$64,'Litigator Summary &amp; Totals'!B8)</f>
        <v>0</v>
      </c>
      <c r="U8" s="138">
        <f t="shared" si="2"/>
        <v>0</v>
      </c>
      <c r="V8" s="19"/>
    </row>
    <row r="9" spans="1:22" ht="20.100000000000001" customHeight="1">
      <c r="A9" s="187"/>
      <c r="B9" s="51" t="s">
        <v>149</v>
      </c>
      <c r="C9" s="137">
        <f>SUMIFS('Litigator Work Claimed'!$H$5:$H$64,'Litigator Work Claimed'!$C$5:$C$64,"A",'Litigator Work Claimed'!$E$5:$E$64,'Litigator Summary &amp; Totals'!B9)</f>
        <v>0</v>
      </c>
      <c r="D9" s="137">
        <f>SUMIFS('Litigator Work Claimed'!$H$5:$H$64,'Litigator Work Claimed'!$C$5:$C$64,"B",'Litigator Work Claimed'!$E$5:$E$64,'Litigator Summary &amp; Totals'!B9)</f>
        <v>0</v>
      </c>
      <c r="E9" s="137">
        <f>SUMIFS('Litigator Work Claimed'!$H$5:$H$64,'Litigator Work Claimed'!$C$5:$C$64,"C",'Litigator Work Claimed'!$E$5:$E$64,'Litigator Summary &amp; Totals'!B9)</f>
        <v>0</v>
      </c>
      <c r="F9" s="137">
        <f>SUMIFS('Litigator Work Claimed'!$H$5:$H$64,'Litigator Work Claimed'!$C$5:$C$64,"D",'Litigator Work Claimed'!$E$5:$E$64,'Litigator Summary &amp; Totals'!B9)</f>
        <v>0</v>
      </c>
      <c r="G9" s="138">
        <f t="shared" si="0"/>
        <v>0</v>
      </c>
      <c r="H9" s="187"/>
      <c r="I9" s="50"/>
      <c r="J9" s="137">
        <f>SUMIFS('Litigator Work Claimed'!$T$5:$T$64,'Litigator Work Claimed'!$U$5:$U$64,"A",'Litigator Work Claimed'!$E$5:$E$64,'Litigator Summary &amp; Totals'!B9)</f>
        <v>0</v>
      </c>
      <c r="K9" s="137">
        <f>SUMIFS('Litigator Work Claimed'!$T$5:$T$64,'Litigator Work Claimed'!$U$5:$U$64,"B",'Litigator Work Claimed'!$E$5:$E$64,'Litigator Summary &amp; Totals'!B9)</f>
        <v>0</v>
      </c>
      <c r="L9" s="157">
        <f>SUMIFS('Litigator Work Claimed'!$T$5:$T$64,'Litigator Work Claimed'!$U$5:$U$64,"C",'Litigator Work Claimed'!$E$5:$E$64,'Litigator Summary &amp; Totals'!B9)</f>
        <v>0</v>
      </c>
      <c r="M9" s="157">
        <f>SUMIFS('Litigator Work Claimed'!$T$5:$T$64,'Litigator Work Claimed'!$U$5:$U$64,"D",'Litigator Work Claimed'!$E$5:$E$64,'Litigator Summary &amp; Totals'!B9)</f>
        <v>0</v>
      </c>
      <c r="N9" s="138">
        <f t="shared" si="1"/>
        <v>0</v>
      </c>
      <c r="O9" s="4"/>
      <c r="P9" s="19"/>
      <c r="Q9" s="137">
        <f>SUMIFS('Litigator Work Claimed'!$AH$5:$AH$64,'Litigator Work Claimed'!$AD$5:$AD$64,"A",'Litigator Work Claimed'!$E$5:$E$64,'Litigator Summary &amp; Totals'!B9)</f>
        <v>0</v>
      </c>
      <c r="R9" s="137">
        <f>SUMIFS('Litigator Work Claimed'!$AH$5:$AH$64,'Litigator Work Claimed'!$AD$5:$AD$64,"B",'Litigator Work Claimed'!$E$5:$E$64,'Litigator Summary &amp; Totals'!B9)</f>
        <v>0</v>
      </c>
      <c r="S9" s="157">
        <f>SUMIFS('Litigator Work Claimed'!$AH$5:$AH$64,'Litigator Work Claimed'!$AD$5:$AD$64,"C",'Litigator Work Claimed'!$E$5:$E$64,'Litigator Summary &amp; Totals'!B9)</f>
        <v>0</v>
      </c>
      <c r="T9" s="157">
        <f>SUMIFS('Litigator Work Claimed'!$AH$5:$AH$64,'Litigator Work Claimed'!$AD$5:$AD$64,"D",'Litigator Work Claimed'!$E$5:$E$64,'Litigator Summary &amp; Totals'!B9)</f>
        <v>0</v>
      </c>
      <c r="U9" s="138">
        <f t="shared" si="2"/>
        <v>0</v>
      </c>
      <c r="V9" s="19"/>
    </row>
    <row r="10" spans="1:22" ht="20.100000000000001" customHeight="1">
      <c r="A10" s="187"/>
      <c r="B10" s="51" t="s">
        <v>150</v>
      </c>
      <c r="C10" s="137">
        <f>SUMIFS('Litigator Work Claimed'!$H$5:$H$64,'Litigator Work Claimed'!$C$5:$C$64,"A",'Litigator Work Claimed'!$E$5:$E$64,'Litigator Summary &amp; Totals'!B10)</f>
        <v>0</v>
      </c>
      <c r="D10" s="137">
        <f>SUMIFS('Litigator Work Claimed'!$H$5:$H$64,'Litigator Work Claimed'!$C$5:$C$64,"B",'Litigator Work Claimed'!$E$5:$E$64,'Litigator Summary &amp; Totals'!B10)</f>
        <v>0</v>
      </c>
      <c r="E10" s="137">
        <f>SUMIFS('Litigator Work Claimed'!$H$5:$H$64,'Litigator Work Claimed'!$C$5:$C$64,"C",'Litigator Work Claimed'!$E$5:$E$64,'Litigator Summary &amp; Totals'!B10)</f>
        <v>0</v>
      </c>
      <c r="F10" s="137">
        <f>SUMIFS('Litigator Work Claimed'!$H$5:$H$64,'Litigator Work Claimed'!$C$5:$C$64,"D",'Litigator Work Claimed'!$E$5:$E$64,'Litigator Summary &amp; Totals'!B10)</f>
        <v>0</v>
      </c>
      <c r="G10" s="138">
        <f t="shared" si="0"/>
        <v>0</v>
      </c>
      <c r="H10" s="187"/>
      <c r="I10" s="50"/>
      <c r="J10" s="137">
        <f>SUMIFS('Litigator Work Claimed'!$T$5:$T$64,'Litigator Work Claimed'!$U$5:$U$64,"A",'Litigator Work Claimed'!$E$5:$E$64,'Litigator Summary &amp; Totals'!B10)</f>
        <v>0</v>
      </c>
      <c r="K10" s="137">
        <f>SUMIFS('Litigator Work Claimed'!$T$5:$T$64,'Litigator Work Claimed'!$U$5:$U$64,"B",'Litigator Work Claimed'!$E$5:$E$64,'Litigator Summary &amp; Totals'!B10)</f>
        <v>0</v>
      </c>
      <c r="L10" s="157">
        <f>SUMIFS('Litigator Work Claimed'!$T$5:$T$64,'Litigator Work Claimed'!$U$5:$U$64,"C",'Litigator Work Claimed'!$E$5:$E$64,'Litigator Summary &amp; Totals'!B10)</f>
        <v>0</v>
      </c>
      <c r="M10" s="157">
        <f>SUMIFS('Litigator Work Claimed'!$T$5:$T$64,'Litigator Work Claimed'!$U$5:$U$64,"D",'Litigator Work Claimed'!$E$5:$E$64,'Litigator Summary &amp; Totals'!B10)</f>
        <v>0</v>
      </c>
      <c r="N10" s="138">
        <f t="shared" si="1"/>
        <v>0</v>
      </c>
      <c r="O10" s="4"/>
      <c r="P10" s="19"/>
      <c r="Q10" s="137">
        <f>SUMIFS('Litigator Work Claimed'!$AH$5:$AH$64,'Litigator Work Claimed'!$AD$5:$AD$64,"A",'Litigator Work Claimed'!$E$5:$E$64,'Litigator Summary &amp; Totals'!B10)</f>
        <v>0</v>
      </c>
      <c r="R10" s="137">
        <f>SUMIFS('Litigator Work Claimed'!$AH$5:$AH$64,'Litigator Work Claimed'!$AD$5:$AD$64,"B",'Litigator Work Claimed'!$E$5:$E$64,'Litigator Summary &amp; Totals'!B10)</f>
        <v>0</v>
      </c>
      <c r="S10" s="157">
        <f>SUMIFS('Litigator Work Claimed'!$AH$5:$AH$64,'Litigator Work Claimed'!$AD$5:$AD$64,"C",'Litigator Work Claimed'!$E$5:$E$64,'Litigator Summary &amp; Totals'!B10)</f>
        <v>0</v>
      </c>
      <c r="T10" s="157">
        <f>SUMIFS('Litigator Work Claimed'!$AH$5:$AH$64,'Litigator Work Claimed'!$AD$5:$AD$64,"D",'Litigator Work Claimed'!$E$5:$E$64,'Litigator Summary &amp; Totals'!B10)</f>
        <v>0</v>
      </c>
      <c r="U10" s="138">
        <f t="shared" si="2"/>
        <v>0</v>
      </c>
      <c r="V10" s="19"/>
    </row>
    <row r="11" spans="1:22" ht="20.100000000000001" customHeight="1">
      <c r="A11" s="187"/>
      <c r="B11" s="51" t="s">
        <v>151</v>
      </c>
      <c r="C11" s="137">
        <f>SUMIFS('Litigator Work Claimed'!$H$5:$H$64,'Litigator Work Claimed'!$C$5:$C$64,"A",'Litigator Work Claimed'!$E$5:$E$64,'Litigator Summary &amp; Totals'!B11)</f>
        <v>0</v>
      </c>
      <c r="D11" s="137">
        <f>SUMIFS('Litigator Work Claimed'!$H$5:$H$64,'Litigator Work Claimed'!$C$5:$C$64,"B",'Litigator Work Claimed'!$E$5:$E$64,'Litigator Summary &amp; Totals'!B11)</f>
        <v>0</v>
      </c>
      <c r="E11" s="137">
        <f>SUMIFS('Litigator Work Claimed'!$H$5:$H$64,'Litigator Work Claimed'!$C$5:$C$64,"C",'Litigator Work Claimed'!$E$5:$E$64,'Litigator Summary &amp; Totals'!B11)</f>
        <v>0</v>
      </c>
      <c r="F11" s="137">
        <f>SUMIFS('Litigator Work Claimed'!$H$5:$H$64,'Litigator Work Claimed'!$C$5:$C$64,"D",'Litigator Work Claimed'!$E$5:$E$64,'Litigator Summary &amp; Totals'!B11)</f>
        <v>0</v>
      </c>
      <c r="G11" s="138">
        <f t="shared" si="0"/>
        <v>0</v>
      </c>
      <c r="H11" s="187"/>
      <c r="I11" s="50"/>
      <c r="J11" s="137">
        <f>SUMIFS('Litigator Work Claimed'!$T$5:$T$64,'Litigator Work Claimed'!$U$5:$U$64,"A",'Litigator Work Claimed'!$E$5:$E$64,'Litigator Summary &amp; Totals'!B11)</f>
        <v>0</v>
      </c>
      <c r="K11" s="137">
        <f>SUMIFS('Litigator Work Claimed'!$T$5:$T$64,'Litigator Work Claimed'!$U$5:$U$64,"B",'Litigator Work Claimed'!$E$5:$E$64,'Litigator Summary &amp; Totals'!B11)</f>
        <v>0</v>
      </c>
      <c r="L11" s="157">
        <f>SUMIFS('Litigator Work Claimed'!$T$5:$T$64,'Litigator Work Claimed'!$U$5:$U$64,"C",'Litigator Work Claimed'!$E$5:$E$64,'Litigator Summary &amp; Totals'!B11)</f>
        <v>0</v>
      </c>
      <c r="M11" s="157">
        <f>SUMIFS('Litigator Work Claimed'!$T$5:$T$64,'Litigator Work Claimed'!$U$5:$U$64,"D",'Litigator Work Claimed'!$E$5:$E$64,'Litigator Summary &amp; Totals'!B11)</f>
        <v>0</v>
      </c>
      <c r="N11" s="138">
        <f t="shared" si="1"/>
        <v>0</v>
      </c>
      <c r="O11" s="4"/>
      <c r="P11" s="19"/>
      <c r="Q11" s="137">
        <f>SUMIFS('Litigator Work Claimed'!$AH$5:$AH$64,'Litigator Work Claimed'!$AD$5:$AD$64,"A",'Litigator Work Claimed'!$E$5:$E$64,'Litigator Summary &amp; Totals'!B11)</f>
        <v>0</v>
      </c>
      <c r="R11" s="137">
        <f>SUMIFS('Litigator Work Claimed'!$AH$5:$AH$64,'Litigator Work Claimed'!$AD$5:$AD$64,"B",'Litigator Work Claimed'!$E$5:$E$64,'Litigator Summary &amp; Totals'!B11)</f>
        <v>0</v>
      </c>
      <c r="S11" s="157">
        <f>SUMIFS('Litigator Work Claimed'!$AH$5:$AH$64,'Litigator Work Claimed'!$AD$5:$AD$64,"C",'Litigator Work Claimed'!$E$5:$E$64,'Litigator Summary &amp; Totals'!B11)</f>
        <v>0</v>
      </c>
      <c r="T11" s="157">
        <f>SUMIFS('Litigator Work Claimed'!$AH$5:$AH$64,'Litigator Work Claimed'!$AD$5:$AD$64,"D",'Litigator Work Claimed'!$E$5:$E$64,'Litigator Summary &amp; Totals'!B11)</f>
        <v>0</v>
      </c>
      <c r="U11" s="138">
        <f t="shared" si="2"/>
        <v>0</v>
      </c>
      <c r="V11" s="19"/>
    </row>
    <row r="12" spans="1:22" ht="20.100000000000001" customHeight="1">
      <c r="A12" s="187"/>
      <c r="B12" s="51" t="s">
        <v>152</v>
      </c>
      <c r="C12" s="137">
        <f>SUMIFS('Litigator Work Claimed'!$H$5:$H$64,'Litigator Work Claimed'!$C$5:$C$64,"A",'Litigator Work Claimed'!$E$5:$E$64,'Litigator Summary &amp; Totals'!B12)</f>
        <v>0</v>
      </c>
      <c r="D12" s="137">
        <f>SUMIFS('Litigator Work Claimed'!$H$5:$H$64,'Litigator Work Claimed'!$C$5:$C$64,"B",'Litigator Work Claimed'!$E$5:$E$64,'Litigator Summary &amp; Totals'!B12)</f>
        <v>0</v>
      </c>
      <c r="E12" s="137">
        <f>SUMIFS('Litigator Work Claimed'!$H$5:$H$64,'Litigator Work Claimed'!$C$5:$C$64,"C",'Litigator Work Claimed'!$E$5:$E$64,'Litigator Summary &amp; Totals'!B12)</f>
        <v>0</v>
      </c>
      <c r="F12" s="137">
        <f>SUMIFS('Litigator Work Claimed'!$H$5:$H$64,'Litigator Work Claimed'!$C$5:$C$64,"D",'Litigator Work Claimed'!$E$5:$E$64,'Litigator Summary &amp; Totals'!B12)</f>
        <v>0</v>
      </c>
      <c r="G12" s="138">
        <f t="shared" si="0"/>
        <v>0</v>
      </c>
      <c r="H12" s="187"/>
      <c r="I12" s="50"/>
      <c r="J12" s="137">
        <f>SUMIFS('Litigator Work Claimed'!$T$5:$T$64,'Litigator Work Claimed'!$U$5:$U$64,"A",'Litigator Work Claimed'!$E$5:$E$64,'Litigator Summary &amp; Totals'!B12)</f>
        <v>0</v>
      </c>
      <c r="K12" s="137">
        <f>SUMIFS('Litigator Work Claimed'!$T$5:$T$64,'Litigator Work Claimed'!$U$5:$U$64,"B",'Litigator Work Claimed'!$E$5:$E$64,'Litigator Summary &amp; Totals'!B12)</f>
        <v>0</v>
      </c>
      <c r="L12" s="157">
        <f>SUMIFS('Litigator Work Claimed'!$T$5:$T$64,'Litigator Work Claimed'!$U$5:$U$64,"C",'Litigator Work Claimed'!$E$5:$E$64,'Litigator Summary &amp; Totals'!B12)</f>
        <v>0</v>
      </c>
      <c r="M12" s="157">
        <f>SUMIFS('Litigator Work Claimed'!$T$5:$T$64,'Litigator Work Claimed'!$U$5:$U$64,"D",'Litigator Work Claimed'!$E$5:$E$64,'Litigator Summary &amp; Totals'!B12)</f>
        <v>0</v>
      </c>
      <c r="N12" s="138">
        <f t="shared" si="1"/>
        <v>0</v>
      </c>
      <c r="O12" s="4"/>
      <c r="P12" s="19"/>
      <c r="Q12" s="137">
        <f>SUMIFS('Litigator Work Claimed'!$AH$5:$AH$64,'Litigator Work Claimed'!$AD$5:$AD$64,"A",'Litigator Work Claimed'!$E$5:$E$64,'Litigator Summary &amp; Totals'!B12)</f>
        <v>0</v>
      </c>
      <c r="R12" s="137">
        <f>SUMIFS('Litigator Work Claimed'!$AH$5:$AH$64,'Litigator Work Claimed'!$AD$5:$AD$64,"B",'Litigator Work Claimed'!$E$5:$E$64,'Litigator Summary &amp; Totals'!B12)</f>
        <v>0</v>
      </c>
      <c r="S12" s="157">
        <f>SUMIFS('Litigator Work Claimed'!$AH$5:$AH$64,'Litigator Work Claimed'!$AD$5:$AD$64,"C",'Litigator Work Claimed'!$E$5:$E$64,'Litigator Summary &amp; Totals'!B12)</f>
        <v>0</v>
      </c>
      <c r="T12" s="157">
        <f>SUMIFS('Litigator Work Claimed'!$AH$5:$AH$64,'Litigator Work Claimed'!$AD$5:$AD$64,"D",'Litigator Work Claimed'!$E$5:$E$64,'Litigator Summary &amp; Totals'!B12)</f>
        <v>0</v>
      </c>
      <c r="U12" s="138">
        <f t="shared" si="2"/>
        <v>0</v>
      </c>
      <c r="V12" s="19"/>
    </row>
    <row r="13" spans="1:22" ht="20.100000000000001" customHeight="1">
      <c r="A13" s="187"/>
      <c r="B13" s="51" t="s">
        <v>153</v>
      </c>
      <c r="C13" s="137">
        <f>SUMIFS('Litigator Work Claimed'!$H$5:$H$64,'Litigator Work Claimed'!$C$5:$C$64,"A",'Litigator Work Claimed'!$E$5:$E$64,'Litigator Summary &amp; Totals'!B13)</f>
        <v>0</v>
      </c>
      <c r="D13" s="137">
        <f>SUMIFS('Litigator Work Claimed'!$H$5:$H$64,'Litigator Work Claimed'!$C$5:$C$64,"B",'Litigator Work Claimed'!$E$5:$E$64,'Litigator Summary &amp; Totals'!B13)</f>
        <v>0</v>
      </c>
      <c r="E13" s="137">
        <f>SUMIFS('Litigator Work Claimed'!$H$5:$H$64,'Litigator Work Claimed'!$C$5:$C$64,"C",'Litigator Work Claimed'!$E$5:$E$64,'Litigator Summary &amp; Totals'!B13)</f>
        <v>0</v>
      </c>
      <c r="F13" s="137">
        <f>SUMIFS('Litigator Work Claimed'!$H$5:$H$64,'Litigator Work Claimed'!$C$5:$C$64,"D",'Litigator Work Claimed'!$E$5:$E$64,'Litigator Summary &amp; Totals'!B13)</f>
        <v>0</v>
      </c>
      <c r="G13" s="138">
        <f t="shared" si="0"/>
        <v>0</v>
      </c>
      <c r="H13" s="187"/>
      <c r="I13" s="50"/>
      <c r="J13" s="137">
        <f>SUMIFS('Litigator Work Claimed'!$T$5:$T$64,'Litigator Work Claimed'!$U$5:$U$64,"A",'Litigator Work Claimed'!$E$5:$E$64,'Litigator Summary &amp; Totals'!B13)</f>
        <v>0</v>
      </c>
      <c r="K13" s="137">
        <f>SUMIFS('Litigator Work Claimed'!$T$5:$T$64,'Litigator Work Claimed'!$U$5:$U$64,"B",'Litigator Work Claimed'!$E$5:$E$64,'Litigator Summary &amp; Totals'!B13)</f>
        <v>0</v>
      </c>
      <c r="L13" s="157">
        <f>SUMIFS('Litigator Work Claimed'!$T$5:$T$64,'Litigator Work Claimed'!$U$5:$U$64,"C",'Litigator Work Claimed'!$E$5:$E$64,'Litigator Summary &amp; Totals'!B13)</f>
        <v>0</v>
      </c>
      <c r="M13" s="157">
        <f>SUMIFS('Litigator Work Claimed'!$T$5:$T$64,'Litigator Work Claimed'!$U$5:$U$64,"D",'Litigator Work Claimed'!$E$5:$E$64,'Litigator Summary &amp; Totals'!B13)</f>
        <v>0</v>
      </c>
      <c r="N13" s="138">
        <f t="shared" si="1"/>
        <v>0</v>
      </c>
      <c r="O13" s="4"/>
      <c r="P13" s="19"/>
      <c r="Q13" s="137">
        <f>SUMIFS('Litigator Work Claimed'!$AH$5:$AH$64,'Litigator Work Claimed'!$AD$5:$AD$64,"A",'Litigator Work Claimed'!$E$5:$E$64,'Litigator Summary &amp; Totals'!B13)</f>
        <v>0</v>
      </c>
      <c r="R13" s="137">
        <f>SUMIFS('Litigator Work Claimed'!$AH$5:$AH$64,'Litigator Work Claimed'!$AD$5:$AD$64,"B",'Litigator Work Claimed'!$E$5:$E$64,'Litigator Summary &amp; Totals'!B13)</f>
        <v>0</v>
      </c>
      <c r="S13" s="157">
        <f>SUMIFS('Litigator Work Claimed'!$AH$5:$AH$64,'Litigator Work Claimed'!$AD$5:$AD$64,"C",'Litigator Work Claimed'!$E$5:$E$64,'Litigator Summary &amp; Totals'!B13)</f>
        <v>0</v>
      </c>
      <c r="T13" s="157">
        <f>SUMIFS('Litigator Work Claimed'!$AH$5:$AH$64,'Litigator Work Claimed'!$AD$5:$AD$64,"D",'Litigator Work Claimed'!$E$5:$E$64,'Litigator Summary &amp; Totals'!B13)</f>
        <v>0</v>
      </c>
      <c r="U13" s="138">
        <f t="shared" si="2"/>
        <v>0</v>
      </c>
      <c r="V13" s="19"/>
    </row>
    <row r="14" spans="1:22" ht="20.100000000000001" customHeight="1">
      <c r="A14" s="187"/>
      <c r="B14" s="51" t="s">
        <v>154</v>
      </c>
      <c r="C14" s="137">
        <f>SUMIFS('Litigator Work Claimed'!$H$5:$H$64,'Litigator Work Claimed'!$C$5:$C$64,"A",'Litigator Work Claimed'!$E$5:$E$64,'Litigator Summary &amp; Totals'!B14)</f>
        <v>0</v>
      </c>
      <c r="D14" s="137">
        <f>SUMIFS('Litigator Work Claimed'!$H$5:$H$64,'Litigator Work Claimed'!$C$5:$C$64,"B",'Litigator Work Claimed'!$E$5:$E$64,'Litigator Summary &amp; Totals'!B14)</f>
        <v>0</v>
      </c>
      <c r="E14" s="137">
        <f>SUMIFS('Litigator Work Claimed'!$H$5:$H$64,'Litigator Work Claimed'!$C$5:$C$64,"C",'Litigator Work Claimed'!$E$5:$E$64,'Litigator Summary &amp; Totals'!B14)</f>
        <v>0</v>
      </c>
      <c r="F14" s="137">
        <f>SUMIFS('Litigator Work Claimed'!$H$5:$H$64,'Litigator Work Claimed'!$C$5:$C$64,"D",'Litigator Work Claimed'!$E$5:$E$64,'Litigator Summary &amp; Totals'!B14)</f>
        <v>0</v>
      </c>
      <c r="G14" s="138">
        <f t="shared" si="0"/>
        <v>0</v>
      </c>
      <c r="H14" s="187"/>
      <c r="I14" s="50"/>
      <c r="J14" s="137">
        <f>SUMIFS('Litigator Work Claimed'!$T$5:$T$64,'Litigator Work Claimed'!$U$5:$U$64,"A",'Litigator Work Claimed'!$E$5:$E$64,'Litigator Summary &amp; Totals'!B14)</f>
        <v>0</v>
      </c>
      <c r="K14" s="137">
        <f>SUMIFS('Litigator Work Claimed'!$T$5:$T$64,'Litigator Work Claimed'!$U$5:$U$64,"B",'Litigator Work Claimed'!$E$5:$E$64,'Litigator Summary &amp; Totals'!B14)</f>
        <v>0</v>
      </c>
      <c r="L14" s="157">
        <f>SUMIFS('Litigator Work Claimed'!$T$5:$T$64,'Litigator Work Claimed'!$U$5:$U$64,"C",'Litigator Work Claimed'!$E$5:$E$64,'Litigator Summary &amp; Totals'!B14)</f>
        <v>0</v>
      </c>
      <c r="M14" s="157">
        <f>SUMIFS('Litigator Work Claimed'!$T$5:$T$64,'Litigator Work Claimed'!$U$5:$U$64,"D",'Litigator Work Claimed'!$E$5:$E$64,'Litigator Summary &amp; Totals'!B14)</f>
        <v>0</v>
      </c>
      <c r="N14" s="138">
        <f t="shared" si="1"/>
        <v>0</v>
      </c>
      <c r="O14" s="4"/>
      <c r="P14" s="19"/>
      <c r="Q14" s="137">
        <f>SUMIFS('Litigator Work Claimed'!$AH$5:$AH$64,'Litigator Work Claimed'!$AD$5:$AD$64,"A",'Litigator Work Claimed'!$E$5:$E$64,'Litigator Summary &amp; Totals'!B14)</f>
        <v>0</v>
      </c>
      <c r="R14" s="137">
        <f>SUMIFS('Litigator Work Claimed'!$AH$5:$AH$64,'Litigator Work Claimed'!$AD$5:$AD$64,"B",'Litigator Work Claimed'!$E$5:$E$64,'Litigator Summary &amp; Totals'!B14)</f>
        <v>0</v>
      </c>
      <c r="S14" s="157">
        <f>SUMIFS('Litigator Work Claimed'!$AH$5:$AH$64,'Litigator Work Claimed'!$AD$5:$AD$64,"C",'Litigator Work Claimed'!$E$5:$E$64,'Litigator Summary &amp; Totals'!B14)</f>
        <v>0</v>
      </c>
      <c r="T14" s="157">
        <f>SUMIFS('Litigator Work Claimed'!$AH$5:$AH$64,'Litigator Work Claimed'!$AD$5:$AD$64,"D",'Litigator Work Claimed'!$E$5:$E$64,'Litigator Summary &amp; Totals'!B14)</f>
        <v>0</v>
      </c>
      <c r="U14" s="138">
        <f t="shared" si="2"/>
        <v>0</v>
      </c>
      <c r="V14" s="19"/>
    </row>
    <row r="15" spans="1:22" ht="20.100000000000001" customHeight="1">
      <c r="A15" s="187"/>
      <c r="B15" s="52" t="s">
        <v>155</v>
      </c>
      <c r="C15" s="137">
        <f>SUMIFS('Litigator Work Claimed'!$H$5:$H$64,'Litigator Work Claimed'!$C$5:$C$64,"A",'Litigator Work Claimed'!$E$5:$E$64,'Litigator Summary &amp; Totals'!B15)</f>
        <v>0</v>
      </c>
      <c r="D15" s="137">
        <f>SUMIFS('Litigator Work Claimed'!$H$5:$H$64,'Litigator Work Claimed'!$C$5:$C$64,"B",'Litigator Work Claimed'!$E$5:$E$64,'Litigator Summary &amp; Totals'!B15)</f>
        <v>0</v>
      </c>
      <c r="E15" s="137">
        <f>SUMIFS('Litigator Work Claimed'!$H$5:$H$64,'Litigator Work Claimed'!$C$5:$C$64,"C",'Litigator Work Claimed'!$E$5:$E$64,'Litigator Summary &amp; Totals'!B15)</f>
        <v>0</v>
      </c>
      <c r="F15" s="137">
        <f>SUMIFS('Litigator Work Claimed'!$H$5:$H$64,'Litigator Work Claimed'!$C$5:$C$64,"D",'Litigator Work Claimed'!$E$5:$E$64,'Litigator Summary &amp; Totals'!B15)</f>
        <v>0</v>
      </c>
      <c r="G15" s="138">
        <f t="shared" si="0"/>
        <v>0</v>
      </c>
      <c r="H15" s="187"/>
      <c r="I15" s="50"/>
      <c r="J15" s="137">
        <f>SUMIFS('Litigator Work Claimed'!$T$5:$T$64,'Litigator Work Claimed'!$U$5:$U$64,"A",'Litigator Work Claimed'!$E$5:$E$64,'Litigator Summary &amp; Totals'!B15)</f>
        <v>0</v>
      </c>
      <c r="K15" s="137">
        <f>SUMIFS('Litigator Work Claimed'!$T$5:$T$64,'Litigator Work Claimed'!$U$5:$U$64,"B",'Litigator Work Claimed'!$E$5:$E$64,'Litigator Summary &amp; Totals'!B15)</f>
        <v>0</v>
      </c>
      <c r="L15" s="157">
        <f>SUMIFS('Litigator Work Claimed'!$T$5:$T$64,'Litigator Work Claimed'!$U$5:$U$64,"C",'Litigator Work Claimed'!$E$5:$E$64,'Litigator Summary &amp; Totals'!B15)</f>
        <v>0</v>
      </c>
      <c r="M15" s="157">
        <f>SUMIFS('Litigator Work Claimed'!$T$5:$T$64,'Litigator Work Claimed'!$U$5:$U$64,"D",'Litigator Work Claimed'!$E$5:$E$64,'Litigator Summary &amp; Totals'!B15)</f>
        <v>0</v>
      </c>
      <c r="N15" s="138">
        <f t="shared" si="1"/>
        <v>0</v>
      </c>
      <c r="O15" s="4"/>
      <c r="P15" s="19"/>
      <c r="Q15" s="137">
        <f>SUMIFS('Litigator Work Claimed'!$AH$5:$AH$64,'Litigator Work Claimed'!$AD$5:$AD$64,"A",'Litigator Work Claimed'!$E$5:$E$64,'Litigator Summary &amp; Totals'!B15)</f>
        <v>0</v>
      </c>
      <c r="R15" s="137">
        <f>SUMIFS('Litigator Work Claimed'!$AH$5:$AH$64,'Litigator Work Claimed'!$AD$5:$AD$64,"B",'Litigator Work Claimed'!$E$5:$E$64,'Litigator Summary &amp; Totals'!B15)</f>
        <v>0</v>
      </c>
      <c r="S15" s="157">
        <f>SUMIFS('Litigator Work Claimed'!$AH$5:$AH$64,'Litigator Work Claimed'!$AD$5:$AD$64,"C",'Litigator Work Claimed'!$E$5:$E$64,'Litigator Summary &amp; Totals'!B15)</f>
        <v>0</v>
      </c>
      <c r="T15" s="157">
        <f>SUMIFS('Litigator Work Claimed'!$AH$5:$AH$64,'Litigator Work Claimed'!$AD$5:$AD$64,"D",'Litigator Work Claimed'!$E$5:$E$64,'Litigator Summary &amp; Totals'!B15)</f>
        <v>0</v>
      </c>
      <c r="U15" s="138">
        <f t="shared" si="2"/>
        <v>0</v>
      </c>
      <c r="V15" s="19"/>
    </row>
    <row r="16" spans="1:22" ht="20.100000000000001" customHeight="1">
      <c r="A16" s="187"/>
      <c r="B16" s="52" t="s">
        <v>156</v>
      </c>
      <c r="C16" s="137">
        <f>SUMIFS('Litigator Work Claimed'!$H$5:$H$64,'Litigator Work Claimed'!$C$5:$C$64,"A",'Litigator Work Claimed'!$E$5:$E$64,'Litigator Summary &amp; Totals'!B16)</f>
        <v>0</v>
      </c>
      <c r="D16" s="137">
        <f>SUMIFS('Litigator Work Claimed'!$H$5:$H$64,'Litigator Work Claimed'!$C$5:$C$64,"B",'Litigator Work Claimed'!$E$5:$E$64,'Litigator Summary &amp; Totals'!B16)</f>
        <v>0</v>
      </c>
      <c r="E16" s="137">
        <f>SUMIFS('Litigator Work Claimed'!$H$5:$H$64,'Litigator Work Claimed'!$C$5:$C$64,"C",'Litigator Work Claimed'!$E$5:$E$64,'Litigator Summary &amp; Totals'!B16)</f>
        <v>0</v>
      </c>
      <c r="F16" s="137">
        <f>SUMIFS('Litigator Work Claimed'!$H$5:$H$64,'Litigator Work Claimed'!$C$5:$C$64,"D",'Litigator Work Claimed'!$E$5:$E$64,'Litigator Summary &amp; Totals'!B16)</f>
        <v>0</v>
      </c>
      <c r="G16" s="138">
        <f t="shared" si="0"/>
        <v>0</v>
      </c>
      <c r="H16" s="187"/>
      <c r="I16" s="50"/>
      <c r="J16" s="137">
        <f>SUMIFS('Litigator Work Claimed'!$T$5:$T$64,'Litigator Work Claimed'!$U$5:$U$64,"A",'Litigator Work Claimed'!$E$5:$E$64,'Litigator Summary &amp; Totals'!B16)</f>
        <v>0</v>
      </c>
      <c r="K16" s="137">
        <f>SUMIFS('Litigator Work Claimed'!$T$5:$T$64,'Litigator Work Claimed'!$U$5:$U$64,"B",'Litigator Work Claimed'!$E$5:$E$64,'Litigator Summary &amp; Totals'!B16)</f>
        <v>0</v>
      </c>
      <c r="L16" s="157">
        <f>SUMIFS('Litigator Work Claimed'!$T$5:$T$64,'Litigator Work Claimed'!$U$5:$U$64,"C",'Litigator Work Claimed'!$E$5:$E$64,'Litigator Summary &amp; Totals'!B16)</f>
        <v>0</v>
      </c>
      <c r="M16" s="157">
        <f>SUMIFS('Litigator Work Claimed'!$T$5:$T$64,'Litigator Work Claimed'!$U$5:$U$64,"D",'Litigator Work Claimed'!$E$5:$E$64,'Litigator Summary &amp; Totals'!B16)</f>
        <v>0</v>
      </c>
      <c r="N16" s="138">
        <f t="shared" si="1"/>
        <v>0</v>
      </c>
      <c r="O16" s="4"/>
      <c r="P16" s="19"/>
      <c r="Q16" s="137">
        <f>SUMIFS('Litigator Work Claimed'!$AH$5:$AH$64,'Litigator Work Claimed'!$AD$5:$AD$64,"A",'Litigator Work Claimed'!$E$5:$E$64,'Litigator Summary &amp; Totals'!B16)</f>
        <v>0</v>
      </c>
      <c r="R16" s="137">
        <f>SUMIFS('Litigator Work Claimed'!$AH$5:$AH$64,'Litigator Work Claimed'!$AD$5:$AD$64,"B",'Litigator Work Claimed'!$E$5:$E$64,'Litigator Summary &amp; Totals'!B16)</f>
        <v>0</v>
      </c>
      <c r="S16" s="157">
        <f>SUMIFS('Litigator Work Claimed'!$AH$5:$AH$64,'Litigator Work Claimed'!$AD$5:$AD$64,"C",'Litigator Work Claimed'!$E$5:$E$64,'Litigator Summary &amp; Totals'!B16)</f>
        <v>0</v>
      </c>
      <c r="T16" s="157">
        <f>SUMIFS('Litigator Work Claimed'!$AH$5:$AH$64,'Litigator Work Claimed'!$AD$5:$AD$64,"D",'Litigator Work Claimed'!$E$5:$E$64,'Litigator Summary &amp; Totals'!B16)</f>
        <v>0</v>
      </c>
      <c r="U16" s="138">
        <f t="shared" si="2"/>
        <v>0</v>
      </c>
      <c r="V16" s="19"/>
    </row>
    <row r="17" spans="1:22" ht="20.100000000000001" customHeight="1">
      <c r="A17" s="187"/>
      <c r="B17" s="51" t="s">
        <v>157</v>
      </c>
      <c r="C17" s="137">
        <f>SUMIFS('Litigator Work Claimed'!$H$5:$H$64,'Litigator Work Claimed'!$C$5:$C$64,"A",'Litigator Work Claimed'!$E$5:$E$64,'Litigator Summary &amp; Totals'!B17)</f>
        <v>0</v>
      </c>
      <c r="D17" s="137">
        <f>SUMIFS('Litigator Work Claimed'!$H$5:$H$64,'Litigator Work Claimed'!$C$5:$C$64,"B",'Litigator Work Claimed'!$E$5:$E$64,'Litigator Summary &amp; Totals'!B17)</f>
        <v>0</v>
      </c>
      <c r="E17" s="137">
        <f>SUMIFS('Litigator Work Claimed'!$H$5:$H$64,'Litigator Work Claimed'!$C$5:$C$64,"C",'Litigator Work Claimed'!$E$5:$E$64,'Litigator Summary &amp; Totals'!B17)</f>
        <v>0</v>
      </c>
      <c r="F17" s="137">
        <f>SUMIFS('Litigator Work Claimed'!$H$5:$H$64,'Litigator Work Claimed'!$C$5:$C$64,"D",'Litigator Work Claimed'!$E$5:$E$64,'Litigator Summary &amp; Totals'!B17)</f>
        <v>0</v>
      </c>
      <c r="G17" s="138">
        <f t="shared" si="0"/>
        <v>0</v>
      </c>
      <c r="H17" s="187"/>
      <c r="I17" s="50"/>
      <c r="J17" s="137">
        <f>SUMIFS('Litigator Work Claimed'!$T$5:$T$64,'Litigator Work Claimed'!$U$5:$U$64,"A",'Litigator Work Claimed'!$E$5:$E$64,'Litigator Summary &amp; Totals'!B17)</f>
        <v>0</v>
      </c>
      <c r="K17" s="137">
        <f>SUMIFS('Litigator Work Claimed'!$T$5:$T$64,'Litigator Work Claimed'!$U$5:$U$64,"B",'Litigator Work Claimed'!$E$5:$E$64,'Litigator Summary &amp; Totals'!B17)</f>
        <v>0</v>
      </c>
      <c r="L17" s="157">
        <f>SUMIFS('Litigator Work Claimed'!$T$5:$T$64,'Litigator Work Claimed'!$U$5:$U$64,"C",'Litigator Work Claimed'!$E$5:$E$64,'Litigator Summary &amp; Totals'!B17)</f>
        <v>0</v>
      </c>
      <c r="M17" s="157">
        <f>SUMIFS('Litigator Work Claimed'!$T$5:$T$64,'Litigator Work Claimed'!$U$5:$U$64,"D",'Litigator Work Claimed'!$E$5:$E$64,'Litigator Summary &amp; Totals'!B17)</f>
        <v>0</v>
      </c>
      <c r="N17" s="138">
        <f t="shared" si="1"/>
        <v>0</v>
      </c>
      <c r="O17" s="4"/>
      <c r="P17" s="19"/>
      <c r="Q17" s="137">
        <f>SUMIFS('Litigator Work Claimed'!$AH$5:$AH$64,'Litigator Work Claimed'!$AD$5:$AD$64,"A",'Litigator Work Claimed'!$E$5:$E$64,'Litigator Summary &amp; Totals'!B17)</f>
        <v>0</v>
      </c>
      <c r="R17" s="137">
        <f>SUMIFS('Litigator Work Claimed'!$AH$5:$AH$64,'Litigator Work Claimed'!$AD$5:$AD$64,"B",'Litigator Work Claimed'!$E$5:$E$64,'Litigator Summary &amp; Totals'!B17)</f>
        <v>0</v>
      </c>
      <c r="S17" s="157">
        <f>SUMIFS('Litigator Work Claimed'!$AH$5:$AH$64,'Litigator Work Claimed'!$AD$5:$AD$64,"C",'Litigator Work Claimed'!$E$5:$E$64,'Litigator Summary &amp; Totals'!B17)</f>
        <v>0</v>
      </c>
      <c r="T17" s="157">
        <f>SUMIFS('Litigator Work Claimed'!$AH$5:$AH$64,'Litigator Work Claimed'!$AD$5:$AD$64,"D",'Litigator Work Claimed'!$E$5:$E$64,'Litigator Summary &amp; Totals'!B17)</f>
        <v>0</v>
      </c>
      <c r="U17" s="138">
        <f t="shared" si="2"/>
        <v>0</v>
      </c>
      <c r="V17" s="19"/>
    </row>
    <row r="18" spans="1:22" ht="20.100000000000001" customHeight="1">
      <c r="A18" s="187"/>
      <c r="B18" s="51" t="s">
        <v>158</v>
      </c>
      <c r="C18" s="137">
        <f>SUMIFS('Litigator Work Claimed'!$H$5:$H$64,'Litigator Work Claimed'!$C$5:$C$64,"A",'Litigator Work Claimed'!$E$5:$E$64,'Litigator Summary &amp; Totals'!B18)</f>
        <v>0</v>
      </c>
      <c r="D18" s="137">
        <f>SUMIFS('Litigator Work Claimed'!$H$5:$H$64,'Litigator Work Claimed'!$C$5:$C$64,"B",'Litigator Work Claimed'!$E$5:$E$64,'Litigator Summary &amp; Totals'!B18)</f>
        <v>0</v>
      </c>
      <c r="E18" s="137">
        <f>SUMIFS('Litigator Work Claimed'!$H$5:$H$64,'Litigator Work Claimed'!$C$5:$C$64,"C",'Litigator Work Claimed'!$E$5:$E$64,'Litigator Summary &amp; Totals'!B18)</f>
        <v>0</v>
      </c>
      <c r="F18" s="137">
        <f>SUMIFS('Litigator Work Claimed'!$H$5:$H$64,'Litigator Work Claimed'!$C$5:$C$64,"D",'Litigator Work Claimed'!$E$5:$E$64,'Litigator Summary &amp; Totals'!B18)</f>
        <v>0</v>
      </c>
      <c r="G18" s="138">
        <f t="shared" si="0"/>
        <v>0</v>
      </c>
      <c r="H18" s="187"/>
      <c r="I18" s="50"/>
      <c r="J18" s="137">
        <f>SUMIFS('Litigator Work Claimed'!$T$5:$T$64,'Litigator Work Claimed'!$U$5:$U$64,"A",'Litigator Work Claimed'!$E$5:$E$64,'Litigator Summary &amp; Totals'!B18)</f>
        <v>0</v>
      </c>
      <c r="K18" s="137">
        <f>SUMIFS('Litigator Work Claimed'!$T$5:$T$64,'Litigator Work Claimed'!$U$5:$U$64,"B",'Litigator Work Claimed'!$E$5:$E$64,'Litigator Summary &amp; Totals'!B18)</f>
        <v>0</v>
      </c>
      <c r="L18" s="157">
        <f>SUMIFS('Litigator Work Claimed'!$T$5:$T$64,'Litigator Work Claimed'!$U$5:$U$64,"C",'Litigator Work Claimed'!$E$5:$E$64,'Litigator Summary &amp; Totals'!B18)</f>
        <v>0</v>
      </c>
      <c r="M18" s="157">
        <f>SUMIFS('Litigator Work Claimed'!$T$5:$T$64,'Litigator Work Claimed'!$U$5:$U$64,"D",'Litigator Work Claimed'!$E$5:$E$64,'Litigator Summary &amp; Totals'!B18)</f>
        <v>0</v>
      </c>
      <c r="N18" s="138">
        <f t="shared" si="1"/>
        <v>0</v>
      </c>
      <c r="O18" s="4"/>
      <c r="P18" s="19"/>
      <c r="Q18" s="137">
        <f>SUMIFS('Litigator Work Claimed'!$AH$5:$AH$64,'Litigator Work Claimed'!$AD$5:$AD$64,"A",'Litigator Work Claimed'!$E$5:$E$64,'Litigator Summary &amp; Totals'!B18)</f>
        <v>0</v>
      </c>
      <c r="R18" s="137">
        <f>SUMIFS('Litigator Work Claimed'!$AH$5:$AH$64,'Litigator Work Claimed'!$AD$5:$AD$64,"B",'Litigator Work Claimed'!$E$5:$E$64,'Litigator Summary &amp; Totals'!B18)</f>
        <v>0</v>
      </c>
      <c r="S18" s="157">
        <f>SUMIFS('Litigator Work Claimed'!$AH$5:$AH$64,'Litigator Work Claimed'!$AD$5:$AD$64,"C",'Litigator Work Claimed'!$E$5:$E$64,'Litigator Summary &amp; Totals'!B18)</f>
        <v>0</v>
      </c>
      <c r="T18" s="157">
        <f>SUMIFS('Litigator Work Claimed'!$AH$5:$AH$64,'Litigator Work Claimed'!$AD$5:$AD$64,"D",'Litigator Work Claimed'!$E$5:$E$64,'Litigator Summary &amp; Totals'!B18)</f>
        <v>0</v>
      </c>
      <c r="U18" s="138">
        <f t="shared" si="2"/>
        <v>0</v>
      </c>
      <c r="V18" s="19"/>
    </row>
    <row r="19" spans="1:22" ht="20.100000000000001" customHeight="1">
      <c r="A19" s="187"/>
      <c r="B19" s="51" t="s">
        <v>159</v>
      </c>
      <c r="C19" s="137">
        <f>SUMIFS('Litigator Work Claimed'!$H$5:$H$64,'Litigator Work Claimed'!$C$5:$C$64,"A",'Litigator Work Claimed'!$E$5:$E$64,'Litigator Summary &amp; Totals'!B19)</f>
        <v>0</v>
      </c>
      <c r="D19" s="137">
        <f>SUMIFS('Litigator Work Claimed'!$H$5:$H$64,'Litigator Work Claimed'!$C$5:$C$64,"B",'Litigator Work Claimed'!$E$5:$E$64,'Litigator Summary &amp; Totals'!B19)</f>
        <v>0</v>
      </c>
      <c r="E19" s="137">
        <f>SUMIFS('Litigator Work Claimed'!$H$5:$H$64,'Litigator Work Claimed'!$C$5:$C$64,"C",'Litigator Work Claimed'!$E$5:$E$64,'Litigator Summary &amp; Totals'!B19)</f>
        <v>0</v>
      </c>
      <c r="F19" s="137">
        <f>SUMIFS('Litigator Work Claimed'!$H$5:$H$64,'Litigator Work Claimed'!$C$5:$C$64,"D",'Litigator Work Claimed'!$E$5:$E$64,'Litigator Summary &amp; Totals'!B19)</f>
        <v>0</v>
      </c>
      <c r="G19" s="138">
        <f t="shared" si="0"/>
        <v>0</v>
      </c>
      <c r="H19" s="187"/>
      <c r="I19" s="50"/>
      <c r="J19" s="137">
        <f>SUMIFS('Litigator Work Claimed'!$T$5:$T$64,'Litigator Work Claimed'!$U$5:$U$64,"A",'Litigator Work Claimed'!$E$5:$E$64,'Litigator Summary &amp; Totals'!B19)</f>
        <v>0</v>
      </c>
      <c r="K19" s="137">
        <f>SUMIFS('Litigator Work Claimed'!$T$5:$T$64,'Litigator Work Claimed'!$U$5:$U$64,"B",'Litigator Work Claimed'!$E$5:$E$64,'Litigator Summary &amp; Totals'!B19)</f>
        <v>0</v>
      </c>
      <c r="L19" s="157">
        <f>SUMIFS('Litigator Work Claimed'!$T$5:$T$64,'Litigator Work Claimed'!$U$5:$U$64,"C",'Litigator Work Claimed'!$E$5:$E$64,'Litigator Summary &amp; Totals'!B19)</f>
        <v>0</v>
      </c>
      <c r="M19" s="157">
        <f>SUMIFS('Litigator Work Claimed'!$T$5:$T$64,'Litigator Work Claimed'!$U$5:$U$64,"D",'Litigator Work Claimed'!$E$5:$E$64,'Litigator Summary &amp; Totals'!B19)</f>
        <v>0</v>
      </c>
      <c r="N19" s="138">
        <f t="shared" si="1"/>
        <v>0</v>
      </c>
      <c r="O19" s="4"/>
      <c r="P19" s="19"/>
      <c r="Q19" s="137">
        <f>SUMIFS('Litigator Work Claimed'!$AH$5:$AH$64,'Litigator Work Claimed'!$AD$5:$AD$64,"A",'Litigator Work Claimed'!$E$5:$E$64,'Litigator Summary &amp; Totals'!B19)</f>
        <v>0</v>
      </c>
      <c r="R19" s="137">
        <f>SUMIFS('Litigator Work Claimed'!$AH$5:$AH$64,'Litigator Work Claimed'!$AD$5:$AD$64,"B",'Litigator Work Claimed'!$E$5:$E$64,'Litigator Summary &amp; Totals'!B19)</f>
        <v>0</v>
      </c>
      <c r="S19" s="157">
        <f>SUMIFS('Litigator Work Claimed'!$AH$5:$AH$64,'Litigator Work Claimed'!$AD$5:$AD$64,"C",'Litigator Work Claimed'!$E$5:$E$64,'Litigator Summary &amp; Totals'!B19)</f>
        <v>0</v>
      </c>
      <c r="T19" s="157">
        <f>SUMIFS('Litigator Work Claimed'!$AH$5:$AH$64,'Litigator Work Claimed'!$AD$5:$AD$64,"D",'Litigator Work Claimed'!$E$5:$E$64,'Litigator Summary &amp; Totals'!B19)</f>
        <v>0</v>
      </c>
      <c r="U19" s="138">
        <f t="shared" si="2"/>
        <v>0</v>
      </c>
      <c r="V19" s="19"/>
    </row>
    <row r="20" spans="1:22" ht="20.100000000000001" customHeight="1">
      <c r="A20" s="187"/>
      <c r="B20" s="51" t="s">
        <v>3</v>
      </c>
      <c r="C20" s="137">
        <f>SUMIFS('Litigator Work Claimed'!$H$5:$H$64,'Litigator Work Claimed'!$C$5:$C$64,"A",'Litigator Work Claimed'!$E$5:$E$64,'Litigator Summary &amp; Totals'!B20)</f>
        <v>0</v>
      </c>
      <c r="D20" s="137">
        <f>SUMIFS('Litigator Work Claimed'!$H$5:$H$64,'Litigator Work Claimed'!$C$5:$C$64,"B",'Litigator Work Claimed'!$E$5:$E$64,'Litigator Summary &amp; Totals'!B20)</f>
        <v>0</v>
      </c>
      <c r="E20" s="137">
        <f>SUMIFS('Litigator Work Claimed'!$H$5:$H$64,'Litigator Work Claimed'!$C$5:$C$64,"C",'Litigator Work Claimed'!$E$5:$E$64,'Litigator Summary &amp; Totals'!B20)</f>
        <v>0</v>
      </c>
      <c r="F20" s="137">
        <f>SUMIFS('Litigator Work Claimed'!$H$5:$H$64,'Litigator Work Claimed'!$C$5:$C$64,"D",'Litigator Work Claimed'!$E$5:$E$64,'Litigator Summary &amp; Totals'!B20)</f>
        <v>0</v>
      </c>
      <c r="G20" s="138">
        <f t="shared" si="0"/>
        <v>0</v>
      </c>
      <c r="H20" s="187"/>
      <c r="I20" s="50"/>
      <c r="J20" s="137">
        <f>SUMIFS('Litigator Work Claimed'!$T$5:$T$64,'Litigator Work Claimed'!$U$5:$U$64,"A",'Litigator Work Claimed'!$E$5:$E$64,'Litigator Summary &amp; Totals'!B20)</f>
        <v>0</v>
      </c>
      <c r="K20" s="137">
        <f>SUMIFS('Litigator Work Claimed'!$T$5:$T$64,'Litigator Work Claimed'!$U$5:$U$64,"B",'Litigator Work Claimed'!$E$5:$E$64,'Litigator Summary &amp; Totals'!B20)</f>
        <v>0</v>
      </c>
      <c r="L20" s="157">
        <f>SUMIFS('Litigator Work Claimed'!$T$5:$T$64,'Litigator Work Claimed'!$U$5:$U$64,"C",'Litigator Work Claimed'!$E$5:$E$64,'Litigator Summary &amp; Totals'!B20)</f>
        <v>0</v>
      </c>
      <c r="M20" s="157">
        <f>SUMIFS('Litigator Work Claimed'!$T$5:$T$64,'Litigator Work Claimed'!$U$5:$U$64,"D",'Litigator Work Claimed'!$E$5:$E$64,'Litigator Summary &amp; Totals'!B20)</f>
        <v>0</v>
      </c>
      <c r="N20" s="138">
        <f t="shared" si="1"/>
        <v>0</v>
      </c>
      <c r="O20" s="4"/>
      <c r="P20" s="19"/>
      <c r="Q20" s="137">
        <f>SUMIFS('Litigator Work Claimed'!$AH$5:$AH$64,'Litigator Work Claimed'!$AD$5:$AD$64,"A",'Litigator Work Claimed'!$E$5:$E$64,'Litigator Summary &amp; Totals'!B20)</f>
        <v>0</v>
      </c>
      <c r="R20" s="137">
        <f>SUMIFS('Litigator Work Claimed'!$AH$5:$AH$64,'Litigator Work Claimed'!$AD$5:$AD$64,"B",'Litigator Work Claimed'!$E$5:$E$64,'Litigator Summary &amp; Totals'!B20)</f>
        <v>0</v>
      </c>
      <c r="S20" s="157">
        <f>SUMIFS('Litigator Work Claimed'!$AH$5:$AH$64,'Litigator Work Claimed'!$AD$5:$AD$64,"C",'Litigator Work Claimed'!$E$5:$E$64,'Litigator Summary &amp; Totals'!B20)</f>
        <v>0</v>
      </c>
      <c r="T20" s="157">
        <f>SUMIFS('Litigator Work Claimed'!$AH$5:$AH$64,'Litigator Work Claimed'!$AD$5:$AD$64,"D",'Litigator Work Claimed'!$E$5:$E$64,'Litigator Summary &amp; Totals'!B20)</f>
        <v>0</v>
      </c>
      <c r="U20" s="138">
        <f t="shared" si="2"/>
        <v>0</v>
      </c>
      <c r="V20" s="19"/>
    </row>
    <row r="21" spans="1:22" ht="20.100000000000001" customHeight="1">
      <c r="A21" s="187"/>
      <c r="B21" s="52" t="s">
        <v>99</v>
      </c>
      <c r="C21" s="137">
        <f>SUMIFS('Litigator Work Claimed'!$H$5:$H$64,'Litigator Work Claimed'!$C$5:$C$64,"A",'Litigator Work Claimed'!$E$5:$E$64,'Litigator Summary &amp; Totals'!B21)</f>
        <v>0</v>
      </c>
      <c r="D21" s="137">
        <f>SUMIFS('Litigator Work Claimed'!$H$5:$H$64,'Litigator Work Claimed'!$C$5:$C$64,"B",'Litigator Work Claimed'!$E$5:$E$64,'Litigator Summary &amp; Totals'!B21)</f>
        <v>0</v>
      </c>
      <c r="E21" s="137">
        <f>SUMIFS('Litigator Work Claimed'!$H$5:$H$64,'Litigator Work Claimed'!$C$5:$C$64,"C",'Litigator Work Claimed'!$E$5:$E$64,'Litigator Summary &amp; Totals'!B21)</f>
        <v>0</v>
      </c>
      <c r="F21" s="137">
        <f>SUMIFS('Litigator Work Claimed'!$H$5:$H$64,'Litigator Work Claimed'!$C$5:$C$64,"D",'Litigator Work Claimed'!$E$5:$E$64,'Litigator Summary &amp; Totals'!B21)</f>
        <v>0</v>
      </c>
      <c r="G21" s="138">
        <f t="shared" si="0"/>
        <v>0</v>
      </c>
      <c r="H21" s="187"/>
      <c r="I21" s="50"/>
      <c r="J21" s="137">
        <f>SUMIFS('Litigator Work Claimed'!$T$5:$T$64,'Litigator Work Claimed'!$U$5:$U$64,"A",'Litigator Work Claimed'!$E$5:$E$64,'Litigator Summary &amp; Totals'!B21)</f>
        <v>0</v>
      </c>
      <c r="K21" s="137">
        <f>SUMIFS('Litigator Work Claimed'!$T$5:$T$64,'Litigator Work Claimed'!$U$5:$U$64,"B",'Litigator Work Claimed'!$E$5:$E$64,'Litigator Summary &amp; Totals'!B21)</f>
        <v>0</v>
      </c>
      <c r="L21" s="157">
        <f>SUMIFS('Litigator Work Claimed'!$T$5:$T$64,'Litigator Work Claimed'!$U$5:$U$64,"C",'Litigator Work Claimed'!$E$5:$E$64,'Litigator Summary &amp; Totals'!B21)</f>
        <v>0</v>
      </c>
      <c r="M21" s="157">
        <f>SUMIFS('Litigator Work Claimed'!$T$5:$T$64,'Litigator Work Claimed'!$U$5:$U$64,"D",'Litigator Work Claimed'!$E$5:$E$64,'Litigator Summary &amp; Totals'!B21)</f>
        <v>0</v>
      </c>
      <c r="N21" s="138">
        <f t="shared" si="1"/>
        <v>0</v>
      </c>
      <c r="O21" s="4"/>
      <c r="P21" s="19"/>
      <c r="Q21" s="137">
        <f>SUMIFS('Litigator Work Claimed'!$AH$5:$AH$64,'Litigator Work Claimed'!$AD$5:$AD$64,"A",'Litigator Work Claimed'!$E$5:$E$64,'Litigator Summary &amp; Totals'!B21)</f>
        <v>0</v>
      </c>
      <c r="R21" s="137">
        <f>SUMIFS('Litigator Work Claimed'!$AH$5:$AH$64,'Litigator Work Claimed'!$AD$5:$AD$64,"B",'Litigator Work Claimed'!$E$5:$E$64,'Litigator Summary &amp; Totals'!B21)</f>
        <v>0</v>
      </c>
      <c r="S21" s="157">
        <f>SUMIFS('Litigator Work Claimed'!$AH$5:$AH$64,'Litigator Work Claimed'!$AD$5:$AD$64,"C",'Litigator Work Claimed'!$E$5:$E$64,'Litigator Summary &amp; Totals'!B21)</f>
        <v>0</v>
      </c>
      <c r="T21" s="157">
        <f>SUMIFS('Litigator Work Claimed'!$AH$5:$AH$64,'Litigator Work Claimed'!$AD$5:$AD$64,"D",'Litigator Work Claimed'!$E$5:$E$64,'Litigator Summary &amp; Totals'!B21)</f>
        <v>0</v>
      </c>
      <c r="U21" s="138">
        <f t="shared" si="2"/>
        <v>0</v>
      </c>
      <c r="V21" s="19"/>
    </row>
    <row r="22" spans="1:22" ht="20.100000000000001" customHeight="1">
      <c r="A22" s="187"/>
      <c r="B22" s="51" t="s">
        <v>132</v>
      </c>
      <c r="C22" s="137">
        <f>SUMIFS('Litigator Work Claimed'!$H$5:$H$64,'Litigator Work Claimed'!$C$5:$C$64,"A",'Litigator Work Claimed'!$E$5:$E$64,'Litigator Summary &amp; Totals'!B22)</f>
        <v>0</v>
      </c>
      <c r="D22" s="137">
        <f>SUMIFS('Litigator Work Claimed'!$H$5:$H$64,'Litigator Work Claimed'!$C$5:$C$64,"B",'Litigator Work Claimed'!$E$5:$E$64,'Litigator Summary &amp; Totals'!B22)</f>
        <v>0</v>
      </c>
      <c r="E22" s="137">
        <f>SUMIFS('Litigator Work Claimed'!$H$5:$H$64,'Litigator Work Claimed'!$C$5:$C$64,"C",'Litigator Work Claimed'!$E$5:$E$64,'Litigator Summary &amp; Totals'!B22)</f>
        <v>0</v>
      </c>
      <c r="F22" s="137">
        <f>SUMIFS('Litigator Work Claimed'!$H$5:$H$64,'Litigator Work Claimed'!$C$5:$C$64,"D",'Litigator Work Claimed'!$E$5:$E$64,'Litigator Summary &amp; Totals'!B22)</f>
        <v>0</v>
      </c>
      <c r="G22" s="138">
        <f t="shared" si="0"/>
        <v>0</v>
      </c>
      <c r="H22" s="187"/>
      <c r="I22" s="50"/>
      <c r="J22" s="137">
        <f>SUMIFS('Litigator Work Claimed'!$T$5:$T$64,'Litigator Work Claimed'!$U$5:$U$64,"A",'Litigator Work Claimed'!$E$5:$E$64,'Litigator Summary &amp; Totals'!B22)</f>
        <v>0</v>
      </c>
      <c r="K22" s="137">
        <f>SUMIFS('Litigator Work Claimed'!$T$5:$T$64,'Litigator Work Claimed'!$U$5:$U$64,"B",'Litigator Work Claimed'!$E$5:$E$64,'Litigator Summary &amp; Totals'!B22)</f>
        <v>0</v>
      </c>
      <c r="L22" s="157">
        <f>SUMIFS('Litigator Work Claimed'!$T$5:$T$64,'Litigator Work Claimed'!$U$5:$U$64,"C",'Litigator Work Claimed'!$E$5:$E$64,'Litigator Summary &amp; Totals'!B22)</f>
        <v>0</v>
      </c>
      <c r="M22" s="157">
        <f>SUMIFS('Litigator Work Claimed'!$T$5:$T$64,'Litigator Work Claimed'!$U$5:$U$64,"D",'Litigator Work Claimed'!$E$5:$E$64,'Litigator Summary &amp; Totals'!B22)</f>
        <v>0</v>
      </c>
      <c r="N22" s="138">
        <f t="shared" si="1"/>
        <v>0</v>
      </c>
      <c r="O22" s="4"/>
      <c r="P22" s="19"/>
      <c r="Q22" s="137">
        <f>SUMIFS('Litigator Work Claimed'!$AH$5:$AH$64,'Litigator Work Claimed'!$AD$5:$AD$64,"A",'Litigator Work Claimed'!$E$5:$E$64,'Litigator Summary &amp; Totals'!B22)</f>
        <v>0</v>
      </c>
      <c r="R22" s="137">
        <f>SUMIFS('Litigator Work Claimed'!$AH$5:$AH$64,'Litigator Work Claimed'!$AD$5:$AD$64,"B",'Litigator Work Claimed'!$E$5:$E$64,'Litigator Summary &amp; Totals'!B22)</f>
        <v>0</v>
      </c>
      <c r="S22" s="157">
        <f>SUMIFS('Litigator Work Claimed'!$AH$5:$AH$64,'Litigator Work Claimed'!$AD$5:$AD$64,"C",'Litigator Work Claimed'!$E$5:$E$64,'Litigator Summary &amp; Totals'!B22)</f>
        <v>0</v>
      </c>
      <c r="T22" s="157">
        <f>SUMIFS('Litigator Work Claimed'!$AH$5:$AH$64,'Litigator Work Claimed'!$AD$5:$AD$64,"D",'Litigator Work Claimed'!$E$5:$E$64,'Litigator Summary &amp; Totals'!B22)</f>
        <v>0</v>
      </c>
      <c r="U22" s="138">
        <f t="shared" si="2"/>
        <v>0</v>
      </c>
      <c r="V22" s="19"/>
    </row>
    <row r="23" spans="1:22" ht="20.100000000000001" customHeight="1">
      <c r="A23" s="187"/>
      <c r="B23" s="51" t="s">
        <v>133</v>
      </c>
      <c r="C23" s="137">
        <f>SUMIFS('Litigator Work Claimed'!$H$5:$H$64,'Litigator Work Claimed'!$C$5:$C$64,"A",'Litigator Work Claimed'!$E$5:$E$64,'Litigator Summary &amp; Totals'!B23)</f>
        <v>0</v>
      </c>
      <c r="D23" s="137">
        <f>SUMIFS('Litigator Work Claimed'!$H$5:$H$64,'Litigator Work Claimed'!$C$5:$C$64,"B",'Litigator Work Claimed'!$E$5:$E$64,'Litigator Summary &amp; Totals'!B23)</f>
        <v>0</v>
      </c>
      <c r="E23" s="137">
        <f>SUMIFS('Litigator Work Claimed'!$H$5:$H$64,'Litigator Work Claimed'!$C$5:$C$64,"C",'Litigator Work Claimed'!$E$5:$E$64,'Litigator Summary &amp; Totals'!B23)</f>
        <v>0</v>
      </c>
      <c r="F23" s="137">
        <f>SUMIFS('Litigator Work Claimed'!$H$5:$H$64,'Litigator Work Claimed'!$C$5:$C$64,"D",'Litigator Work Claimed'!$E$5:$E$64,'Litigator Summary &amp; Totals'!B23)</f>
        <v>0</v>
      </c>
      <c r="G23" s="138">
        <f t="shared" si="0"/>
        <v>0</v>
      </c>
      <c r="H23" s="187"/>
      <c r="I23" s="50"/>
      <c r="J23" s="137">
        <f>SUMIFS('Litigator Work Claimed'!$T$5:$T$64,'Litigator Work Claimed'!$U$5:$U$64,"A",'Litigator Work Claimed'!$E$5:$E$64,'Litigator Summary &amp; Totals'!B23)</f>
        <v>0</v>
      </c>
      <c r="K23" s="137">
        <f>SUMIFS('Litigator Work Claimed'!$T$5:$T$64,'Litigator Work Claimed'!$U$5:$U$64,"B",'Litigator Work Claimed'!$E$5:$E$64,'Litigator Summary &amp; Totals'!B23)</f>
        <v>0</v>
      </c>
      <c r="L23" s="157">
        <f>SUMIFS('Litigator Work Claimed'!$T$5:$T$64,'Litigator Work Claimed'!$U$5:$U$64,"C",'Litigator Work Claimed'!$E$5:$E$64,'Litigator Summary &amp; Totals'!B23)</f>
        <v>0</v>
      </c>
      <c r="M23" s="157">
        <f>SUMIFS('Litigator Work Claimed'!$T$5:$T$64,'Litigator Work Claimed'!$U$5:$U$64,"D",'Litigator Work Claimed'!$E$5:$E$64,'Litigator Summary &amp; Totals'!B23)</f>
        <v>0</v>
      </c>
      <c r="N23" s="138">
        <f t="shared" si="1"/>
        <v>0</v>
      </c>
      <c r="O23" s="4"/>
      <c r="P23" s="19"/>
      <c r="Q23" s="137">
        <f>SUMIFS('Litigator Work Claimed'!$AH$5:$AH$64,'Litigator Work Claimed'!$AD$5:$AD$64,"A",'Litigator Work Claimed'!$E$5:$E$64,'Litigator Summary &amp; Totals'!B23)</f>
        <v>0</v>
      </c>
      <c r="R23" s="137">
        <f>SUMIFS('Litigator Work Claimed'!$AH$5:$AH$64,'Litigator Work Claimed'!$AD$5:$AD$64,"B",'Litigator Work Claimed'!$E$5:$E$64,'Litigator Summary &amp; Totals'!B23)</f>
        <v>0</v>
      </c>
      <c r="S23" s="157">
        <f>SUMIFS('Litigator Work Claimed'!$AH$5:$AH$64,'Litigator Work Claimed'!$AD$5:$AD$64,"C",'Litigator Work Claimed'!$E$5:$E$64,'Litigator Summary &amp; Totals'!B23)</f>
        <v>0</v>
      </c>
      <c r="T23" s="157">
        <f>SUMIFS('Litigator Work Claimed'!$AH$5:$AH$64,'Litigator Work Claimed'!$AD$5:$AD$64,"D",'Litigator Work Claimed'!$E$5:$E$64,'Litigator Summary &amp; Totals'!B23)</f>
        <v>0</v>
      </c>
      <c r="U23" s="138">
        <f t="shared" si="2"/>
        <v>0</v>
      </c>
      <c r="V23" s="19"/>
    </row>
    <row r="24" spans="1:22" ht="7.5" customHeight="1">
      <c r="A24" s="187"/>
      <c r="B24" s="187"/>
      <c r="C24" s="187"/>
      <c r="D24" s="187"/>
      <c r="E24" s="187"/>
      <c r="F24" s="187"/>
      <c r="G24" s="187"/>
      <c r="H24" s="187"/>
      <c r="I24" s="4"/>
      <c r="J24" s="4"/>
      <c r="K24" s="4"/>
      <c r="L24" s="4"/>
      <c r="M24" s="4"/>
      <c r="N24" s="4"/>
      <c r="O24" s="4"/>
      <c r="P24" s="19"/>
      <c r="Q24" s="19"/>
      <c r="R24" s="19"/>
      <c r="S24" s="19"/>
      <c r="T24" s="19"/>
      <c r="U24" s="19"/>
      <c r="V24" s="19"/>
    </row>
    <row r="28" spans="1:22" hidden="1"/>
    <row r="29" spans="1:22" hidden="1"/>
    <row r="30" spans="1:22" hidden="1"/>
    <row r="31" spans="1:22" hidden="1">
      <c r="G31" s="151">
        <f>SUM(G5:G19)</f>
        <v>0</v>
      </c>
      <c r="N31" s="151">
        <f>SUM(N5:N19)</f>
        <v>0</v>
      </c>
      <c r="U31" s="151">
        <f>SUM(U5:U19)</f>
        <v>0</v>
      </c>
    </row>
  </sheetData>
  <sheetProtection algorithmName="SHA-512" hashValue="M+urEAJFu6o0MQMXvMukeWEW/cNcW9lTSv8bfefl7/jgNGYAJrNNunqiqcs8232f+tjkR4KVJfKiNYfib7jRuA==" saltValue="eMCEsZ0pjVvuyhIz4O0C6A==" spinCount="100000" sheet="1" objects="1" scenarios="1"/>
  <mergeCells count="6">
    <mergeCell ref="C2:G2"/>
    <mergeCell ref="J2:N2"/>
    <mergeCell ref="C3:G3"/>
    <mergeCell ref="J3:N3"/>
    <mergeCell ref="Q2:U2"/>
    <mergeCell ref="Q3:U3"/>
  </mergeCells>
  <printOptions gridLines="1"/>
  <pageMargins left="0.7" right="0.7"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J3561"/>
  <sheetViews>
    <sheetView zoomScale="80" zoomScaleNormal="80" zoomScalePageLayoutView="80" workbookViewId="0">
      <selection activeCell="B4" sqref="B4"/>
    </sheetView>
  </sheetViews>
  <sheetFormatPr defaultColWidth="8.88671875" defaultRowHeight="14.4"/>
  <cols>
    <col min="1" max="1" width="1.6640625" style="188" customWidth="1"/>
    <col min="2" max="4" width="8.88671875" style="188"/>
    <col min="5" max="5" width="8.88671875" style="180"/>
    <col min="6" max="8" width="8.88671875" style="188"/>
    <col min="9" max="9" width="8.88671875" style="180"/>
    <col min="10" max="25" width="8.88671875" style="188"/>
    <col min="26" max="16384" width="8.88671875" style="180"/>
  </cols>
  <sheetData>
    <row r="1" spans="1:218" ht="9"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row>
    <row r="2" spans="1:218" ht="15" customHeight="1">
      <c r="A2" s="190"/>
      <c r="B2" s="190"/>
      <c r="C2" s="190"/>
      <c r="D2" s="549" t="s">
        <v>237</v>
      </c>
      <c r="E2" s="549"/>
      <c r="F2" s="549"/>
      <c r="G2" s="549"/>
      <c r="H2" s="549"/>
      <c r="I2" s="549"/>
      <c r="J2" s="549"/>
      <c r="K2" s="549"/>
      <c r="L2" s="549"/>
      <c r="M2" s="549"/>
      <c r="N2" s="190"/>
      <c r="O2" s="190"/>
      <c r="P2" s="190"/>
      <c r="Q2" s="190"/>
      <c r="R2" s="190"/>
      <c r="S2" s="190"/>
      <c r="T2" s="190"/>
      <c r="U2" s="190"/>
      <c r="V2" s="190"/>
      <c r="W2" s="190"/>
      <c r="X2" s="190"/>
      <c r="Y2" s="190"/>
      <c r="Z2" s="190"/>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row>
    <row r="3" spans="1:218" ht="15.6">
      <c r="A3" s="190"/>
      <c r="B3" s="190"/>
      <c r="C3" s="190"/>
      <c r="D3" s="549"/>
      <c r="E3" s="549"/>
      <c r="F3" s="549"/>
      <c r="G3" s="549"/>
      <c r="H3" s="549"/>
      <c r="I3" s="549"/>
      <c r="J3" s="549"/>
      <c r="K3" s="549"/>
      <c r="L3" s="549"/>
      <c r="M3" s="549"/>
      <c r="N3" s="190"/>
      <c r="O3" s="190"/>
      <c r="P3" s="190"/>
      <c r="Q3" s="190"/>
      <c r="R3" s="190"/>
      <c r="S3" s="190"/>
      <c r="T3" s="190"/>
      <c r="U3" s="190"/>
      <c r="V3" s="190"/>
      <c r="W3" s="190"/>
      <c r="X3" s="190"/>
      <c r="Y3" s="190"/>
      <c r="Z3" s="190"/>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row>
    <row r="4" spans="1:218" ht="15.6">
      <c r="A4" s="190"/>
      <c r="B4" s="190"/>
      <c r="C4" s="190"/>
      <c r="D4" s="549"/>
      <c r="E4" s="549"/>
      <c r="F4" s="549"/>
      <c r="G4" s="549"/>
      <c r="H4" s="549"/>
      <c r="I4" s="549"/>
      <c r="J4" s="549"/>
      <c r="K4" s="549"/>
      <c r="L4" s="549"/>
      <c r="M4" s="549"/>
      <c r="N4" s="190"/>
      <c r="O4" s="190"/>
      <c r="P4" s="190"/>
      <c r="Q4" s="190"/>
      <c r="R4" s="190"/>
      <c r="S4" s="190"/>
      <c r="T4" s="190"/>
      <c r="U4" s="190"/>
      <c r="V4" s="190"/>
      <c r="W4" s="190"/>
      <c r="X4" s="190"/>
      <c r="Y4" s="190"/>
      <c r="Z4" s="190"/>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row>
    <row r="5" spans="1:218" ht="15.6">
      <c r="A5" s="190"/>
      <c r="B5" s="190"/>
      <c r="C5" s="190"/>
      <c r="D5" s="549"/>
      <c r="E5" s="549"/>
      <c r="F5" s="549"/>
      <c r="G5" s="549"/>
      <c r="H5" s="549"/>
      <c r="I5" s="549"/>
      <c r="J5" s="549"/>
      <c r="K5" s="549"/>
      <c r="L5" s="549"/>
      <c r="M5" s="549"/>
      <c r="N5" s="190"/>
      <c r="O5" s="190"/>
      <c r="P5" s="190"/>
      <c r="Q5" s="190"/>
      <c r="R5" s="190"/>
      <c r="S5" s="190"/>
      <c r="T5" s="190"/>
      <c r="U5" s="190"/>
      <c r="V5" s="190"/>
      <c r="W5" s="190"/>
      <c r="X5" s="190"/>
      <c r="Y5" s="190"/>
      <c r="Z5" s="190"/>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row>
    <row r="6" spans="1:218" ht="15.6">
      <c r="A6" s="190"/>
      <c r="B6" s="190"/>
      <c r="C6" s="190"/>
      <c r="D6" s="549"/>
      <c r="E6" s="549"/>
      <c r="F6" s="549"/>
      <c r="G6" s="549"/>
      <c r="H6" s="549"/>
      <c r="I6" s="549"/>
      <c r="J6" s="549"/>
      <c r="K6" s="549"/>
      <c r="L6" s="549"/>
      <c r="M6" s="549"/>
      <c r="N6" s="190"/>
      <c r="O6" s="190"/>
      <c r="P6" s="190"/>
      <c r="Q6" s="190"/>
      <c r="R6" s="190"/>
      <c r="S6" s="190"/>
      <c r="T6" s="190"/>
      <c r="U6" s="190"/>
      <c r="V6" s="190"/>
      <c r="W6" s="190"/>
      <c r="X6" s="190"/>
      <c r="Y6" s="190"/>
      <c r="Z6" s="190"/>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row>
    <row r="7" spans="1:218" ht="15.6">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row>
    <row r="8" spans="1:218" ht="15.6">
      <c r="A8" s="190"/>
      <c r="B8" s="190"/>
      <c r="C8" s="190"/>
      <c r="D8" s="549" t="s">
        <v>238</v>
      </c>
      <c r="E8" s="549"/>
      <c r="F8" s="549"/>
      <c r="G8" s="190"/>
      <c r="H8" s="550" t="s">
        <v>239</v>
      </c>
      <c r="I8" s="550"/>
      <c r="J8" s="550"/>
      <c r="K8" s="190"/>
      <c r="L8" s="190"/>
      <c r="M8" s="190"/>
      <c r="N8" s="190"/>
      <c r="O8" s="190"/>
      <c r="P8" s="190"/>
      <c r="Q8" s="190"/>
      <c r="R8" s="190"/>
      <c r="S8" s="190"/>
      <c r="T8" s="190"/>
      <c r="U8" s="190"/>
      <c r="V8" s="190"/>
      <c r="W8" s="190"/>
      <c r="X8" s="190"/>
      <c r="Y8" s="190"/>
      <c r="Z8" s="190"/>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c r="GF8" s="188"/>
      <c r="GG8" s="188"/>
      <c r="GH8" s="188"/>
      <c r="GI8" s="188"/>
      <c r="GJ8" s="188"/>
      <c r="GK8" s="188"/>
      <c r="GL8" s="188"/>
      <c r="GM8" s="188"/>
      <c r="GN8" s="188"/>
      <c r="GO8" s="188"/>
      <c r="GP8" s="188"/>
      <c r="GQ8" s="188"/>
      <c r="GR8" s="188"/>
      <c r="GS8" s="188"/>
      <c r="GT8" s="188"/>
      <c r="GU8" s="188"/>
      <c r="GV8" s="188"/>
      <c r="GW8" s="188"/>
      <c r="GX8" s="188"/>
      <c r="GY8" s="188"/>
      <c r="GZ8" s="188"/>
      <c r="HA8" s="188"/>
      <c r="HB8" s="188"/>
      <c r="HC8" s="188"/>
      <c r="HD8" s="188"/>
      <c r="HE8" s="188"/>
      <c r="HF8" s="188"/>
      <c r="HG8" s="188"/>
      <c r="HH8" s="188"/>
      <c r="HI8" s="188"/>
      <c r="HJ8" s="188"/>
    </row>
    <row r="9" spans="1:218" ht="15.6">
      <c r="A9" s="190"/>
      <c r="B9" s="190"/>
      <c r="C9" s="190"/>
      <c r="D9" s="549"/>
      <c r="E9" s="549"/>
      <c r="F9" s="549"/>
      <c r="G9" s="190"/>
      <c r="H9" s="550"/>
      <c r="I9" s="550"/>
      <c r="J9" s="550"/>
      <c r="K9" s="190"/>
      <c r="L9" s="190"/>
      <c r="M9" s="190"/>
      <c r="N9" s="190"/>
      <c r="O9" s="190"/>
      <c r="P9" s="190"/>
      <c r="Q9" s="190"/>
      <c r="R9" s="190"/>
      <c r="S9" s="190"/>
      <c r="T9" s="190"/>
      <c r="U9" s="190"/>
      <c r="V9" s="190"/>
      <c r="W9" s="190"/>
      <c r="X9" s="190"/>
      <c r="Y9" s="190"/>
      <c r="Z9" s="190"/>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row>
    <row r="10" spans="1:218" ht="15.6">
      <c r="A10" s="190"/>
      <c r="B10" s="190"/>
      <c r="C10" s="190"/>
      <c r="D10" s="549"/>
      <c r="E10" s="549"/>
      <c r="F10" s="549"/>
      <c r="G10" s="190"/>
      <c r="H10" s="550"/>
      <c r="I10" s="550"/>
      <c r="J10" s="550"/>
      <c r="K10" s="190"/>
      <c r="L10" s="190"/>
      <c r="M10" s="190"/>
      <c r="N10" s="190"/>
      <c r="O10" s="190"/>
      <c r="P10" s="190"/>
      <c r="Q10" s="190"/>
      <c r="R10" s="190"/>
      <c r="S10" s="190"/>
      <c r="T10" s="190"/>
      <c r="U10" s="190"/>
      <c r="V10" s="190"/>
      <c r="W10" s="190"/>
      <c r="X10" s="190"/>
      <c r="Y10" s="190"/>
      <c r="Z10" s="190"/>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8"/>
      <c r="FD10" s="188"/>
      <c r="FE10" s="188"/>
      <c r="FF10" s="188"/>
      <c r="FG10" s="188"/>
      <c r="FH10" s="188"/>
      <c r="FI10" s="188"/>
      <c r="FJ10" s="188"/>
      <c r="FK10" s="188"/>
      <c r="FL10" s="188"/>
      <c r="FM10" s="188"/>
      <c r="FN10" s="188"/>
      <c r="FO10" s="188"/>
      <c r="FP10" s="188"/>
      <c r="FQ10" s="188"/>
      <c r="FR10" s="188"/>
      <c r="FS10" s="188"/>
      <c r="FT10" s="188"/>
      <c r="FU10" s="188"/>
      <c r="FV10" s="188"/>
      <c r="FW10" s="188"/>
      <c r="FX10" s="188"/>
      <c r="FY10" s="188"/>
      <c r="FZ10" s="188"/>
      <c r="GA10" s="188"/>
      <c r="GB10" s="188"/>
      <c r="GC10" s="188"/>
      <c r="GD10" s="188"/>
      <c r="GE10" s="188"/>
      <c r="GF10" s="188"/>
      <c r="GG10" s="188"/>
      <c r="GH10" s="188"/>
      <c r="GI10" s="188"/>
      <c r="GJ10" s="188"/>
      <c r="GK10" s="188"/>
      <c r="GL10" s="188"/>
      <c r="GM10" s="188"/>
      <c r="GN10" s="188"/>
      <c r="GO10" s="188"/>
      <c r="GP10" s="188"/>
      <c r="GQ10" s="188"/>
      <c r="GR10" s="188"/>
      <c r="GS10" s="188"/>
      <c r="GT10" s="188"/>
      <c r="GU10" s="188"/>
      <c r="GV10" s="188"/>
      <c r="GW10" s="188"/>
      <c r="GX10" s="188"/>
      <c r="GY10" s="188"/>
      <c r="GZ10" s="188"/>
      <c r="HA10" s="188"/>
      <c r="HB10" s="188"/>
      <c r="HC10" s="188"/>
      <c r="HD10" s="188"/>
      <c r="HE10" s="188"/>
      <c r="HF10" s="188"/>
      <c r="HG10" s="188"/>
      <c r="HH10" s="188"/>
      <c r="HI10" s="188"/>
      <c r="HJ10" s="188"/>
    </row>
    <row r="11" spans="1:218" ht="15.6">
      <c r="A11" s="190"/>
      <c r="B11" s="190"/>
      <c r="C11" s="190"/>
      <c r="D11" s="190"/>
      <c r="E11" s="178"/>
      <c r="F11" s="190"/>
      <c r="G11" s="190"/>
      <c r="H11" s="190"/>
      <c r="I11" s="173">
        <f>(E11-INT(E11))*24</f>
        <v>0</v>
      </c>
      <c r="J11" s="190"/>
      <c r="K11" s="190"/>
      <c r="L11" s="190"/>
      <c r="M11" s="190"/>
      <c r="N11" s="190"/>
      <c r="O11" s="190"/>
      <c r="P11" s="190"/>
      <c r="Q11" s="190"/>
      <c r="R11" s="190"/>
      <c r="S11" s="190"/>
      <c r="T11" s="190"/>
      <c r="U11" s="190"/>
      <c r="V11" s="190"/>
      <c r="W11" s="190"/>
      <c r="X11" s="190"/>
      <c r="Y11" s="190"/>
      <c r="Z11" s="190"/>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c r="GQ11" s="188"/>
      <c r="GR11" s="188"/>
      <c r="GS11" s="188"/>
      <c r="GT11" s="188"/>
      <c r="GU11" s="188"/>
      <c r="GV11" s="188"/>
      <c r="GW11" s="188"/>
      <c r="GX11" s="188"/>
      <c r="GY11" s="188"/>
      <c r="GZ11" s="188"/>
      <c r="HA11" s="188"/>
      <c r="HB11" s="188"/>
      <c r="HC11" s="188"/>
      <c r="HD11" s="188"/>
      <c r="HE11" s="188"/>
      <c r="HF11" s="188"/>
      <c r="HG11" s="188"/>
      <c r="HH11" s="188"/>
      <c r="HI11" s="188"/>
      <c r="HJ11" s="188"/>
    </row>
    <row r="12" spans="1:218" ht="15.6">
      <c r="A12" s="190"/>
      <c r="B12" s="190"/>
      <c r="C12" s="190"/>
      <c r="D12" s="190"/>
      <c r="E12" s="178"/>
      <c r="F12" s="190"/>
      <c r="G12" s="190"/>
      <c r="H12" s="190"/>
      <c r="I12" s="173">
        <f>(E12-INT(E12))*24</f>
        <v>0</v>
      </c>
      <c r="J12" s="190"/>
      <c r="K12" s="190"/>
      <c r="L12" s="190"/>
      <c r="M12" s="190"/>
      <c r="N12" s="190"/>
      <c r="O12" s="190"/>
      <c r="P12" s="190"/>
      <c r="Q12" s="190"/>
      <c r="R12" s="190"/>
      <c r="S12" s="190"/>
      <c r="T12" s="190"/>
      <c r="U12" s="190"/>
      <c r="V12" s="190"/>
      <c r="W12" s="190"/>
      <c r="X12" s="190"/>
      <c r="Y12" s="190"/>
      <c r="Z12" s="190"/>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8"/>
      <c r="GQ12" s="188"/>
      <c r="GR12" s="188"/>
      <c r="GS12" s="188"/>
      <c r="GT12" s="188"/>
      <c r="GU12" s="188"/>
      <c r="GV12" s="188"/>
      <c r="GW12" s="188"/>
      <c r="GX12" s="188"/>
      <c r="GY12" s="188"/>
      <c r="GZ12" s="188"/>
      <c r="HA12" s="188"/>
      <c r="HB12" s="188"/>
      <c r="HC12" s="188"/>
      <c r="HD12" s="188"/>
      <c r="HE12" s="188"/>
      <c r="HF12" s="188"/>
      <c r="HG12" s="188"/>
      <c r="HH12" s="188"/>
      <c r="HI12" s="188"/>
      <c r="HJ12" s="188"/>
    </row>
    <row r="13" spans="1:218" ht="15.6">
      <c r="A13" s="190"/>
      <c r="B13" s="190"/>
      <c r="C13" s="190"/>
      <c r="D13" s="190"/>
      <c r="E13" s="178"/>
      <c r="F13" s="190"/>
      <c r="G13" s="190"/>
      <c r="H13" s="190"/>
      <c r="I13" s="173">
        <f>(E13-INT(E13))*24</f>
        <v>0</v>
      </c>
      <c r="J13" s="190"/>
      <c r="K13" s="190"/>
      <c r="L13" s="190"/>
      <c r="M13" s="190"/>
      <c r="N13" s="190"/>
      <c r="O13" s="190"/>
      <c r="P13" s="190"/>
      <c r="Q13" s="190"/>
      <c r="R13" s="190"/>
      <c r="S13" s="190"/>
      <c r="T13" s="190"/>
      <c r="U13" s="190"/>
      <c r="V13" s="190"/>
      <c r="W13" s="190"/>
      <c r="X13" s="190"/>
      <c r="Y13" s="190"/>
      <c r="Z13" s="190"/>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c r="GH13" s="188"/>
      <c r="GI13" s="188"/>
      <c r="GJ13" s="188"/>
      <c r="GK13" s="188"/>
      <c r="GL13" s="188"/>
      <c r="GM13" s="188"/>
      <c r="GN13" s="188"/>
      <c r="GO13" s="188"/>
      <c r="GP13" s="188"/>
      <c r="GQ13" s="188"/>
      <c r="GR13" s="188"/>
      <c r="GS13" s="188"/>
      <c r="GT13" s="188"/>
      <c r="GU13" s="188"/>
      <c r="GV13" s="188"/>
      <c r="GW13" s="188"/>
      <c r="GX13" s="188"/>
      <c r="GY13" s="188"/>
      <c r="GZ13" s="188"/>
      <c r="HA13" s="188"/>
      <c r="HB13" s="188"/>
      <c r="HC13" s="188"/>
      <c r="HD13" s="188"/>
      <c r="HE13" s="188"/>
      <c r="HF13" s="188"/>
      <c r="HG13" s="188"/>
      <c r="HH13" s="188"/>
      <c r="HI13" s="188"/>
      <c r="HJ13" s="188"/>
    </row>
    <row r="14" spans="1:218" ht="15.6">
      <c r="A14" s="190"/>
      <c r="B14" s="190"/>
      <c r="C14" s="190"/>
      <c r="D14" s="190"/>
      <c r="E14" s="178"/>
      <c r="F14" s="190"/>
      <c r="G14" s="190"/>
      <c r="H14" s="190"/>
      <c r="I14" s="173">
        <f t="shared" ref="I14:I77" si="0">(E14-INT(E14))*24</f>
        <v>0</v>
      </c>
      <c r="J14" s="190"/>
      <c r="K14" s="190"/>
      <c r="L14" s="190"/>
      <c r="M14" s="190"/>
      <c r="N14" s="190"/>
      <c r="O14" s="190"/>
      <c r="P14" s="190"/>
      <c r="Q14" s="190"/>
      <c r="R14" s="190"/>
      <c r="S14" s="190"/>
      <c r="T14" s="190"/>
      <c r="U14" s="190"/>
      <c r="V14" s="190"/>
      <c r="W14" s="190"/>
      <c r="X14" s="190"/>
      <c r="Y14" s="190"/>
      <c r="Z14" s="190"/>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c r="GH14" s="188"/>
      <c r="GI14" s="188"/>
      <c r="GJ14" s="188"/>
      <c r="GK14" s="188"/>
      <c r="GL14" s="188"/>
      <c r="GM14" s="188"/>
      <c r="GN14" s="188"/>
      <c r="GO14" s="188"/>
      <c r="GP14" s="188"/>
      <c r="GQ14" s="188"/>
      <c r="GR14" s="188"/>
      <c r="GS14" s="188"/>
      <c r="GT14" s="188"/>
      <c r="GU14" s="188"/>
      <c r="GV14" s="188"/>
      <c r="GW14" s="188"/>
      <c r="GX14" s="188"/>
      <c r="GY14" s="188"/>
      <c r="GZ14" s="188"/>
      <c r="HA14" s="188"/>
      <c r="HB14" s="188"/>
      <c r="HC14" s="188"/>
      <c r="HD14" s="188"/>
      <c r="HE14" s="188"/>
      <c r="HF14" s="188"/>
      <c r="HG14" s="188"/>
      <c r="HH14" s="188"/>
      <c r="HI14" s="188"/>
      <c r="HJ14" s="188"/>
    </row>
    <row r="15" spans="1:218" ht="15.6">
      <c r="A15" s="190"/>
      <c r="B15" s="190"/>
      <c r="C15" s="190"/>
      <c r="D15" s="190"/>
      <c r="E15" s="178"/>
      <c r="F15" s="190"/>
      <c r="G15" s="190"/>
      <c r="H15" s="190"/>
      <c r="I15" s="173">
        <f t="shared" si="0"/>
        <v>0</v>
      </c>
      <c r="J15" s="190"/>
      <c r="K15" s="190"/>
      <c r="L15" s="190"/>
      <c r="M15" s="190"/>
      <c r="N15" s="190"/>
      <c r="O15" s="190"/>
      <c r="P15" s="190"/>
      <c r="Q15" s="190"/>
      <c r="R15" s="190"/>
      <c r="S15" s="190"/>
      <c r="T15" s="190"/>
      <c r="U15" s="190"/>
      <c r="V15" s="190"/>
      <c r="W15" s="190"/>
      <c r="X15" s="190"/>
      <c r="Y15" s="190"/>
      <c r="Z15" s="190"/>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188"/>
      <c r="GJ15" s="188"/>
      <c r="GK15" s="188"/>
      <c r="GL15" s="188"/>
      <c r="GM15" s="188"/>
      <c r="GN15" s="188"/>
      <c r="GO15" s="188"/>
      <c r="GP15" s="188"/>
      <c r="GQ15" s="188"/>
      <c r="GR15" s="188"/>
      <c r="GS15" s="188"/>
      <c r="GT15" s="188"/>
      <c r="GU15" s="188"/>
      <c r="GV15" s="188"/>
      <c r="GW15" s="188"/>
      <c r="GX15" s="188"/>
      <c r="GY15" s="188"/>
      <c r="GZ15" s="188"/>
      <c r="HA15" s="188"/>
      <c r="HB15" s="188"/>
      <c r="HC15" s="188"/>
      <c r="HD15" s="188"/>
      <c r="HE15" s="188"/>
      <c r="HF15" s="188"/>
      <c r="HG15" s="188"/>
      <c r="HH15" s="188"/>
      <c r="HI15" s="188"/>
      <c r="HJ15" s="188"/>
    </row>
    <row r="16" spans="1:218" ht="15.6">
      <c r="A16" s="190"/>
      <c r="B16" s="190"/>
      <c r="C16" s="190"/>
      <c r="D16" s="190"/>
      <c r="E16" s="178"/>
      <c r="F16" s="190"/>
      <c r="G16" s="190"/>
      <c r="H16" s="190"/>
      <c r="I16" s="173">
        <f t="shared" si="0"/>
        <v>0</v>
      </c>
      <c r="J16" s="190"/>
      <c r="K16" s="190"/>
      <c r="L16" s="190"/>
      <c r="M16" s="190"/>
      <c r="N16" s="190"/>
      <c r="O16" s="190"/>
      <c r="P16" s="190"/>
      <c r="Q16" s="190"/>
      <c r="R16" s="190"/>
      <c r="S16" s="190"/>
      <c r="T16" s="190"/>
      <c r="U16" s="190"/>
      <c r="V16" s="190"/>
      <c r="W16" s="190"/>
      <c r="X16" s="190"/>
      <c r="Y16" s="190"/>
      <c r="Z16" s="190"/>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8"/>
      <c r="GE16" s="188"/>
      <c r="GF16" s="188"/>
      <c r="GG16" s="188"/>
      <c r="GH16" s="188"/>
      <c r="GI16" s="188"/>
      <c r="GJ16" s="188"/>
      <c r="GK16" s="188"/>
      <c r="GL16" s="188"/>
      <c r="GM16" s="188"/>
      <c r="GN16" s="188"/>
      <c r="GO16" s="188"/>
      <c r="GP16" s="188"/>
      <c r="GQ16" s="188"/>
      <c r="GR16" s="188"/>
      <c r="GS16" s="188"/>
      <c r="GT16" s="188"/>
      <c r="GU16" s="188"/>
      <c r="GV16" s="188"/>
      <c r="GW16" s="188"/>
      <c r="GX16" s="188"/>
      <c r="GY16" s="188"/>
      <c r="GZ16" s="188"/>
      <c r="HA16" s="188"/>
      <c r="HB16" s="188"/>
      <c r="HC16" s="188"/>
      <c r="HD16" s="188"/>
      <c r="HE16" s="188"/>
      <c r="HF16" s="188"/>
      <c r="HG16" s="188"/>
      <c r="HH16" s="188"/>
      <c r="HI16" s="188"/>
      <c r="HJ16" s="188"/>
    </row>
    <row r="17" spans="1:218" ht="15.6">
      <c r="A17" s="190"/>
      <c r="B17" s="190"/>
      <c r="C17" s="190"/>
      <c r="D17" s="190"/>
      <c r="E17" s="178"/>
      <c r="F17" s="190"/>
      <c r="G17" s="190"/>
      <c r="H17" s="190"/>
      <c r="I17" s="173">
        <f t="shared" si="0"/>
        <v>0</v>
      </c>
      <c r="J17" s="190"/>
      <c r="K17" s="190"/>
      <c r="L17" s="190"/>
      <c r="M17" s="190"/>
      <c r="N17" s="190"/>
      <c r="O17" s="190"/>
      <c r="P17" s="190"/>
      <c r="Q17" s="190"/>
      <c r="R17" s="190"/>
      <c r="S17" s="190"/>
      <c r="T17" s="190"/>
      <c r="U17" s="190"/>
      <c r="V17" s="190"/>
      <c r="W17" s="190"/>
      <c r="X17" s="190"/>
      <c r="Y17" s="190"/>
      <c r="Z17" s="190"/>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8"/>
      <c r="GQ17" s="188"/>
      <c r="GR17" s="188"/>
      <c r="GS17" s="188"/>
      <c r="GT17" s="188"/>
      <c r="GU17" s="188"/>
      <c r="GV17" s="188"/>
      <c r="GW17" s="188"/>
      <c r="GX17" s="188"/>
      <c r="GY17" s="188"/>
      <c r="GZ17" s="188"/>
      <c r="HA17" s="188"/>
      <c r="HB17" s="188"/>
      <c r="HC17" s="188"/>
      <c r="HD17" s="188"/>
      <c r="HE17" s="188"/>
      <c r="HF17" s="188"/>
      <c r="HG17" s="188"/>
      <c r="HH17" s="188"/>
      <c r="HI17" s="188"/>
      <c r="HJ17" s="188"/>
    </row>
    <row r="18" spans="1:218" ht="15.6">
      <c r="A18" s="190"/>
      <c r="B18" s="190"/>
      <c r="C18" s="190"/>
      <c r="D18" s="190"/>
      <c r="E18" s="178"/>
      <c r="F18" s="190"/>
      <c r="G18" s="190"/>
      <c r="H18" s="190"/>
      <c r="I18" s="173">
        <f t="shared" si="0"/>
        <v>0</v>
      </c>
      <c r="J18" s="190"/>
      <c r="K18" s="190"/>
      <c r="L18" s="190"/>
      <c r="M18" s="190"/>
      <c r="N18" s="190"/>
      <c r="O18" s="190"/>
      <c r="P18" s="190"/>
      <c r="Q18" s="190"/>
      <c r="R18" s="190"/>
      <c r="S18" s="190"/>
      <c r="T18" s="190"/>
      <c r="U18" s="190"/>
      <c r="V18" s="190"/>
      <c r="W18" s="190"/>
      <c r="X18" s="190"/>
      <c r="Y18" s="190"/>
      <c r="Z18" s="190"/>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188"/>
      <c r="GF18" s="188"/>
      <c r="GG18" s="188"/>
      <c r="GH18" s="188"/>
      <c r="GI18" s="188"/>
      <c r="GJ18" s="188"/>
      <c r="GK18" s="188"/>
      <c r="GL18" s="188"/>
      <c r="GM18" s="188"/>
      <c r="GN18" s="188"/>
      <c r="GO18" s="188"/>
      <c r="GP18" s="188"/>
      <c r="GQ18" s="188"/>
      <c r="GR18" s="188"/>
      <c r="GS18" s="188"/>
      <c r="GT18" s="188"/>
      <c r="GU18" s="188"/>
      <c r="GV18" s="188"/>
      <c r="GW18" s="188"/>
      <c r="GX18" s="188"/>
      <c r="GY18" s="188"/>
      <c r="GZ18" s="188"/>
      <c r="HA18" s="188"/>
      <c r="HB18" s="188"/>
      <c r="HC18" s="188"/>
      <c r="HD18" s="188"/>
      <c r="HE18" s="188"/>
      <c r="HF18" s="188"/>
      <c r="HG18" s="188"/>
      <c r="HH18" s="188"/>
      <c r="HI18" s="188"/>
      <c r="HJ18" s="188"/>
    </row>
    <row r="19" spans="1:218" ht="15.6">
      <c r="A19" s="190"/>
      <c r="B19" s="190"/>
      <c r="C19" s="190"/>
      <c r="D19" s="190"/>
      <c r="E19" s="178"/>
      <c r="F19" s="190"/>
      <c r="G19" s="190"/>
      <c r="H19" s="190"/>
      <c r="I19" s="173">
        <f t="shared" si="0"/>
        <v>0</v>
      </c>
      <c r="J19" s="190"/>
      <c r="K19" s="190"/>
      <c r="L19" s="190"/>
      <c r="M19" s="190"/>
      <c r="N19" s="190"/>
      <c r="O19" s="190"/>
      <c r="P19" s="190"/>
      <c r="Q19" s="190"/>
      <c r="R19" s="190"/>
      <c r="S19" s="190"/>
      <c r="T19" s="190"/>
      <c r="U19" s="190"/>
      <c r="V19" s="190"/>
      <c r="W19" s="190"/>
      <c r="X19" s="190"/>
      <c r="Y19" s="190"/>
      <c r="Z19" s="190"/>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row>
    <row r="20" spans="1:218" ht="15.6">
      <c r="A20" s="190"/>
      <c r="B20" s="190"/>
      <c r="C20" s="190"/>
      <c r="D20" s="190"/>
      <c r="E20" s="178"/>
      <c r="F20" s="190"/>
      <c r="G20" s="190"/>
      <c r="H20" s="190"/>
      <c r="I20" s="173">
        <f t="shared" si="0"/>
        <v>0</v>
      </c>
      <c r="J20" s="190"/>
      <c r="K20" s="190"/>
      <c r="L20" s="190"/>
      <c r="M20" s="190"/>
      <c r="N20" s="190"/>
      <c r="O20" s="190"/>
      <c r="P20" s="190"/>
      <c r="Q20" s="190"/>
      <c r="R20" s="190"/>
      <c r="S20" s="190"/>
      <c r="T20" s="190"/>
      <c r="U20" s="190"/>
      <c r="V20" s="190"/>
      <c r="W20" s="190"/>
      <c r="X20" s="190"/>
      <c r="Y20" s="190"/>
      <c r="Z20" s="190"/>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8"/>
      <c r="GQ20" s="188"/>
      <c r="GR20" s="188"/>
      <c r="GS20" s="188"/>
      <c r="GT20" s="188"/>
      <c r="GU20" s="188"/>
      <c r="GV20" s="188"/>
      <c r="GW20" s="188"/>
      <c r="GX20" s="188"/>
      <c r="GY20" s="188"/>
      <c r="GZ20" s="188"/>
      <c r="HA20" s="188"/>
      <c r="HB20" s="188"/>
      <c r="HC20" s="188"/>
      <c r="HD20" s="188"/>
      <c r="HE20" s="188"/>
      <c r="HF20" s="188"/>
      <c r="HG20" s="188"/>
      <c r="HH20" s="188"/>
      <c r="HI20" s="188"/>
      <c r="HJ20" s="188"/>
    </row>
    <row r="21" spans="1:218" ht="15.6">
      <c r="A21" s="190"/>
      <c r="B21" s="190"/>
      <c r="C21" s="190"/>
      <c r="D21" s="190"/>
      <c r="E21" s="178"/>
      <c r="F21" s="190"/>
      <c r="G21" s="190"/>
      <c r="H21" s="190"/>
      <c r="I21" s="173">
        <f t="shared" si="0"/>
        <v>0</v>
      </c>
      <c r="J21" s="190"/>
      <c r="K21" s="190"/>
      <c r="L21" s="190"/>
      <c r="M21" s="190"/>
      <c r="N21" s="190"/>
      <c r="O21" s="190"/>
      <c r="P21" s="190"/>
      <c r="Q21" s="190"/>
      <c r="R21" s="190"/>
      <c r="S21" s="190"/>
      <c r="T21" s="190"/>
      <c r="U21" s="190"/>
      <c r="V21" s="190"/>
      <c r="W21" s="190"/>
      <c r="X21" s="190"/>
      <c r="Y21" s="190"/>
      <c r="Z21" s="190"/>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8"/>
      <c r="GQ21" s="188"/>
      <c r="GR21" s="188"/>
      <c r="GS21" s="188"/>
      <c r="GT21" s="188"/>
      <c r="GU21" s="188"/>
      <c r="GV21" s="188"/>
      <c r="GW21" s="188"/>
      <c r="GX21" s="188"/>
      <c r="GY21" s="188"/>
      <c r="GZ21" s="188"/>
      <c r="HA21" s="188"/>
      <c r="HB21" s="188"/>
      <c r="HC21" s="188"/>
      <c r="HD21" s="188"/>
      <c r="HE21" s="188"/>
      <c r="HF21" s="188"/>
      <c r="HG21" s="188"/>
      <c r="HH21" s="188"/>
      <c r="HI21" s="188"/>
      <c r="HJ21" s="188"/>
    </row>
    <row r="22" spans="1:218" ht="15.6">
      <c r="A22" s="190"/>
      <c r="B22" s="190"/>
      <c r="C22" s="190"/>
      <c r="D22" s="190"/>
      <c r="E22" s="178"/>
      <c r="F22" s="190"/>
      <c r="G22" s="190"/>
      <c r="H22" s="190"/>
      <c r="I22" s="173">
        <f t="shared" si="0"/>
        <v>0</v>
      </c>
      <c r="J22" s="190"/>
      <c r="K22" s="190"/>
      <c r="L22" s="190"/>
      <c r="M22" s="190"/>
      <c r="N22" s="190"/>
      <c r="O22" s="190"/>
      <c r="P22" s="190"/>
      <c r="Q22" s="190"/>
      <c r="R22" s="190"/>
      <c r="S22" s="190"/>
      <c r="T22" s="190"/>
      <c r="U22" s="190"/>
      <c r="V22" s="190"/>
      <c r="W22" s="190"/>
      <c r="X22" s="190"/>
      <c r="Y22" s="190"/>
      <c r="Z22" s="190"/>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row>
    <row r="23" spans="1:218" ht="15.6">
      <c r="A23" s="190"/>
      <c r="B23" s="190"/>
      <c r="C23" s="190"/>
      <c r="D23" s="190"/>
      <c r="E23" s="178"/>
      <c r="F23" s="190"/>
      <c r="G23" s="190"/>
      <c r="H23" s="190"/>
      <c r="I23" s="173">
        <f t="shared" si="0"/>
        <v>0</v>
      </c>
      <c r="J23" s="190"/>
      <c r="K23" s="190"/>
      <c r="L23" s="190"/>
      <c r="M23" s="190"/>
      <c r="N23" s="190"/>
      <c r="O23" s="190"/>
      <c r="P23" s="190"/>
      <c r="Q23" s="190"/>
      <c r="R23" s="190"/>
      <c r="S23" s="190"/>
      <c r="T23" s="190"/>
      <c r="U23" s="190"/>
      <c r="V23" s="190"/>
      <c r="W23" s="190"/>
      <c r="X23" s="190"/>
      <c r="Y23" s="190"/>
      <c r="Z23" s="190"/>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8"/>
      <c r="EI23" s="188"/>
      <c r="EJ23" s="188"/>
      <c r="EK23" s="188"/>
      <c r="EL23" s="188"/>
      <c r="EM23" s="188"/>
      <c r="EN23" s="188"/>
      <c r="EO23" s="188"/>
      <c r="EP23" s="188"/>
      <c r="EQ23" s="188"/>
      <c r="ER23" s="188"/>
      <c r="ES23" s="188"/>
      <c r="ET23" s="188"/>
      <c r="EU23" s="188"/>
      <c r="EV23" s="188"/>
      <c r="EW23" s="188"/>
      <c r="EX23" s="188"/>
      <c r="EY23" s="188"/>
      <c r="EZ23" s="188"/>
      <c r="FA23" s="188"/>
      <c r="FB23" s="188"/>
      <c r="FC23" s="188"/>
      <c r="FD23" s="188"/>
      <c r="FE23" s="188"/>
      <c r="FF23" s="188"/>
      <c r="FG23" s="188"/>
      <c r="FH23" s="188"/>
      <c r="FI23" s="188"/>
      <c r="FJ23" s="188"/>
      <c r="FK23" s="188"/>
      <c r="FL23" s="188"/>
      <c r="FM23" s="188"/>
      <c r="FN23" s="188"/>
      <c r="FO23" s="188"/>
      <c r="FP23" s="188"/>
      <c r="FQ23" s="188"/>
      <c r="FR23" s="188"/>
      <c r="FS23" s="188"/>
      <c r="FT23" s="188"/>
      <c r="FU23" s="188"/>
      <c r="FV23" s="188"/>
      <c r="FW23" s="188"/>
      <c r="FX23" s="188"/>
      <c r="FY23" s="188"/>
      <c r="FZ23" s="188"/>
      <c r="GA23" s="188"/>
      <c r="GB23" s="188"/>
      <c r="GC23" s="188"/>
      <c r="GD23" s="188"/>
      <c r="GE23" s="188"/>
      <c r="GF23" s="188"/>
      <c r="GG23" s="188"/>
      <c r="GH23" s="188"/>
      <c r="GI23" s="188"/>
      <c r="GJ23" s="188"/>
      <c r="GK23" s="188"/>
      <c r="GL23" s="188"/>
      <c r="GM23" s="188"/>
      <c r="GN23" s="188"/>
      <c r="GO23" s="188"/>
      <c r="GP23" s="188"/>
      <c r="GQ23" s="188"/>
      <c r="GR23" s="188"/>
      <c r="GS23" s="188"/>
      <c r="GT23" s="188"/>
      <c r="GU23" s="188"/>
      <c r="GV23" s="188"/>
      <c r="GW23" s="188"/>
      <c r="GX23" s="188"/>
      <c r="GY23" s="188"/>
      <c r="GZ23" s="188"/>
      <c r="HA23" s="188"/>
      <c r="HB23" s="188"/>
      <c r="HC23" s="188"/>
      <c r="HD23" s="188"/>
      <c r="HE23" s="188"/>
      <c r="HF23" s="188"/>
      <c r="HG23" s="188"/>
      <c r="HH23" s="188"/>
      <c r="HI23" s="188"/>
      <c r="HJ23" s="188"/>
    </row>
    <row r="24" spans="1:218" ht="15.6">
      <c r="A24" s="190"/>
      <c r="B24" s="190"/>
      <c r="C24" s="190"/>
      <c r="D24" s="190"/>
      <c r="E24" s="178"/>
      <c r="F24" s="190"/>
      <c r="G24" s="190"/>
      <c r="H24" s="190"/>
      <c r="I24" s="173">
        <f t="shared" si="0"/>
        <v>0</v>
      </c>
      <c r="J24" s="190"/>
      <c r="K24" s="190"/>
      <c r="L24" s="190"/>
      <c r="M24" s="190"/>
      <c r="N24" s="190"/>
      <c r="O24" s="190"/>
      <c r="P24" s="190"/>
      <c r="Q24" s="190"/>
      <c r="R24" s="190"/>
      <c r="S24" s="190"/>
      <c r="T24" s="190"/>
      <c r="U24" s="190"/>
      <c r="V24" s="190"/>
      <c r="W24" s="190"/>
      <c r="X24" s="190"/>
      <c r="Y24" s="190"/>
      <c r="Z24" s="190"/>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c r="FD24" s="188"/>
      <c r="FE24" s="188"/>
      <c r="FF24" s="188"/>
      <c r="FG24" s="188"/>
      <c r="FH24" s="188"/>
      <c r="FI24" s="188"/>
      <c r="FJ24" s="188"/>
      <c r="FK24" s="188"/>
      <c r="FL24" s="188"/>
      <c r="FM24" s="188"/>
      <c r="FN24" s="188"/>
      <c r="FO24" s="188"/>
      <c r="FP24" s="188"/>
      <c r="FQ24" s="188"/>
      <c r="FR24" s="188"/>
      <c r="FS24" s="188"/>
      <c r="FT24" s="188"/>
      <c r="FU24" s="188"/>
      <c r="FV24" s="188"/>
      <c r="FW24" s="188"/>
      <c r="FX24" s="188"/>
      <c r="FY24" s="188"/>
      <c r="FZ24" s="188"/>
      <c r="GA24" s="188"/>
      <c r="GB24" s="188"/>
      <c r="GC24" s="188"/>
      <c r="GD24" s="188"/>
      <c r="GE24" s="188"/>
      <c r="GF24" s="188"/>
      <c r="GG24" s="188"/>
      <c r="GH24" s="188"/>
      <c r="GI24" s="188"/>
      <c r="GJ24" s="188"/>
      <c r="GK24" s="188"/>
      <c r="GL24" s="188"/>
      <c r="GM24" s="188"/>
      <c r="GN24" s="188"/>
      <c r="GO24" s="188"/>
      <c r="GP24" s="188"/>
      <c r="GQ24" s="188"/>
      <c r="GR24" s="188"/>
      <c r="GS24" s="188"/>
      <c r="GT24" s="188"/>
      <c r="GU24" s="188"/>
      <c r="GV24" s="188"/>
      <c r="GW24" s="188"/>
      <c r="GX24" s="188"/>
      <c r="GY24" s="188"/>
      <c r="GZ24" s="188"/>
      <c r="HA24" s="188"/>
      <c r="HB24" s="188"/>
      <c r="HC24" s="188"/>
      <c r="HD24" s="188"/>
      <c r="HE24" s="188"/>
      <c r="HF24" s="188"/>
      <c r="HG24" s="188"/>
      <c r="HH24" s="188"/>
      <c r="HI24" s="188"/>
      <c r="HJ24" s="188"/>
    </row>
    <row r="25" spans="1:218" ht="15.6">
      <c r="A25" s="190"/>
      <c r="B25" s="190"/>
      <c r="C25" s="190"/>
      <c r="D25" s="190"/>
      <c r="E25" s="178"/>
      <c r="F25" s="190"/>
      <c r="G25" s="190"/>
      <c r="H25" s="190"/>
      <c r="I25" s="173">
        <f t="shared" si="0"/>
        <v>0</v>
      </c>
      <c r="J25" s="190"/>
      <c r="K25" s="190"/>
      <c r="L25" s="190"/>
      <c r="M25" s="190"/>
      <c r="N25" s="190"/>
      <c r="O25" s="190"/>
      <c r="P25" s="190"/>
      <c r="Q25" s="190"/>
      <c r="R25" s="190"/>
      <c r="S25" s="190"/>
      <c r="T25" s="190"/>
      <c r="U25" s="190"/>
      <c r="V25" s="190"/>
      <c r="W25" s="190"/>
      <c r="X25" s="190"/>
      <c r="Y25" s="190"/>
      <c r="Z25" s="190"/>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DZ25" s="188"/>
      <c r="EA25" s="188"/>
      <c r="EB25" s="188"/>
      <c r="EC25" s="188"/>
      <c r="ED25" s="188"/>
      <c r="EE25" s="188"/>
      <c r="EF25" s="188"/>
      <c r="EG25" s="188"/>
      <c r="EH25" s="188"/>
      <c r="EI25" s="188"/>
      <c r="EJ25" s="188"/>
      <c r="EK25" s="188"/>
      <c r="EL25" s="188"/>
      <c r="EM25" s="188"/>
      <c r="EN25" s="188"/>
      <c r="EO25" s="188"/>
      <c r="EP25" s="188"/>
      <c r="EQ25" s="188"/>
      <c r="ER25" s="188"/>
      <c r="ES25" s="188"/>
      <c r="ET25" s="188"/>
      <c r="EU25" s="188"/>
      <c r="EV25" s="188"/>
      <c r="EW25" s="188"/>
      <c r="EX25" s="188"/>
      <c r="EY25" s="188"/>
      <c r="EZ25" s="188"/>
      <c r="FA25" s="188"/>
      <c r="FB25" s="188"/>
      <c r="FC25" s="188"/>
      <c r="FD25" s="188"/>
      <c r="FE25" s="188"/>
      <c r="FF25" s="188"/>
      <c r="FG25" s="188"/>
      <c r="FH25" s="188"/>
      <c r="FI25" s="188"/>
      <c r="FJ25" s="188"/>
      <c r="FK25" s="188"/>
      <c r="FL25" s="188"/>
      <c r="FM25" s="188"/>
      <c r="FN25" s="188"/>
      <c r="FO25" s="188"/>
      <c r="FP25" s="188"/>
      <c r="FQ25" s="188"/>
      <c r="FR25" s="188"/>
      <c r="FS25" s="188"/>
      <c r="FT25" s="188"/>
      <c r="FU25" s="188"/>
      <c r="FV25" s="188"/>
      <c r="FW25" s="188"/>
      <c r="FX25" s="188"/>
      <c r="FY25" s="188"/>
      <c r="FZ25" s="188"/>
      <c r="GA25" s="188"/>
      <c r="GB25" s="188"/>
      <c r="GC25" s="188"/>
      <c r="GD25" s="188"/>
      <c r="GE25" s="188"/>
      <c r="GF25" s="188"/>
      <c r="GG25" s="188"/>
      <c r="GH25" s="188"/>
      <c r="GI25" s="188"/>
      <c r="GJ25" s="188"/>
      <c r="GK25" s="188"/>
      <c r="GL25" s="188"/>
      <c r="GM25" s="188"/>
      <c r="GN25" s="188"/>
      <c r="GO25" s="188"/>
      <c r="GP25" s="188"/>
      <c r="GQ25" s="188"/>
      <c r="GR25" s="188"/>
      <c r="GS25" s="188"/>
      <c r="GT25" s="188"/>
      <c r="GU25" s="188"/>
      <c r="GV25" s="188"/>
      <c r="GW25" s="188"/>
      <c r="GX25" s="188"/>
      <c r="GY25" s="188"/>
      <c r="GZ25" s="188"/>
      <c r="HA25" s="188"/>
      <c r="HB25" s="188"/>
      <c r="HC25" s="188"/>
      <c r="HD25" s="188"/>
      <c r="HE25" s="188"/>
      <c r="HF25" s="188"/>
      <c r="HG25" s="188"/>
      <c r="HH25" s="188"/>
      <c r="HI25" s="188"/>
      <c r="HJ25" s="188"/>
    </row>
    <row r="26" spans="1:218" ht="15.6">
      <c r="A26" s="190"/>
      <c r="B26" s="190"/>
      <c r="C26" s="190"/>
      <c r="D26" s="190"/>
      <c r="E26" s="178"/>
      <c r="F26" s="190"/>
      <c r="G26" s="190"/>
      <c r="H26" s="190"/>
      <c r="I26" s="173">
        <f t="shared" si="0"/>
        <v>0</v>
      </c>
      <c r="J26" s="190"/>
      <c r="K26" s="190"/>
      <c r="L26" s="190"/>
      <c r="M26" s="190"/>
      <c r="N26" s="190"/>
      <c r="O26" s="190"/>
      <c r="P26" s="190"/>
      <c r="Q26" s="190"/>
      <c r="R26" s="190"/>
      <c r="S26" s="190"/>
      <c r="T26" s="190"/>
      <c r="U26" s="190"/>
      <c r="V26" s="190"/>
      <c r="W26" s="190"/>
      <c r="X26" s="190"/>
      <c r="Y26" s="190"/>
      <c r="Z26" s="190"/>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188"/>
      <c r="FP26" s="188"/>
      <c r="FQ26" s="188"/>
      <c r="FR26" s="188"/>
      <c r="FS26" s="188"/>
      <c r="FT26" s="188"/>
      <c r="FU26" s="188"/>
      <c r="FV26" s="188"/>
      <c r="FW26" s="188"/>
      <c r="FX26" s="188"/>
      <c r="FY26" s="188"/>
      <c r="FZ26" s="188"/>
      <c r="GA26" s="188"/>
      <c r="GB26" s="188"/>
      <c r="GC26" s="188"/>
      <c r="GD26" s="188"/>
      <c r="GE26" s="188"/>
      <c r="GF26" s="188"/>
      <c r="GG26" s="188"/>
      <c r="GH26" s="188"/>
      <c r="GI26" s="188"/>
      <c r="GJ26" s="188"/>
      <c r="GK26" s="188"/>
      <c r="GL26" s="188"/>
      <c r="GM26" s="188"/>
      <c r="GN26" s="188"/>
      <c r="GO26" s="188"/>
      <c r="GP26" s="188"/>
      <c r="GQ26" s="188"/>
      <c r="GR26" s="188"/>
      <c r="GS26" s="188"/>
      <c r="GT26" s="188"/>
      <c r="GU26" s="188"/>
      <c r="GV26" s="188"/>
      <c r="GW26" s="188"/>
      <c r="GX26" s="188"/>
      <c r="GY26" s="188"/>
      <c r="GZ26" s="188"/>
      <c r="HA26" s="188"/>
      <c r="HB26" s="188"/>
      <c r="HC26" s="188"/>
      <c r="HD26" s="188"/>
      <c r="HE26" s="188"/>
      <c r="HF26" s="188"/>
      <c r="HG26" s="188"/>
      <c r="HH26" s="188"/>
      <c r="HI26" s="188"/>
      <c r="HJ26" s="188"/>
    </row>
    <row r="27" spans="1:218" ht="15.6">
      <c r="A27" s="190"/>
      <c r="B27" s="190"/>
      <c r="C27" s="190"/>
      <c r="D27" s="190"/>
      <c r="E27" s="178"/>
      <c r="F27" s="190"/>
      <c r="G27" s="190"/>
      <c r="H27" s="190"/>
      <c r="I27" s="173">
        <f t="shared" si="0"/>
        <v>0</v>
      </c>
      <c r="J27" s="190"/>
      <c r="K27" s="190"/>
      <c r="L27" s="190"/>
      <c r="M27" s="190"/>
      <c r="N27" s="190"/>
      <c r="O27" s="190"/>
      <c r="P27" s="190"/>
      <c r="Q27" s="190"/>
      <c r="R27" s="190"/>
      <c r="S27" s="190"/>
      <c r="T27" s="190"/>
      <c r="U27" s="190"/>
      <c r="V27" s="190"/>
      <c r="W27" s="190"/>
      <c r="X27" s="190"/>
      <c r="Y27" s="190"/>
      <c r="Z27" s="190"/>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c r="EA27" s="188"/>
      <c r="EB27" s="188"/>
      <c r="EC27" s="188"/>
      <c r="ED27" s="188"/>
      <c r="EE27" s="188"/>
      <c r="EF27" s="188"/>
      <c r="EG27" s="188"/>
      <c r="EH27" s="188"/>
      <c r="EI27" s="188"/>
      <c r="EJ27" s="188"/>
      <c r="EK27" s="188"/>
      <c r="EL27" s="188"/>
      <c r="EM27" s="188"/>
      <c r="EN27" s="188"/>
      <c r="EO27" s="188"/>
      <c r="EP27" s="188"/>
      <c r="EQ27" s="188"/>
      <c r="ER27" s="188"/>
      <c r="ES27" s="188"/>
      <c r="ET27" s="188"/>
      <c r="EU27" s="188"/>
      <c r="EV27" s="188"/>
      <c r="EW27" s="188"/>
      <c r="EX27" s="188"/>
      <c r="EY27" s="188"/>
      <c r="EZ27" s="188"/>
      <c r="FA27" s="188"/>
      <c r="FB27" s="188"/>
      <c r="FC27" s="188"/>
      <c r="FD27" s="188"/>
      <c r="FE27" s="188"/>
      <c r="FF27" s="188"/>
      <c r="FG27" s="188"/>
      <c r="FH27" s="188"/>
      <c r="FI27" s="188"/>
      <c r="FJ27" s="188"/>
      <c r="FK27" s="188"/>
      <c r="FL27" s="188"/>
      <c r="FM27" s="188"/>
      <c r="FN27" s="188"/>
      <c r="FO27" s="188"/>
      <c r="FP27" s="188"/>
      <c r="FQ27" s="188"/>
      <c r="FR27" s="188"/>
      <c r="FS27" s="188"/>
      <c r="FT27" s="188"/>
      <c r="FU27" s="188"/>
      <c r="FV27" s="188"/>
      <c r="FW27" s="188"/>
      <c r="FX27" s="188"/>
      <c r="FY27" s="188"/>
      <c r="FZ27" s="188"/>
      <c r="GA27" s="188"/>
      <c r="GB27" s="188"/>
      <c r="GC27" s="188"/>
      <c r="GD27" s="188"/>
      <c r="GE27" s="188"/>
      <c r="GF27" s="188"/>
      <c r="GG27" s="188"/>
      <c r="GH27" s="188"/>
      <c r="GI27" s="188"/>
      <c r="GJ27" s="188"/>
      <c r="GK27" s="188"/>
      <c r="GL27" s="188"/>
      <c r="GM27" s="188"/>
      <c r="GN27" s="188"/>
      <c r="GO27" s="188"/>
      <c r="GP27" s="188"/>
      <c r="GQ27" s="188"/>
      <c r="GR27" s="188"/>
      <c r="GS27" s="188"/>
      <c r="GT27" s="188"/>
      <c r="GU27" s="188"/>
      <c r="GV27" s="188"/>
      <c r="GW27" s="188"/>
      <c r="GX27" s="188"/>
      <c r="GY27" s="188"/>
      <c r="GZ27" s="188"/>
      <c r="HA27" s="188"/>
      <c r="HB27" s="188"/>
      <c r="HC27" s="188"/>
      <c r="HD27" s="188"/>
      <c r="HE27" s="188"/>
      <c r="HF27" s="188"/>
      <c r="HG27" s="188"/>
      <c r="HH27" s="188"/>
      <c r="HI27" s="188"/>
      <c r="HJ27" s="188"/>
    </row>
    <row r="28" spans="1:218" ht="15.6">
      <c r="A28" s="190"/>
      <c r="B28" s="190"/>
      <c r="C28" s="190"/>
      <c r="D28" s="190"/>
      <c r="E28" s="178"/>
      <c r="F28" s="190"/>
      <c r="G28" s="190"/>
      <c r="H28" s="190"/>
      <c r="I28" s="173">
        <f t="shared" si="0"/>
        <v>0</v>
      </c>
      <c r="J28" s="190"/>
      <c r="K28" s="190"/>
      <c r="L28" s="190"/>
      <c r="M28" s="190"/>
      <c r="N28" s="190"/>
      <c r="O28" s="190"/>
      <c r="P28" s="190"/>
      <c r="Q28" s="190"/>
      <c r="R28" s="190"/>
      <c r="S28" s="190"/>
      <c r="T28" s="190"/>
      <c r="U28" s="190"/>
      <c r="V28" s="190"/>
      <c r="W28" s="190"/>
      <c r="X28" s="190"/>
      <c r="Y28" s="190"/>
      <c r="Z28" s="190"/>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188"/>
      <c r="FF28" s="188"/>
      <c r="FG28" s="188"/>
      <c r="FH28" s="188"/>
      <c r="FI28" s="188"/>
      <c r="FJ28" s="188"/>
      <c r="FK28" s="188"/>
      <c r="FL28" s="188"/>
      <c r="FM28" s="188"/>
      <c r="FN28" s="188"/>
      <c r="FO28" s="188"/>
      <c r="FP28" s="188"/>
      <c r="FQ28" s="188"/>
      <c r="FR28" s="188"/>
      <c r="FS28" s="188"/>
      <c r="FT28" s="188"/>
      <c r="FU28" s="188"/>
      <c r="FV28" s="188"/>
      <c r="FW28" s="188"/>
      <c r="FX28" s="188"/>
      <c r="FY28" s="188"/>
      <c r="FZ28" s="188"/>
      <c r="GA28" s="188"/>
      <c r="GB28" s="188"/>
      <c r="GC28" s="188"/>
      <c r="GD28" s="188"/>
      <c r="GE28" s="188"/>
      <c r="GF28" s="188"/>
      <c r="GG28" s="188"/>
      <c r="GH28" s="188"/>
      <c r="GI28" s="188"/>
      <c r="GJ28" s="188"/>
      <c r="GK28" s="188"/>
      <c r="GL28" s="188"/>
      <c r="GM28" s="188"/>
      <c r="GN28" s="188"/>
      <c r="GO28" s="188"/>
      <c r="GP28" s="188"/>
      <c r="GQ28" s="188"/>
      <c r="GR28" s="188"/>
      <c r="GS28" s="188"/>
      <c r="GT28" s="188"/>
      <c r="GU28" s="188"/>
      <c r="GV28" s="188"/>
      <c r="GW28" s="188"/>
      <c r="GX28" s="188"/>
      <c r="GY28" s="188"/>
      <c r="GZ28" s="188"/>
      <c r="HA28" s="188"/>
      <c r="HB28" s="188"/>
      <c r="HC28" s="188"/>
      <c r="HD28" s="188"/>
      <c r="HE28" s="188"/>
      <c r="HF28" s="188"/>
      <c r="HG28" s="188"/>
      <c r="HH28" s="188"/>
      <c r="HI28" s="188"/>
      <c r="HJ28" s="188"/>
    </row>
    <row r="29" spans="1:218" ht="15.6">
      <c r="A29" s="190"/>
      <c r="B29" s="190"/>
      <c r="C29" s="190"/>
      <c r="D29" s="190"/>
      <c r="E29" s="178"/>
      <c r="F29" s="190"/>
      <c r="G29" s="190"/>
      <c r="H29" s="190"/>
      <c r="I29" s="173">
        <f t="shared" si="0"/>
        <v>0</v>
      </c>
      <c r="J29" s="190"/>
      <c r="K29" s="190"/>
      <c r="L29" s="190"/>
      <c r="M29" s="190"/>
      <c r="N29" s="190"/>
      <c r="O29" s="190"/>
      <c r="P29" s="190"/>
      <c r="Q29" s="190"/>
      <c r="R29" s="190"/>
      <c r="S29" s="190"/>
      <c r="T29" s="190"/>
      <c r="U29" s="190"/>
      <c r="V29" s="190"/>
      <c r="W29" s="190"/>
      <c r="X29" s="190"/>
      <c r="Y29" s="190"/>
      <c r="Z29" s="190"/>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188"/>
      <c r="EM29" s="188"/>
      <c r="EN29" s="188"/>
      <c r="EO29" s="188"/>
      <c r="EP29" s="188"/>
      <c r="EQ29" s="188"/>
      <c r="ER29" s="188"/>
      <c r="ES29" s="188"/>
      <c r="ET29" s="188"/>
      <c r="EU29" s="188"/>
      <c r="EV29" s="188"/>
      <c r="EW29" s="188"/>
      <c r="EX29" s="188"/>
      <c r="EY29" s="188"/>
      <c r="EZ29" s="188"/>
      <c r="FA29" s="188"/>
      <c r="FB29" s="188"/>
      <c r="FC29" s="188"/>
      <c r="FD29" s="188"/>
      <c r="FE29" s="188"/>
      <c r="FF29" s="188"/>
      <c r="FG29" s="188"/>
      <c r="FH29" s="188"/>
      <c r="FI29" s="188"/>
      <c r="FJ29" s="188"/>
      <c r="FK29" s="188"/>
      <c r="FL29" s="188"/>
      <c r="FM29" s="188"/>
      <c r="FN29" s="188"/>
      <c r="FO29" s="188"/>
      <c r="FP29" s="188"/>
      <c r="FQ29" s="188"/>
      <c r="FR29" s="188"/>
      <c r="FS29" s="188"/>
      <c r="FT29" s="188"/>
      <c r="FU29" s="188"/>
      <c r="FV29" s="188"/>
      <c r="FW29" s="188"/>
      <c r="FX29" s="188"/>
      <c r="FY29" s="188"/>
      <c r="FZ29" s="188"/>
      <c r="GA29" s="188"/>
      <c r="GB29" s="188"/>
      <c r="GC29" s="188"/>
      <c r="GD29" s="188"/>
      <c r="GE29" s="188"/>
      <c r="GF29" s="188"/>
      <c r="GG29" s="188"/>
      <c r="GH29" s="188"/>
      <c r="GI29" s="188"/>
      <c r="GJ29" s="188"/>
      <c r="GK29" s="188"/>
      <c r="GL29" s="188"/>
      <c r="GM29" s="188"/>
      <c r="GN29" s="188"/>
      <c r="GO29" s="188"/>
      <c r="GP29" s="188"/>
      <c r="GQ29" s="188"/>
      <c r="GR29" s="188"/>
      <c r="GS29" s="188"/>
      <c r="GT29" s="188"/>
      <c r="GU29" s="188"/>
      <c r="GV29" s="188"/>
      <c r="GW29" s="188"/>
      <c r="GX29" s="188"/>
      <c r="GY29" s="188"/>
      <c r="GZ29" s="188"/>
      <c r="HA29" s="188"/>
      <c r="HB29" s="188"/>
      <c r="HC29" s="188"/>
      <c r="HD29" s="188"/>
      <c r="HE29" s="188"/>
      <c r="HF29" s="188"/>
      <c r="HG29" s="188"/>
      <c r="HH29" s="188"/>
      <c r="HI29" s="188"/>
      <c r="HJ29" s="188"/>
    </row>
    <row r="30" spans="1:218" ht="15.6">
      <c r="A30" s="190"/>
      <c r="B30" s="190"/>
      <c r="C30" s="190"/>
      <c r="D30" s="190"/>
      <c r="E30" s="178"/>
      <c r="F30" s="190"/>
      <c r="G30" s="190"/>
      <c r="H30" s="190"/>
      <c r="I30" s="173">
        <f t="shared" si="0"/>
        <v>0</v>
      </c>
      <c r="J30" s="190"/>
      <c r="K30" s="190"/>
      <c r="L30" s="190"/>
      <c r="M30" s="190"/>
      <c r="N30" s="190"/>
      <c r="O30" s="190"/>
      <c r="P30" s="190"/>
      <c r="Q30" s="190"/>
      <c r="R30" s="190"/>
      <c r="S30" s="190"/>
      <c r="T30" s="190"/>
      <c r="U30" s="190"/>
      <c r="V30" s="190"/>
      <c r="W30" s="190"/>
      <c r="X30" s="190"/>
      <c r="Y30" s="190"/>
      <c r="Z30" s="190"/>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c r="EO30" s="188"/>
      <c r="EP30" s="188"/>
      <c r="EQ30" s="188"/>
      <c r="ER30" s="188"/>
      <c r="ES30" s="188"/>
      <c r="ET30" s="188"/>
      <c r="EU30" s="188"/>
      <c r="EV30" s="188"/>
      <c r="EW30" s="188"/>
      <c r="EX30" s="188"/>
      <c r="EY30" s="188"/>
      <c r="EZ30" s="188"/>
      <c r="FA30" s="188"/>
      <c r="FB30" s="188"/>
      <c r="FC30" s="188"/>
      <c r="FD30" s="188"/>
      <c r="FE30" s="188"/>
      <c r="FF30" s="188"/>
      <c r="FG30" s="188"/>
      <c r="FH30" s="188"/>
      <c r="FI30" s="188"/>
      <c r="FJ30" s="188"/>
      <c r="FK30" s="188"/>
      <c r="FL30" s="188"/>
      <c r="FM30" s="188"/>
      <c r="FN30" s="188"/>
      <c r="FO30" s="188"/>
      <c r="FP30" s="188"/>
      <c r="FQ30" s="188"/>
      <c r="FR30" s="188"/>
      <c r="FS30" s="188"/>
      <c r="FT30" s="188"/>
      <c r="FU30" s="188"/>
      <c r="FV30" s="188"/>
      <c r="FW30" s="188"/>
      <c r="FX30" s="188"/>
      <c r="FY30" s="188"/>
      <c r="FZ30" s="188"/>
      <c r="GA30" s="188"/>
      <c r="GB30" s="188"/>
      <c r="GC30" s="188"/>
      <c r="GD30" s="188"/>
      <c r="GE30" s="188"/>
      <c r="GF30" s="188"/>
      <c r="GG30" s="188"/>
      <c r="GH30" s="188"/>
      <c r="GI30" s="188"/>
      <c r="GJ30" s="188"/>
      <c r="GK30" s="188"/>
      <c r="GL30" s="188"/>
      <c r="GM30" s="188"/>
      <c r="GN30" s="188"/>
      <c r="GO30" s="188"/>
      <c r="GP30" s="188"/>
      <c r="GQ30" s="188"/>
      <c r="GR30" s="188"/>
      <c r="GS30" s="188"/>
      <c r="GT30" s="188"/>
      <c r="GU30" s="188"/>
      <c r="GV30" s="188"/>
      <c r="GW30" s="188"/>
      <c r="GX30" s="188"/>
      <c r="GY30" s="188"/>
      <c r="GZ30" s="188"/>
      <c r="HA30" s="188"/>
      <c r="HB30" s="188"/>
      <c r="HC30" s="188"/>
      <c r="HD30" s="188"/>
      <c r="HE30" s="188"/>
      <c r="HF30" s="188"/>
      <c r="HG30" s="188"/>
      <c r="HH30" s="188"/>
      <c r="HI30" s="188"/>
      <c r="HJ30" s="188"/>
    </row>
    <row r="31" spans="1:218" ht="15.6">
      <c r="A31" s="190"/>
      <c r="B31" s="190"/>
      <c r="C31" s="190"/>
      <c r="D31" s="190"/>
      <c r="E31" s="178"/>
      <c r="F31" s="190"/>
      <c r="G31" s="190"/>
      <c r="H31" s="190"/>
      <c r="I31" s="173">
        <f t="shared" si="0"/>
        <v>0</v>
      </c>
      <c r="J31" s="190"/>
      <c r="K31" s="190"/>
      <c r="L31" s="190"/>
      <c r="M31" s="190"/>
      <c r="N31" s="190"/>
      <c r="O31" s="190"/>
      <c r="P31" s="190"/>
      <c r="Q31" s="190"/>
      <c r="R31" s="190"/>
      <c r="S31" s="190"/>
      <c r="T31" s="190"/>
      <c r="U31" s="190"/>
      <c r="V31" s="190"/>
      <c r="W31" s="190"/>
      <c r="X31" s="190"/>
      <c r="Y31" s="190"/>
      <c r="Z31" s="190"/>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c r="EA31" s="188"/>
      <c r="EB31" s="188"/>
      <c r="EC31" s="188"/>
      <c r="ED31" s="188"/>
      <c r="EE31" s="188"/>
      <c r="EF31" s="188"/>
      <c r="EG31" s="188"/>
      <c r="EH31" s="188"/>
      <c r="EI31" s="188"/>
      <c r="EJ31" s="188"/>
      <c r="EK31" s="188"/>
      <c r="EL31" s="188"/>
      <c r="EM31" s="188"/>
      <c r="EN31" s="188"/>
      <c r="EO31" s="188"/>
      <c r="EP31" s="188"/>
      <c r="EQ31" s="188"/>
      <c r="ER31" s="188"/>
      <c r="ES31" s="188"/>
      <c r="ET31" s="188"/>
      <c r="EU31" s="188"/>
      <c r="EV31" s="188"/>
      <c r="EW31" s="188"/>
      <c r="EX31" s="188"/>
      <c r="EY31" s="188"/>
      <c r="EZ31" s="188"/>
      <c r="FA31" s="188"/>
      <c r="FB31" s="188"/>
      <c r="FC31" s="188"/>
      <c r="FD31" s="188"/>
      <c r="FE31" s="188"/>
      <c r="FF31" s="188"/>
      <c r="FG31" s="188"/>
      <c r="FH31" s="188"/>
      <c r="FI31" s="188"/>
      <c r="FJ31" s="188"/>
      <c r="FK31" s="188"/>
      <c r="FL31" s="188"/>
      <c r="FM31" s="188"/>
      <c r="FN31" s="188"/>
      <c r="FO31" s="188"/>
      <c r="FP31" s="188"/>
      <c r="FQ31" s="188"/>
      <c r="FR31" s="188"/>
      <c r="FS31" s="188"/>
      <c r="FT31" s="188"/>
      <c r="FU31" s="188"/>
      <c r="FV31" s="188"/>
      <c r="FW31" s="188"/>
      <c r="FX31" s="188"/>
      <c r="FY31" s="188"/>
      <c r="FZ31" s="188"/>
      <c r="GA31" s="188"/>
      <c r="GB31" s="188"/>
      <c r="GC31" s="188"/>
      <c r="GD31" s="188"/>
      <c r="GE31" s="188"/>
      <c r="GF31" s="188"/>
      <c r="GG31" s="188"/>
      <c r="GH31" s="188"/>
      <c r="GI31" s="188"/>
      <c r="GJ31" s="188"/>
      <c r="GK31" s="188"/>
      <c r="GL31" s="188"/>
      <c r="GM31" s="188"/>
      <c r="GN31" s="188"/>
      <c r="GO31" s="188"/>
      <c r="GP31" s="188"/>
      <c r="GQ31" s="188"/>
      <c r="GR31" s="188"/>
      <c r="GS31" s="188"/>
      <c r="GT31" s="188"/>
      <c r="GU31" s="188"/>
      <c r="GV31" s="188"/>
      <c r="GW31" s="188"/>
      <c r="GX31" s="188"/>
      <c r="GY31" s="188"/>
      <c r="GZ31" s="188"/>
      <c r="HA31" s="188"/>
      <c r="HB31" s="188"/>
      <c r="HC31" s="188"/>
      <c r="HD31" s="188"/>
      <c r="HE31" s="188"/>
      <c r="HF31" s="188"/>
      <c r="HG31" s="188"/>
      <c r="HH31" s="188"/>
      <c r="HI31" s="188"/>
      <c r="HJ31" s="188"/>
    </row>
    <row r="32" spans="1:218" ht="15.6">
      <c r="A32" s="190"/>
      <c r="B32" s="190"/>
      <c r="C32" s="190"/>
      <c r="D32" s="190"/>
      <c r="E32" s="178"/>
      <c r="F32" s="190"/>
      <c r="G32" s="190"/>
      <c r="H32" s="190"/>
      <c r="I32" s="173">
        <f t="shared" si="0"/>
        <v>0</v>
      </c>
      <c r="J32" s="190"/>
      <c r="K32" s="190"/>
      <c r="L32" s="190"/>
      <c r="M32" s="190"/>
      <c r="N32" s="190"/>
      <c r="O32" s="190"/>
      <c r="P32" s="190"/>
      <c r="Q32" s="190"/>
      <c r="R32" s="190"/>
      <c r="S32" s="190"/>
      <c r="T32" s="190"/>
      <c r="U32" s="190"/>
      <c r="V32" s="190"/>
      <c r="W32" s="190"/>
      <c r="X32" s="190"/>
      <c r="Y32" s="190"/>
      <c r="Z32" s="190"/>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DZ32" s="188"/>
      <c r="EA32" s="188"/>
      <c r="EB32" s="188"/>
      <c r="EC32" s="188"/>
      <c r="ED32" s="188"/>
      <c r="EE32" s="188"/>
      <c r="EF32" s="188"/>
      <c r="EG32" s="188"/>
      <c r="EH32" s="188"/>
      <c r="EI32" s="188"/>
      <c r="EJ32" s="188"/>
      <c r="EK32" s="188"/>
      <c r="EL32" s="188"/>
      <c r="EM32" s="188"/>
      <c r="EN32" s="188"/>
      <c r="EO32" s="188"/>
      <c r="EP32" s="188"/>
      <c r="EQ32" s="188"/>
      <c r="ER32" s="188"/>
      <c r="ES32" s="188"/>
      <c r="ET32" s="188"/>
      <c r="EU32" s="188"/>
      <c r="EV32" s="188"/>
      <c r="EW32" s="188"/>
      <c r="EX32" s="188"/>
      <c r="EY32" s="188"/>
      <c r="EZ32" s="188"/>
      <c r="FA32" s="188"/>
      <c r="FB32" s="188"/>
      <c r="FC32" s="188"/>
      <c r="FD32" s="188"/>
      <c r="FE32" s="188"/>
      <c r="FF32" s="188"/>
      <c r="FG32" s="188"/>
      <c r="FH32" s="188"/>
      <c r="FI32" s="188"/>
      <c r="FJ32" s="188"/>
      <c r="FK32" s="188"/>
      <c r="FL32" s="188"/>
      <c r="FM32" s="188"/>
      <c r="FN32" s="188"/>
      <c r="FO32" s="188"/>
      <c r="FP32" s="188"/>
      <c r="FQ32" s="188"/>
      <c r="FR32" s="188"/>
      <c r="FS32" s="188"/>
      <c r="FT32" s="188"/>
      <c r="FU32" s="188"/>
      <c r="FV32" s="188"/>
      <c r="FW32" s="188"/>
      <c r="FX32" s="188"/>
      <c r="FY32" s="188"/>
      <c r="FZ32" s="188"/>
      <c r="GA32" s="188"/>
      <c r="GB32" s="188"/>
      <c r="GC32" s="188"/>
      <c r="GD32" s="188"/>
      <c r="GE32" s="188"/>
      <c r="GF32" s="188"/>
      <c r="GG32" s="188"/>
      <c r="GH32" s="188"/>
      <c r="GI32" s="188"/>
      <c r="GJ32" s="188"/>
      <c r="GK32" s="188"/>
      <c r="GL32" s="188"/>
      <c r="GM32" s="188"/>
      <c r="GN32" s="188"/>
      <c r="GO32" s="188"/>
      <c r="GP32" s="188"/>
      <c r="GQ32" s="188"/>
      <c r="GR32" s="188"/>
      <c r="GS32" s="188"/>
      <c r="GT32" s="188"/>
      <c r="GU32" s="188"/>
      <c r="GV32" s="188"/>
      <c r="GW32" s="188"/>
      <c r="GX32" s="188"/>
      <c r="GY32" s="188"/>
      <c r="GZ32" s="188"/>
      <c r="HA32" s="188"/>
      <c r="HB32" s="188"/>
      <c r="HC32" s="188"/>
      <c r="HD32" s="188"/>
      <c r="HE32" s="188"/>
      <c r="HF32" s="188"/>
      <c r="HG32" s="188"/>
      <c r="HH32" s="188"/>
      <c r="HI32" s="188"/>
      <c r="HJ32" s="188"/>
    </row>
    <row r="33" spans="1:218" ht="15.6">
      <c r="A33" s="190"/>
      <c r="B33" s="190"/>
      <c r="C33" s="190"/>
      <c r="D33" s="190"/>
      <c r="E33" s="178"/>
      <c r="F33" s="190"/>
      <c r="G33" s="190"/>
      <c r="H33" s="190"/>
      <c r="I33" s="173">
        <f t="shared" si="0"/>
        <v>0</v>
      </c>
      <c r="J33" s="190"/>
      <c r="K33" s="190"/>
      <c r="L33" s="190"/>
      <c r="M33" s="190"/>
      <c r="N33" s="190"/>
      <c r="O33" s="190"/>
      <c r="P33" s="190"/>
      <c r="Q33" s="190"/>
      <c r="R33" s="190"/>
      <c r="S33" s="190"/>
      <c r="T33" s="190"/>
      <c r="U33" s="190"/>
      <c r="V33" s="190"/>
      <c r="W33" s="190"/>
      <c r="X33" s="190"/>
      <c r="Y33" s="190"/>
      <c r="Z33" s="190"/>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DZ33" s="188"/>
      <c r="EA33" s="188"/>
      <c r="EB33" s="188"/>
      <c r="EC33" s="188"/>
      <c r="ED33" s="188"/>
      <c r="EE33" s="188"/>
      <c r="EF33" s="188"/>
      <c r="EG33" s="188"/>
      <c r="EH33" s="188"/>
      <c r="EI33" s="188"/>
      <c r="EJ33" s="188"/>
      <c r="EK33" s="188"/>
      <c r="EL33" s="188"/>
      <c r="EM33" s="188"/>
      <c r="EN33" s="188"/>
      <c r="EO33" s="188"/>
      <c r="EP33" s="188"/>
      <c r="EQ33" s="188"/>
      <c r="ER33" s="188"/>
      <c r="ES33" s="188"/>
      <c r="ET33" s="188"/>
      <c r="EU33" s="188"/>
      <c r="EV33" s="188"/>
      <c r="EW33" s="188"/>
      <c r="EX33" s="188"/>
      <c r="EY33" s="188"/>
      <c r="EZ33" s="188"/>
      <c r="FA33" s="188"/>
      <c r="FB33" s="188"/>
      <c r="FC33" s="188"/>
      <c r="FD33" s="188"/>
      <c r="FE33" s="188"/>
      <c r="FF33" s="188"/>
      <c r="FG33" s="188"/>
      <c r="FH33" s="188"/>
      <c r="FI33" s="188"/>
      <c r="FJ33" s="188"/>
      <c r="FK33" s="188"/>
      <c r="FL33" s="188"/>
      <c r="FM33" s="188"/>
      <c r="FN33" s="188"/>
      <c r="FO33" s="188"/>
      <c r="FP33" s="188"/>
      <c r="FQ33" s="188"/>
      <c r="FR33" s="188"/>
      <c r="FS33" s="188"/>
      <c r="FT33" s="188"/>
      <c r="FU33" s="188"/>
      <c r="FV33" s="188"/>
      <c r="FW33" s="188"/>
      <c r="FX33" s="188"/>
      <c r="FY33" s="188"/>
      <c r="FZ33" s="188"/>
      <c r="GA33" s="188"/>
      <c r="GB33" s="188"/>
      <c r="GC33" s="188"/>
      <c r="GD33" s="188"/>
      <c r="GE33" s="188"/>
      <c r="GF33" s="188"/>
      <c r="GG33" s="188"/>
      <c r="GH33" s="188"/>
      <c r="GI33" s="188"/>
      <c r="GJ33" s="188"/>
      <c r="GK33" s="188"/>
      <c r="GL33" s="188"/>
      <c r="GM33" s="188"/>
      <c r="GN33" s="188"/>
      <c r="GO33" s="188"/>
      <c r="GP33" s="188"/>
      <c r="GQ33" s="188"/>
      <c r="GR33" s="188"/>
      <c r="GS33" s="188"/>
      <c r="GT33" s="188"/>
      <c r="GU33" s="188"/>
      <c r="GV33" s="188"/>
      <c r="GW33" s="188"/>
      <c r="GX33" s="188"/>
      <c r="GY33" s="188"/>
      <c r="GZ33" s="188"/>
      <c r="HA33" s="188"/>
      <c r="HB33" s="188"/>
      <c r="HC33" s="188"/>
      <c r="HD33" s="188"/>
      <c r="HE33" s="188"/>
      <c r="HF33" s="188"/>
      <c r="HG33" s="188"/>
      <c r="HH33" s="188"/>
      <c r="HI33" s="188"/>
      <c r="HJ33" s="188"/>
    </row>
    <row r="34" spans="1:218" ht="15.6">
      <c r="A34" s="190"/>
      <c r="B34" s="190"/>
      <c r="C34" s="190"/>
      <c r="D34" s="190"/>
      <c r="E34" s="178"/>
      <c r="F34" s="190"/>
      <c r="G34" s="190"/>
      <c r="H34" s="190"/>
      <c r="I34" s="173">
        <f t="shared" si="0"/>
        <v>0</v>
      </c>
      <c r="J34" s="190"/>
      <c r="K34" s="190"/>
      <c r="L34" s="190"/>
      <c r="M34" s="190"/>
      <c r="N34" s="190"/>
      <c r="O34" s="190"/>
      <c r="P34" s="190"/>
      <c r="Q34" s="190"/>
      <c r="R34" s="190"/>
      <c r="S34" s="190"/>
      <c r="T34" s="190"/>
      <c r="U34" s="190"/>
      <c r="V34" s="190"/>
      <c r="W34" s="190"/>
      <c r="X34" s="190"/>
      <c r="Y34" s="190"/>
      <c r="Z34" s="190"/>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188"/>
      <c r="FV34" s="188"/>
      <c r="FW34" s="188"/>
      <c r="FX34" s="188"/>
      <c r="FY34" s="188"/>
      <c r="FZ34" s="188"/>
      <c r="GA34" s="188"/>
      <c r="GB34" s="188"/>
      <c r="GC34" s="188"/>
      <c r="GD34" s="188"/>
      <c r="GE34" s="188"/>
      <c r="GF34" s="188"/>
      <c r="GG34" s="188"/>
      <c r="GH34" s="188"/>
      <c r="GI34" s="188"/>
      <c r="GJ34" s="188"/>
      <c r="GK34" s="188"/>
      <c r="GL34" s="188"/>
      <c r="GM34" s="188"/>
      <c r="GN34" s="188"/>
      <c r="GO34" s="188"/>
      <c r="GP34" s="188"/>
      <c r="GQ34" s="188"/>
      <c r="GR34" s="188"/>
      <c r="GS34" s="188"/>
      <c r="GT34" s="188"/>
      <c r="GU34" s="188"/>
      <c r="GV34" s="188"/>
      <c r="GW34" s="188"/>
      <c r="GX34" s="188"/>
      <c r="GY34" s="188"/>
      <c r="GZ34" s="188"/>
      <c r="HA34" s="188"/>
      <c r="HB34" s="188"/>
      <c r="HC34" s="188"/>
      <c r="HD34" s="188"/>
      <c r="HE34" s="188"/>
      <c r="HF34" s="188"/>
      <c r="HG34" s="188"/>
      <c r="HH34" s="188"/>
      <c r="HI34" s="188"/>
      <c r="HJ34" s="188"/>
    </row>
    <row r="35" spans="1:218" ht="15.6">
      <c r="A35" s="190"/>
      <c r="B35" s="190"/>
      <c r="C35" s="190"/>
      <c r="D35" s="190"/>
      <c r="E35" s="178"/>
      <c r="F35" s="190"/>
      <c r="G35" s="190"/>
      <c r="H35" s="190"/>
      <c r="I35" s="173">
        <f t="shared" si="0"/>
        <v>0</v>
      </c>
      <c r="J35" s="190"/>
      <c r="K35" s="190"/>
      <c r="L35" s="190"/>
      <c r="M35" s="190"/>
      <c r="N35" s="190"/>
      <c r="O35" s="190"/>
      <c r="P35" s="190"/>
      <c r="Q35" s="190"/>
      <c r="R35" s="190"/>
      <c r="S35" s="190"/>
      <c r="T35" s="190"/>
      <c r="U35" s="190"/>
      <c r="V35" s="190"/>
      <c r="W35" s="190"/>
      <c r="X35" s="190"/>
      <c r="Y35" s="190"/>
      <c r="Z35" s="190"/>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c r="GE35" s="188"/>
      <c r="GF35" s="188"/>
      <c r="GG35" s="188"/>
      <c r="GH35" s="188"/>
      <c r="GI35" s="188"/>
      <c r="GJ35" s="188"/>
      <c r="GK35" s="188"/>
      <c r="GL35" s="188"/>
      <c r="GM35" s="188"/>
      <c r="GN35" s="188"/>
      <c r="GO35" s="188"/>
      <c r="GP35" s="188"/>
      <c r="GQ35" s="188"/>
      <c r="GR35" s="188"/>
      <c r="GS35" s="188"/>
      <c r="GT35" s="188"/>
      <c r="GU35" s="188"/>
      <c r="GV35" s="188"/>
      <c r="GW35" s="188"/>
      <c r="GX35" s="188"/>
      <c r="GY35" s="188"/>
      <c r="GZ35" s="188"/>
      <c r="HA35" s="188"/>
      <c r="HB35" s="188"/>
      <c r="HC35" s="188"/>
      <c r="HD35" s="188"/>
      <c r="HE35" s="188"/>
      <c r="HF35" s="188"/>
      <c r="HG35" s="188"/>
      <c r="HH35" s="188"/>
      <c r="HI35" s="188"/>
      <c r="HJ35" s="188"/>
    </row>
    <row r="36" spans="1:218" ht="15.6">
      <c r="A36" s="190"/>
      <c r="B36" s="190"/>
      <c r="C36" s="190"/>
      <c r="D36" s="190"/>
      <c r="E36" s="178"/>
      <c r="F36" s="190"/>
      <c r="G36" s="190"/>
      <c r="H36" s="190"/>
      <c r="I36" s="173">
        <f t="shared" si="0"/>
        <v>0</v>
      </c>
      <c r="J36" s="190"/>
      <c r="K36" s="190"/>
      <c r="L36" s="190"/>
      <c r="M36" s="190"/>
      <c r="N36" s="190"/>
      <c r="O36" s="190"/>
      <c r="P36" s="190"/>
      <c r="Q36" s="190"/>
      <c r="R36" s="190"/>
      <c r="S36" s="190"/>
      <c r="T36" s="190"/>
      <c r="U36" s="190"/>
      <c r="V36" s="190"/>
      <c r="W36" s="190"/>
      <c r="X36" s="190"/>
      <c r="Y36" s="190"/>
      <c r="Z36" s="190"/>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P36" s="188"/>
      <c r="GQ36" s="188"/>
      <c r="GR36" s="188"/>
      <c r="GS36" s="188"/>
      <c r="GT36" s="188"/>
      <c r="GU36" s="188"/>
      <c r="GV36" s="188"/>
      <c r="GW36" s="188"/>
      <c r="GX36" s="188"/>
      <c r="GY36" s="188"/>
      <c r="GZ36" s="188"/>
      <c r="HA36" s="188"/>
      <c r="HB36" s="188"/>
      <c r="HC36" s="188"/>
      <c r="HD36" s="188"/>
      <c r="HE36" s="188"/>
      <c r="HF36" s="188"/>
      <c r="HG36" s="188"/>
      <c r="HH36" s="188"/>
      <c r="HI36" s="188"/>
      <c r="HJ36" s="188"/>
    </row>
    <row r="37" spans="1:218" ht="15.6">
      <c r="A37" s="190"/>
      <c r="B37" s="190"/>
      <c r="C37" s="190"/>
      <c r="D37" s="190"/>
      <c r="E37" s="178"/>
      <c r="F37" s="190"/>
      <c r="G37" s="190"/>
      <c r="H37" s="190"/>
      <c r="I37" s="173">
        <f t="shared" si="0"/>
        <v>0</v>
      </c>
      <c r="J37" s="190"/>
      <c r="K37" s="190"/>
      <c r="L37" s="190"/>
      <c r="M37" s="190"/>
      <c r="N37" s="190"/>
      <c r="O37" s="190"/>
      <c r="P37" s="190"/>
      <c r="Q37" s="190"/>
      <c r="R37" s="190"/>
      <c r="S37" s="190"/>
      <c r="T37" s="190"/>
      <c r="U37" s="190"/>
      <c r="V37" s="190"/>
      <c r="W37" s="190"/>
      <c r="X37" s="190"/>
      <c r="Y37" s="190"/>
      <c r="Z37" s="190"/>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row>
    <row r="38" spans="1:218" ht="15.6">
      <c r="A38" s="190"/>
      <c r="B38" s="190"/>
      <c r="C38" s="190"/>
      <c r="D38" s="190"/>
      <c r="E38" s="178"/>
      <c r="F38" s="190"/>
      <c r="G38" s="190"/>
      <c r="H38" s="190"/>
      <c r="I38" s="173">
        <f t="shared" si="0"/>
        <v>0</v>
      </c>
      <c r="J38" s="190"/>
      <c r="K38" s="190"/>
      <c r="L38" s="190"/>
      <c r="M38" s="190"/>
      <c r="N38" s="190"/>
      <c r="O38" s="190"/>
      <c r="P38" s="190"/>
      <c r="Q38" s="190"/>
      <c r="R38" s="190"/>
      <c r="S38" s="190"/>
      <c r="T38" s="190"/>
      <c r="U38" s="190"/>
      <c r="V38" s="190"/>
      <c r="W38" s="190"/>
      <c r="X38" s="190"/>
      <c r="Y38" s="190"/>
      <c r="Z38" s="190"/>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row>
    <row r="39" spans="1:218" ht="15.6">
      <c r="A39" s="190"/>
      <c r="B39" s="190"/>
      <c r="C39" s="190"/>
      <c r="D39" s="190"/>
      <c r="E39" s="178"/>
      <c r="F39" s="190"/>
      <c r="G39" s="190"/>
      <c r="H39" s="190"/>
      <c r="I39" s="173">
        <f t="shared" si="0"/>
        <v>0</v>
      </c>
      <c r="J39" s="190"/>
      <c r="K39" s="190"/>
      <c r="L39" s="190"/>
      <c r="M39" s="190"/>
      <c r="N39" s="190"/>
      <c r="O39" s="190"/>
      <c r="P39" s="190"/>
      <c r="Q39" s="190"/>
      <c r="R39" s="190"/>
      <c r="S39" s="190"/>
      <c r="T39" s="190"/>
      <c r="U39" s="190"/>
      <c r="V39" s="190"/>
      <c r="W39" s="190"/>
      <c r="X39" s="190"/>
      <c r="Y39" s="190"/>
      <c r="Z39" s="190"/>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row>
    <row r="40" spans="1:218" ht="15.6">
      <c r="A40" s="190"/>
      <c r="B40" s="190"/>
      <c r="C40" s="190"/>
      <c r="D40" s="190"/>
      <c r="E40" s="178"/>
      <c r="F40" s="190"/>
      <c r="G40" s="190"/>
      <c r="H40" s="190"/>
      <c r="I40" s="173">
        <f t="shared" si="0"/>
        <v>0</v>
      </c>
      <c r="J40" s="190"/>
      <c r="K40" s="190"/>
      <c r="L40" s="190"/>
      <c r="M40" s="190"/>
      <c r="N40" s="190"/>
      <c r="O40" s="190"/>
      <c r="P40" s="190"/>
      <c r="Q40" s="190"/>
      <c r="R40" s="190"/>
      <c r="S40" s="190"/>
      <c r="T40" s="190"/>
      <c r="U40" s="190"/>
      <c r="V40" s="190"/>
      <c r="W40" s="190"/>
      <c r="X40" s="190"/>
      <c r="Y40" s="190"/>
      <c r="Z40" s="190"/>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row>
    <row r="41" spans="1:218" ht="15.6">
      <c r="A41" s="190"/>
      <c r="B41" s="190"/>
      <c r="C41" s="190"/>
      <c r="D41" s="190"/>
      <c r="E41" s="178"/>
      <c r="F41" s="190"/>
      <c r="G41" s="190"/>
      <c r="H41" s="190"/>
      <c r="I41" s="173">
        <f t="shared" si="0"/>
        <v>0</v>
      </c>
      <c r="J41" s="190"/>
      <c r="K41" s="190"/>
      <c r="L41" s="190"/>
      <c r="M41" s="190"/>
      <c r="N41" s="190"/>
      <c r="O41" s="190"/>
      <c r="P41" s="190"/>
      <c r="Q41" s="190"/>
      <c r="R41" s="190"/>
      <c r="S41" s="190"/>
      <c r="T41" s="190"/>
      <c r="U41" s="190"/>
      <c r="V41" s="190"/>
      <c r="W41" s="190"/>
      <c r="X41" s="190"/>
      <c r="Y41" s="190"/>
      <c r="Z41" s="190"/>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row>
    <row r="42" spans="1:218" ht="15.6">
      <c r="A42" s="190"/>
      <c r="B42" s="190"/>
      <c r="C42" s="190"/>
      <c r="D42" s="190"/>
      <c r="E42" s="178"/>
      <c r="F42" s="190"/>
      <c r="G42" s="190"/>
      <c r="H42" s="190"/>
      <c r="I42" s="173">
        <f t="shared" si="0"/>
        <v>0</v>
      </c>
      <c r="J42" s="190"/>
      <c r="K42" s="190"/>
      <c r="L42" s="190"/>
      <c r="M42" s="190"/>
      <c r="N42" s="190"/>
      <c r="O42" s="190"/>
      <c r="P42" s="190"/>
      <c r="Q42" s="190"/>
      <c r="R42" s="190"/>
      <c r="S42" s="190"/>
      <c r="T42" s="190"/>
      <c r="U42" s="190"/>
      <c r="V42" s="190"/>
      <c r="W42" s="190"/>
      <c r="X42" s="190"/>
      <c r="Y42" s="190"/>
      <c r="Z42" s="190"/>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row>
    <row r="43" spans="1:218" ht="15.6">
      <c r="A43" s="190"/>
      <c r="B43" s="190"/>
      <c r="C43" s="190"/>
      <c r="D43" s="190"/>
      <c r="E43" s="178"/>
      <c r="F43" s="190"/>
      <c r="G43" s="190"/>
      <c r="H43" s="190"/>
      <c r="I43" s="173">
        <f t="shared" si="0"/>
        <v>0</v>
      </c>
      <c r="J43" s="190"/>
      <c r="K43" s="190"/>
      <c r="L43" s="190"/>
      <c r="M43" s="190"/>
      <c r="N43" s="190"/>
      <c r="O43" s="190"/>
      <c r="P43" s="190"/>
      <c r="Q43" s="190"/>
      <c r="R43" s="190"/>
      <c r="S43" s="190"/>
      <c r="T43" s="190"/>
      <c r="U43" s="190"/>
      <c r="V43" s="190"/>
      <c r="W43" s="190"/>
      <c r="X43" s="190"/>
      <c r="Y43" s="190"/>
      <c r="Z43" s="190"/>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row>
    <row r="44" spans="1:218" ht="15.6">
      <c r="A44" s="190"/>
      <c r="B44" s="190"/>
      <c r="C44" s="190"/>
      <c r="D44" s="190"/>
      <c r="E44" s="178"/>
      <c r="F44" s="190"/>
      <c r="G44" s="190"/>
      <c r="H44" s="190"/>
      <c r="I44" s="173">
        <f t="shared" si="0"/>
        <v>0</v>
      </c>
      <c r="J44" s="190"/>
      <c r="K44" s="190"/>
      <c r="L44" s="190"/>
      <c r="M44" s="190"/>
      <c r="N44" s="190"/>
      <c r="O44" s="190"/>
      <c r="P44" s="190"/>
      <c r="Q44" s="190"/>
      <c r="R44" s="190"/>
      <c r="S44" s="190"/>
      <c r="T44" s="190"/>
      <c r="U44" s="190"/>
      <c r="V44" s="190"/>
      <c r="W44" s="190"/>
      <c r="X44" s="190"/>
      <c r="Y44" s="190"/>
      <c r="Z44" s="190"/>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row>
    <row r="45" spans="1:218" ht="15.6">
      <c r="A45" s="190"/>
      <c r="B45" s="190"/>
      <c r="C45" s="190"/>
      <c r="D45" s="190"/>
      <c r="E45" s="178"/>
      <c r="F45" s="190"/>
      <c r="G45" s="190"/>
      <c r="H45" s="190"/>
      <c r="I45" s="173">
        <f t="shared" si="0"/>
        <v>0</v>
      </c>
      <c r="J45" s="190"/>
      <c r="K45" s="190"/>
      <c r="L45" s="190"/>
      <c r="M45" s="190"/>
      <c r="N45" s="190"/>
      <c r="O45" s="190"/>
      <c r="P45" s="190"/>
      <c r="Q45" s="190"/>
      <c r="R45" s="190"/>
      <c r="S45" s="190"/>
      <c r="T45" s="190"/>
      <c r="U45" s="190"/>
      <c r="V45" s="190"/>
      <c r="W45" s="190"/>
      <c r="X45" s="190"/>
      <c r="Y45" s="190"/>
      <c r="Z45" s="190"/>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row>
    <row r="46" spans="1:218" ht="15.6">
      <c r="A46" s="190"/>
      <c r="B46" s="190"/>
      <c r="C46" s="190"/>
      <c r="D46" s="190"/>
      <c r="E46" s="178"/>
      <c r="F46" s="190"/>
      <c r="G46" s="190"/>
      <c r="H46" s="190"/>
      <c r="I46" s="173">
        <f t="shared" si="0"/>
        <v>0</v>
      </c>
      <c r="J46" s="190"/>
      <c r="K46" s="190"/>
      <c r="L46" s="190"/>
      <c r="M46" s="190"/>
      <c r="N46" s="190"/>
      <c r="O46" s="190"/>
      <c r="P46" s="190"/>
      <c r="Q46" s="190"/>
      <c r="R46" s="190"/>
      <c r="S46" s="190"/>
      <c r="T46" s="190"/>
      <c r="U46" s="190"/>
      <c r="V46" s="190"/>
      <c r="W46" s="190"/>
      <c r="X46" s="190"/>
      <c r="Y46" s="190"/>
      <c r="Z46" s="190"/>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row>
    <row r="47" spans="1:218" ht="15.6">
      <c r="A47" s="190"/>
      <c r="B47" s="190"/>
      <c r="C47" s="190"/>
      <c r="D47" s="190"/>
      <c r="E47" s="178"/>
      <c r="F47" s="190"/>
      <c r="G47" s="190"/>
      <c r="H47" s="190"/>
      <c r="I47" s="173">
        <f t="shared" si="0"/>
        <v>0</v>
      </c>
      <c r="J47" s="190"/>
      <c r="K47" s="190"/>
      <c r="L47" s="190"/>
      <c r="M47" s="190"/>
      <c r="N47" s="190"/>
      <c r="O47" s="190"/>
      <c r="P47" s="190"/>
      <c r="Q47" s="190"/>
      <c r="R47" s="190"/>
      <c r="S47" s="190"/>
      <c r="T47" s="190"/>
      <c r="U47" s="190"/>
      <c r="V47" s="190"/>
      <c r="W47" s="190"/>
      <c r="X47" s="190"/>
      <c r="Y47" s="190"/>
      <c r="Z47" s="190"/>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row>
    <row r="48" spans="1:218" ht="15.6">
      <c r="A48" s="190"/>
      <c r="B48" s="190"/>
      <c r="C48" s="190"/>
      <c r="D48" s="190"/>
      <c r="E48" s="178"/>
      <c r="F48" s="190"/>
      <c r="G48" s="190"/>
      <c r="H48" s="190"/>
      <c r="I48" s="173">
        <f t="shared" si="0"/>
        <v>0</v>
      </c>
      <c r="J48" s="190"/>
      <c r="K48" s="190"/>
      <c r="L48" s="190"/>
      <c r="M48" s="190"/>
      <c r="N48" s="190"/>
      <c r="O48" s="190"/>
      <c r="P48" s="190"/>
      <c r="Q48" s="190"/>
      <c r="R48" s="190"/>
      <c r="S48" s="190"/>
      <c r="T48" s="190"/>
      <c r="U48" s="190"/>
      <c r="V48" s="190"/>
      <c r="W48" s="190"/>
      <c r="X48" s="190"/>
      <c r="Y48" s="190"/>
      <c r="Z48" s="190"/>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8"/>
      <c r="GE48" s="188"/>
      <c r="GF48" s="188"/>
      <c r="GG48" s="188"/>
      <c r="GH48" s="188"/>
      <c r="GI48" s="188"/>
      <c r="GJ48" s="188"/>
      <c r="GK48" s="188"/>
      <c r="GL48" s="188"/>
      <c r="GM48" s="188"/>
      <c r="GN48" s="188"/>
      <c r="GO48" s="188"/>
      <c r="GP48" s="188"/>
      <c r="GQ48" s="188"/>
      <c r="GR48" s="188"/>
      <c r="GS48" s="188"/>
      <c r="GT48" s="188"/>
      <c r="GU48" s="188"/>
      <c r="GV48" s="188"/>
      <c r="GW48" s="188"/>
      <c r="GX48" s="188"/>
      <c r="GY48" s="188"/>
      <c r="GZ48" s="188"/>
      <c r="HA48" s="188"/>
      <c r="HB48" s="188"/>
      <c r="HC48" s="188"/>
      <c r="HD48" s="188"/>
      <c r="HE48" s="188"/>
      <c r="HF48" s="188"/>
      <c r="HG48" s="188"/>
      <c r="HH48" s="188"/>
      <c r="HI48" s="188"/>
      <c r="HJ48" s="188"/>
    </row>
    <row r="49" spans="1:218" ht="15.6">
      <c r="A49" s="190"/>
      <c r="B49" s="190"/>
      <c r="C49" s="190"/>
      <c r="D49" s="190"/>
      <c r="E49" s="178"/>
      <c r="F49" s="190"/>
      <c r="G49" s="190"/>
      <c r="H49" s="190"/>
      <c r="I49" s="173">
        <f t="shared" si="0"/>
        <v>0</v>
      </c>
      <c r="J49" s="190"/>
      <c r="K49" s="190"/>
      <c r="L49" s="190"/>
      <c r="M49" s="190"/>
      <c r="N49" s="190"/>
      <c r="O49" s="190"/>
      <c r="P49" s="190"/>
      <c r="Q49" s="190"/>
      <c r="R49" s="190"/>
      <c r="S49" s="190"/>
      <c r="T49" s="190"/>
      <c r="U49" s="190"/>
      <c r="V49" s="190"/>
      <c r="W49" s="190"/>
      <c r="X49" s="190"/>
      <c r="Y49" s="190"/>
      <c r="Z49" s="190"/>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c r="ES49" s="188"/>
      <c r="ET49" s="188"/>
      <c r="EU49" s="188"/>
      <c r="EV49" s="188"/>
      <c r="EW49" s="188"/>
      <c r="EX49" s="188"/>
      <c r="EY49" s="188"/>
      <c r="EZ49" s="188"/>
      <c r="FA49" s="188"/>
      <c r="FB49" s="188"/>
      <c r="FC49" s="188"/>
      <c r="FD49" s="188"/>
      <c r="FE49" s="188"/>
      <c r="FF49" s="188"/>
      <c r="FG49" s="188"/>
      <c r="FH49" s="188"/>
      <c r="FI49" s="188"/>
      <c r="FJ49" s="188"/>
      <c r="FK49" s="188"/>
      <c r="FL49" s="188"/>
      <c r="FM49" s="188"/>
      <c r="FN49" s="188"/>
      <c r="FO49" s="188"/>
      <c r="FP49" s="188"/>
      <c r="FQ49" s="188"/>
      <c r="FR49" s="188"/>
      <c r="FS49" s="188"/>
      <c r="FT49" s="188"/>
      <c r="FU49" s="188"/>
      <c r="FV49" s="188"/>
      <c r="FW49" s="188"/>
      <c r="FX49" s="188"/>
      <c r="FY49" s="188"/>
      <c r="FZ49" s="188"/>
      <c r="GA49" s="188"/>
      <c r="GB49" s="188"/>
      <c r="GC49" s="188"/>
      <c r="GD49" s="188"/>
      <c r="GE49" s="188"/>
      <c r="GF49" s="188"/>
      <c r="GG49" s="188"/>
      <c r="GH49" s="188"/>
      <c r="GI49" s="188"/>
      <c r="GJ49" s="188"/>
      <c r="GK49" s="188"/>
      <c r="GL49" s="188"/>
      <c r="GM49" s="188"/>
      <c r="GN49" s="188"/>
      <c r="GO49" s="188"/>
      <c r="GP49" s="188"/>
      <c r="GQ49" s="188"/>
      <c r="GR49" s="188"/>
      <c r="GS49" s="188"/>
      <c r="GT49" s="188"/>
      <c r="GU49" s="188"/>
      <c r="GV49" s="188"/>
      <c r="GW49" s="188"/>
      <c r="GX49" s="188"/>
      <c r="GY49" s="188"/>
      <c r="GZ49" s="188"/>
      <c r="HA49" s="188"/>
      <c r="HB49" s="188"/>
      <c r="HC49" s="188"/>
      <c r="HD49" s="188"/>
      <c r="HE49" s="188"/>
      <c r="HF49" s="188"/>
      <c r="HG49" s="188"/>
      <c r="HH49" s="188"/>
      <c r="HI49" s="188"/>
      <c r="HJ49" s="188"/>
    </row>
    <row r="50" spans="1:218" ht="15.6">
      <c r="A50" s="190"/>
      <c r="B50" s="190"/>
      <c r="C50" s="190"/>
      <c r="D50" s="190"/>
      <c r="E50" s="178"/>
      <c r="F50" s="190"/>
      <c r="G50" s="190"/>
      <c r="H50" s="190"/>
      <c r="I50" s="173">
        <f t="shared" si="0"/>
        <v>0</v>
      </c>
      <c r="J50" s="190"/>
      <c r="K50" s="190"/>
      <c r="L50" s="190"/>
      <c r="M50" s="190"/>
      <c r="N50" s="190"/>
      <c r="O50" s="190"/>
      <c r="P50" s="190"/>
      <c r="Q50" s="190"/>
      <c r="R50" s="190"/>
      <c r="S50" s="190"/>
      <c r="T50" s="190"/>
      <c r="U50" s="190"/>
      <c r="V50" s="190"/>
      <c r="W50" s="190"/>
      <c r="X50" s="190"/>
      <c r="Y50" s="190"/>
      <c r="Z50" s="190"/>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row>
    <row r="51" spans="1:218" ht="15.6">
      <c r="A51" s="190"/>
      <c r="B51" s="190"/>
      <c r="C51" s="190"/>
      <c r="D51" s="190"/>
      <c r="E51" s="178"/>
      <c r="F51" s="190"/>
      <c r="G51" s="190"/>
      <c r="H51" s="190"/>
      <c r="I51" s="173">
        <f t="shared" si="0"/>
        <v>0</v>
      </c>
      <c r="J51" s="190"/>
      <c r="K51" s="190"/>
      <c r="L51" s="190"/>
      <c r="M51" s="190"/>
      <c r="N51" s="190"/>
      <c r="O51" s="190"/>
      <c r="P51" s="190"/>
      <c r="Q51" s="190"/>
      <c r="R51" s="190"/>
      <c r="S51" s="190"/>
      <c r="T51" s="190"/>
      <c r="U51" s="190"/>
      <c r="V51" s="190"/>
      <c r="W51" s="190"/>
      <c r="X51" s="190"/>
      <c r="Y51" s="190"/>
      <c r="Z51" s="190"/>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8"/>
      <c r="EU51" s="188"/>
      <c r="EV51" s="188"/>
      <c r="EW51" s="188"/>
      <c r="EX51" s="188"/>
      <c r="EY51" s="188"/>
      <c r="EZ51" s="188"/>
      <c r="FA51" s="188"/>
      <c r="FB51" s="188"/>
      <c r="FC51" s="188"/>
      <c r="FD51" s="188"/>
      <c r="FE51" s="188"/>
      <c r="FF51" s="188"/>
      <c r="FG51" s="188"/>
      <c r="FH51" s="188"/>
      <c r="FI51" s="188"/>
      <c r="FJ51" s="188"/>
      <c r="FK51" s="188"/>
      <c r="FL51" s="188"/>
      <c r="FM51" s="188"/>
      <c r="FN51" s="188"/>
      <c r="FO51" s="188"/>
      <c r="FP51" s="188"/>
      <c r="FQ51" s="188"/>
      <c r="FR51" s="188"/>
      <c r="FS51" s="188"/>
      <c r="FT51" s="188"/>
      <c r="FU51" s="188"/>
      <c r="FV51" s="188"/>
      <c r="FW51" s="188"/>
      <c r="FX51" s="188"/>
      <c r="FY51" s="188"/>
      <c r="FZ51" s="188"/>
      <c r="GA51" s="188"/>
      <c r="GB51" s="188"/>
      <c r="GC51" s="188"/>
      <c r="GD51" s="188"/>
      <c r="GE51" s="188"/>
      <c r="GF51" s="188"/>
      <c r="GG51" s="188"/>
      <c r="GH51" s="188"/>
      <c r="GI51" s="188"/>
      <c r="GJ51" s="188"/>
      <c r="GK51" s="188"/>
      <c r="GL51" s="188"/>
      <c r="GM51" s="188"/>
      <c r="GN51" s="188"/>
      <c r="GO51" s="188"/>
      <c r="GP51" s="188"/>
      <c r="GQ51" s="188"/>
      <c r="GR51" s="188"/>
      <c r="GS51" s="188"/>
      <c r="GT51" s="188"/>
      <c r="GU51" s="188"/>
      <c r="GV51" s="188"/>
      <c r="GW51" s="188"/>
      <c r="GX51" s="188"/>
      <c r="GY51" s="188"/>
      <c r="GZ51" s="188"/>
      <c r="HA51" s="188"/>
      <c r="HB51" s="188"/>
      <c r="HC51" s="188"/>
      <c r="HD51" s="188"/>
      <c r="HE51" s="188"/>
      <c r="HF51" s="188"/>
      <c r="HG51" s="188"/>
      <c r="HH51" s="188"/>
      <c r="HI51" s="188"/>
      <c r="HJ51" s="188"/>
    </row>
    <row r="52" spans="1:218" ht="15.6">
      <c r="A52" s="190"/>
      <c r="B52" s="190"/>
      <c r="C52" s="190"/>
      <c r="D52" s="190"/>
      <c r="E52" s="178"/>
      <c r="F52" s="190"/>
      <c r="G52" s="190"/>
      <c r="H52" s="190"/>
      <c r="I52" s="173">
        <f t="shared" si="0"/>
        <v>0</v>
      </c>
      <c r="J52" s="190"/>
      <c r="K52" s="190"/>
      <c r="L52" s="190"/>
      <c r="M52" s="190"/>
      <c r="N52" s="190"/>
      <c r="O52" s="190"/>
      <c r="P52" s="190"/>
      <c r="Q52" s="190"/>
      <c r="R52" s="190"/>
      <c r="S52" s="190"/>
      <c r="T52" s="190"/>
      <c r="U52" s="190"/>
      <c r="V52" s="190"/>
      <c r="W52" s="190"/>
      <c r="X52" s="190"/>
      <c r="Y52" s="190"/>
      <c r="Z52" s="190"/>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row>
    <row r="53" spans="1:218" ht="15.6">
      <c r="A53" s="190"/>
      <c r="B53" s="190"/>
      <c r="C53" s="190"/>
      <c r="D53" s="190"/>
      <c r="E53" s="178"/>
      <c r="F53" s="190"/>
      <c r="G53" s="190"/>
      <c r="H53" s="190"/>
      <c r="I53" s="173">
        <f t="shared" si="0"/>
        <v>0</v>
      </c>
      <c r="J53" s="190"/>
      <c r="K53" s="190"/>
      <c r="L53" s="190"/>
      <c r="M53" s="190"/>
      <c r="N53" s="190"/>
      <c r="O53" s="190"/>
      <c r="P53" s="190"/>
      <c r="Q53" s="190"/>
      <c r="R53" s="190"/>
      <c r="S53" s="190"/>
      <c r="T53" s="190"/>
      <c r="U53" s="190"/>
      <c r="V53" s="190"/>
      <c r="W53" s="190"/>
      <c r="X53" s="190"/>
      <c r="Y53" s="190"/>
      <c r="Z53" s="190"/>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row>
    <row r="54" spans="1:218" ht="15.6">
      <c r="A54" s="190"/>
      <c r="B54" s="190"/>
      <c r="C54" s="190"/>
      <c r="D54" s="190"/>
      <c r="E54" s="178"/>
      <c r="F54" s="190"/>
      <c r="G54" s="190"/>
      <c r="H54" s="190"/>
      <c r="I54" s="173">
        <f t="shared" si="0"/>
        <v>0</v>
      </c>
      <c r="J54" s="190"/>
      <c r="K54" s="190"/>
      <c r="L54" s="190"/>
      <c r="M54" s="190"/>
      <c r="N54" s="190"/>
      <c r="O54" s="190"/>
      <c r="P54" s="190"/>
      <c r="Q54" s="190"/>
      <c r="R54" s="190"/>
      <c r="S54" s="190"/>
      <c r="T54" s="190"/>
      <c r="U54" s="190"/>
      <c r="V54" s="190"/>
      <c r="W54" s="190"/>
      <c r="X54" s="190"/>
      <c r="Y54" s="190"/>
      <c r="Z54" s="190"/>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8"/>
      <c r="GE54" s="188"/>
      <c r="GF54" s="188"/>
      <c r="GG54" s="188"/>
      <c r="GH54" s="188"/>
      <c r="GI54" s="188"/>
      <c r="GJ54" s="188"/>
      <c r="GK54" s="188"/>
      <c r="GL54" s="188"/>
      <c r="GM54" s="188"/>
      <c r="GN54" s="188"/>
      <c r="GO54" s="188"/>
      <c r="GP54" s="188"/>
      <c r="GQ54" s="188"/>
      <c r="GR54" s="188"/>
      <c r="GS54" s="188"/>
      <c r="GT54" s="188"/>
      <c r="GU54" s="188"/>
      <c r="GV54" s="188"/>
      <c r="GW54" s="188"/>
      <c r="GX54" s="188"/>
      <c r="GY54" s="188"/>
      <c r="GZ54" s="188"/>
      <c r="HA54" s="188"/>
      <c r="HB54" s="188"/>
      <c r="HC54" s="188"/>
      <c r="HD54" s="188"/>
      <c r="HE54" s="188"/>
      <c r="HF54" s="188"/>
      <c r="HG54" s="188"/>
      <c r="HH54" s="188"/>
      <c r="HI54" s="188"/>
      <c r="HJ54" s="188"/>
    </row>
    <row r="55" spans="1:218" ht="15.6">
      <c r="A55" s="190"/>
      <c r="B55" s="190"/>
      <c r="C55" s="190"/>
      <c r="D55" s="190"/>
      <c r="E55" s="178"/>
      <c r="F55" s="190"/>
      <c r="G55" s="190"/>
      <c r="H55" s="190"/>
      <c r="I55" s="173">
        <f t="shared" si="0"/>
        <v>0</v>
      </c>
      <c r="J55" s="190"/>
      <c r="K55" s="190"/>
      <c r="L55" s="190"/>
      <c r="M55" s="190"/>
      <c r="N55" s="190"/>
      <c r="O55" s="190"/>
      <c r="P55" s="190"/>
      <c r="Q55" s="190"/>
      <c r="R55" s="190"/>
      <c r="S55" s="190"/>
      <c r="T55" s="190"/>
      <c r="U55" s="190"/>
      <c r="V55" s="190"/>
      <c r="W55" s="190"/>
      <c r="X55" s="190"/>
      <c r="Y55" s="190"/>
      <c r="Z55" s="190"/>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8"/>
      <c r="FS55" s="188"/>
      <c r="FT55" s="188"/>
      <c r="FU55" s="188"/>
      <c r="FV55" s="188"/>
      <c r="FW55" s="188"/>
      <c r="FX55" s="188"/>
      <c r="FY55" s="188"/>
      <c r="FZ55" s="188"/>
      <c r="GA55" s="188"/>
      <c r="GB55" s="188"/>
      <c r="GC55" s="188"/>
      <c r="GD55" s="188"/>
      <c r="GE55" s="188"/>
      <c r="GF55" s="188"/>
      <c r="GG55" s="188"/>
      <c r="GH55" s="188"/>
      <c r="GI55" s="188"/>
      <c r="GJ55" s="188"/>
      <c r="GK55" s="188"/>
      <c r="GL55" s="188"/>
      <c r="GM55" s="188"/>
      <c r="GN55" s="188"/>
      <c r="GO55" s="188"/>
      <c r="GP55" s="188"/>
      <c r="GQ55" s="188"/>
      <c r="GR55" s="188"/>
      <c r="GS55" s="188"/>
      <c r="GT55" s="188"/>
      <c r="GU55" s="188"/>
      <c r="GV55" s="188"/>
      <c r="GW55" s="188"/>
      <c r="GX55" s="188"/>
      <c r="GY55" s="188"/>
      <c r="GZ55" s="188"/>
      <c r="HA55" s="188"/>
      <c r="HB55" s="188"/>
      <c r="HC55" s="188"/>
      <c r="HD55" s="188"/>
      <c r="HE55" s="188"/>
      <c r="HF55" s="188"/>
      <c r="HG55" s="188"/>
      <c r="HH55" s="188"/>
      <c r="HI55" s="188"/>
      <c r="HJ55" s="188"/>
    </row>
    <row r="56" spans="1:218" ht="15.6">
      <c r="A56" s="190"/>
      <c r="B56" s="190"/>
      <c r="C56" s="190"/>
      <c r="D56" s="190"/>
      <c r="E56" s="178"/>
      <c r="F56" s="190"/>
      <c r="G56" s="190"/>
      <c r="H56" s="190"/>
      <c r="I56" s="173">
        <f t="shared" si="0"/>
        <v>0</v>
      </c>
      <c r="J56" s="190"/>
      <c r="K56" s="190"/>
      <c r="L56" s="190"/>
      <c r="M56" s="190"/>
      <c r="N56" s="190"/>
      <c r="O56" s="190"/>
      <c r="P56" s="190"/>
      <c r="Q56" s="190"/>
      <c r="R56" s="190"/>
      <c r="S56" s="190"/>
      <c r="T56" s="190"/>
      <c r="U56" s="190"/>
      <c r="V56" s="190"/>
      <c r="W56" s="190"/>
      <c r="X56" s="190"/>
      <c r="Y56" s="190"/>
      <c r="Z56" s="190"/>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c r="EO56" s="188"/>
      <c r="EP56" s="188"/>
      <c r="EQ56" s="188"/>
      <c r="ER56" s="188"/>
      <c r="ES56" s="188"/>
      <c r="ET56" s="188"/>
      <c r="EU56" s="188"/>
      <c r="EV56" s="188"/>
      <c r="EW56" s="188"/>
      <c r="EX56" s="188"/>
      <c r="EY56" s="188"/>
      <c r="EZ56" s="188"/>
      <c r="FA56" s="188"/>
      <c r="FB56" s="188"/>
      <c r="FC56" s="188"/>
      <c r="FD56" s="188"/>
      <c r="FE56" s="188"/>
      <c r="FF56" s="188"/>
      <c r="FG56" s="188"/>
      <c r="FH56" s="188"/>
      <c r="FI56" s="188"/>
      <c r="FJ56" s="188"/>
      <c r="FK56" s="188"/>
      <c r="FL56" s="188"/>
      <c r="FM56" s="188"/>
      <c r="FN56" s="188"/>
      <c r="FO56" s="188"/>
      <c r="FP56" s="188"/>
      <c r="FQ56" s="188"/>
      <c r="FR56" s="188"/>
      <c r="FS56" s="188"/>
      <c r="FT56" s="188"/>
      <c r="FU56" s="188"/>
      <c r="FV56" s="188"/>
      <c r="FW56" s="188"/>
      <c r="FX56" s="188"/>
      <c r="FY56" s="188"/>
      <c r="FZ56" s="188"/>
      <c r="GA56" s="188"/>
      <c r="GB56" s="188"/>
      <c r="GC56" s="188"/>
      <c r="GD56" s="188"/>
      <c r="GE56" s="188"/>
      <c r="GF56" s="188"/>
      <c r="GG56" s="188"/>
      <c r="GH56" s="188"/>
      <c r="GI56" s="188"/>
      <c r="GJ56" s="188"/>
      <c r="GK56" s="188"/>
      <c r="GL56" s="188"/>
      <c r="GM56" s="188"/>
      <c r="GN56" s="188"/>
      <c r="GO56" s="188"/>
      <c r="GP56" s="188"/>
      <c r="GQ56" s="188"/>
      <c r="GR56" s="188"/>
      <c r="GS56" s="188"/>
      <c r="GT56" s="188"/>
      <c r="GU56" s="188"/>
      <c r="GV56" s="188"/>
      <c r="GW56" s="188"/>
      <c r="GX56" s="188"/>
      <c r="GY56" s="188"/>
      <c r="GZ56" s="188"/>
      <c r="HA56" s="188"/>
      <c r="HB56" s="188"/>
      <c r="HC56" s="188"/>
      <c r="HD56" s="188"/>
      <c r="HE56" s="188"/>
      <c r="HF56" s="188"/>
      <c r="HG56" s="188"/>
      <c r="HH56" s="188"/>
      <c r="HI56" s="188"/>
      <c r="HJ56" s="188"/>
    </row>
    <row r="57" spans="1:218" ht="15.6">
      <c r="A57" s="190"/>
      <c r="B57" s="190"/>
      <c r="C57" s="190"/>
      <c r="D57" s="190"/>
      <c r="E57" s="178"/>
      <c r="F57" s="190"/>
      <c r="G57" s="190"/>
      <c r="H57" s="190"/>
      <c r="I57" s="173">
        <f t="shared" si="0"/>
        <v>0</v>
      </c>
      <c r="J57" s="190"/>
      <c r="K57" s="190"/>
      <c r="L57" s="190"/>
      <c r="M57" s="190"/>
      <c r="N57" s="190"/>
      <c r="O57" s="190"/>
      <c r="P57" s="190"/>
      <c r="Q57" s="190"/>
      <c r="R57" s="190"/>
      <c r="S57" s="190"/>
      <c r="T57" s="190"/>
      <c r="U57" s="190"/>
      <c r="V57" s="190"/>
      <c r="W57" s="190"/>
      <c r="X57" s="190"/>
      <c r="Y57" s="190"/>
      <c r="Z57" s="190"/>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c r="EO57" s="188"/>
      <c r="EP57" s="188"/>
      <c r="EQ57" s="188"/>
      <c r="ER57" s="188"/>
      <c r="ES57" s="188"/>
      <c r="ET57" s="188"/>
      <c r="EU57" s="188"/>
      <c r="EV57" s="188"/>
      <c r="EW57" s="188"/>
      <c r="EX57" s="188"/>
      <c r="EY57" s="188"/>
      <c r="EZ57" s="188"/>
      <c r="FA57" s="188"/>
      <c r="FB57" s="188"/>
      <c r="FC57" s="188"/>
      <c r="FD57" s="188"/>
      <c r="FE57" s="188"/>
      <c r="FF57" s="188"/>
      <c r="FG57" s="188"/>
      <c r="FH57" s="188"/>
      <c r="FI57" s="188"/>
      <c r="FJ57" s="188"/>
      <c r="FK57" s="188"/>
      <c r="FL57" s="188"/>
      <c r="FM57" s="188"/>
      <c r="FN57" s="188"/>
      <c r="FO57" s="188"/>
      <c r="FP57" s="188"/>
      <c r="FQ57" s="188"/>
      <c r="FR57" s="188"/>
      <c r="FS57" s="188"/>
      <c r="FT57" s="188"/>
      <c r="FU57" s="188"/>
      <c r="FV57" s="188"/>
      <c r="FW57" s="188"/>
      <c r="FX57" s="188"/>
      <c r="FY57" s="188"/>
      <c r="FZ57" s="188"/>
      <c r="GA57" s="188"/>
      <c r="GB57" s="188"/>
      <c r="GC57" s="188"/>
      <c r="GD57" s="188"/>
      <c r="GE57" s="188"/>
      <c r="GF57" s="188"/>
      <c r="GG57" s="188"/>
      <c r="GH57" s="188"/>
      <c r="GI57" s="188"/>
      <c r="GJ57" s="188"/>
      <c r="GK57" s="188"/>
      <c r="GL57" s="188"/>
      <c r="GM57" s="188"/>
      <c r="GN57" s="188"/>
      <c r="GO57" s="188"/>
      <c r="GP57" s="188"/>
      <c r="GQ57" s="188"/>
      <c r="GR57" s="188"/>
      <c r="GS57" s="188"/>
      <c r="GT57" s="188"/>
      <c r="GU57" s="188"/>
      <c r="GV57" s="188"/>
      <c r="GW57" s="188"/>
      <c r="GX57" s="188"/>
      <c r="GY57" s="188"/>
      <c r="GZ57" s="188"/>
      <c r="HA57" s="188"/>
      <c r="HB57" s="188"/>
      <c r="HC57" s="188"/>
      <c r="HD57" s="188"/>
      <c r="HE57" s="188"/>
      <c r="HF57" s="188"/>
      <c r="HG57" s="188"/>
      <c r="HH57" s="188"/>
      <c r="HI57" s="188"/>
      <c r="HJ57" s="188"/>
    </row>
    <row r="58" spans="1:218" ht="15.6">
      <c r="A58" s="190"/>
      <c r="B58" s="190"/>
      <c r="C58" s="190"/>
      <c r="D58" s="190"/>
      <c r="E58" s="178"/>
      <c r="F58" s="190"/>
      <c r="G58" s="190"/>
      <c r="H58" s="190"/>
      <c r="I58" s="173">
        <f t="shared" si="0"/>
        <v>0</v>
      </c>
      <c r="J58" s="190"/>
      <c r="K58" s="190"/>
      <c r="L58" s="190"/>
      <c r="M58" s="190"/>
      <c r="N58" s="190"/>
      <c r="O58" s="190"/>
      <c r="P58" s="190"/>
      <c r="Q58" s="190"/>
      <c r="R58" s="190"/>
      <c r="S58" s="190"/>
      <c r="T58" s="190"/>
      <c r="U58" s="190"/>
      <c r="V58" s="190"/>
      <c r="W58" s="190"/>
      <c r="X58" s="190"/>
      <c r="Y58" s="190"/>
      <c r="Z58" s="190"/>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188"/>
      <c r="DK58" s="188"/>
      <c r="DL58" s="188"/>
      <c r="DM58" s="188"/>
      <c r="DN58" s="188"/>
      <c r="DO58" s="188"/>
      <c r="DP58" s="188"/>
      <c r="DQ58" s="188"/>
      <c r="DR58" s="188"/>
      <c r="DS58" s="188"/>
      <c r="DT58" s="188"/>
      <c r="DU58" s="188"/>
      <c r="DV58" s="188"/>
      <c r="DW58" s="188"/>
      <c r="DX58" s="188"/>
      <c r="DY58" s="188"/>
      <c r="DZ58" s="188"/>
      <c r="EA58" s="188"/>
      <c r="EB58" s="188"/>
      <c r="EC58" s="188"/>
      <c r="ED58" s="188"/>
      <c r="EE58" s="188"/>
      <c r="EF58" s="188"/>
      <c r="EG58" s="188"/>
      <c r="EH58" s="188"/>
      <c r="EI58" s="188"/>
      <c r="EJ58" s="188"/>
      <c r="EK58" s="188"/>
      <c r="EL58" s="188"/>
      <c r="EM58" s="188"/>
      <c r="EN58" s="188"/>
      <c r="EO58" s="188"/>
      <c r="EP58" s="188"/>
      <c r="EQ58" s="188"/>
      <c r="ER58" s="188"/>
      <c r="ES58" s="188"/>
      <c r="ET58" s="188"/>
      <c r="EU58" s="188"/>
      <c r="EV58" s="188"/>
      <c r="EW58" s="188"/>
      <c r="EX58" s="188"/>
      <c r="EY58" s="188"/>
      <c r="EZ58" s="188"/>
      <c r="FA58" s="188"/>
      <c r="FB58" s="188"/>
      <c r="FC58" s="188"/>
      <c r="FD58" s="188"/>
      <c r="FE58" s="188"/>
      <c r="FF58" s="188"/>
      <c r="FG58" s="188"/>
      <c r="FH58" s="188"/>
      <c r="FI58" s="188"/>
      <c r="FJ58" s="188"/>
      <c r="FK58" s="188"/>
      <c r="FL58" s="188"/>
      <c r="FM58" s="188"/>
      <c r="FN58" s="188"/>
      <c r="FO58" s="188"/>
      <c r="FP58" s="188"/>
      <c r="FQ58" s="188"/>
      <c r="FR58" s="188"/>
      <c r="FS58" s="188"/>
      <c r="FT58" s="188"/>
      <c r="FU58" s="188"/>
      <c r="FV58" s="188"/>
      <c r="FW58" s="188"/>
      <c r="FX58" s="188"/>
      <c r="FY58" s="188"/>
      <c r="FZ58" s="188"/>
      <c r="GA58" s="188"/>
      <c r="GB58" s="188"/>
      <c r="GC58" s="188"/>
      <c r="GD58" s="188"/>
      <c r="GE58" s="188"/>
      <c r="GF58" s="188"/>
      <c r="GG58" s="188"/>
      <c r="GH58" s="188"/>
      <c r="GI58" s="188"/>
      <c r="GJ58" s="188"/>
      <c r="GK58" s="188"/>
      <c r="GL58" s="188"/>
      <c r="GM58" s="188"/>
      <c r="GN58" s="188"/>
      <c r="GO58" s="188"/>
      <c r="GP58" s="188"/>
      <c r="GQ58" s="188"/>
      <c r="GR58" s="188"/>
      <c r="GS58" s="188"/>
      <c r="GT58" s="188"/>
      <c r="GU58" s="188"/>
      <c r="GV58" s="188"/>
      <c r="GW58" s="188"/>
      <c r="GX58" s="188"/>
      <c r="GY58" s="188"/>
      <c r="GZ58" s="188"/>
      <c r="HA58" s="188"/>
      <c r="HB58" s="188"/>
      <c r="HC58" s="188"/>
      <c r="HD58" s="188"/>
      <c r="HE58" s="188"/>
      <c r="HF58" s="188"/>
      <c r="HG58" s="188"/>
      <c r="HH58" s="188"/>
      <c r="HI58" s="188"/>
      <c r="HJ58" s="188"/>
    </row>
    <row r="59" spans="1:218" ht="15.6">
      <c r="A59" s="190"/>
      <c r="B59" s="190"/>
      <c r="C59" s="190"/>
      <c r="D59" s="190"/>
      <c r="E59" s="178"/>
      <c r="F59" s="190"/>
      <c r="G59" s="190"/>
      <c r="H59" s="190"/>
      <c r="I59" s="173">
        <f t="shared" si="0"/>
        <v>0</v>
      </c>
      <c r="J59" s="190"/>
      <c r="K59" s="190"/>
      <c r="L59" s="190"/>
      <c r="M59" s="190"/>
      <c r="N59" s="190"/>
      <c r="O59" s="190"/>
      <c r="P59" s="190"/>
      <c r="Q59" s="190"/>
      <c r="R59" s="190"/>
      <c r="S59" s="190"/>
      <c r="T59" s="190"/>
      <c r="U59" s="190"/>
      <c r="V59" s="190"/>
      <c r="W59" s="190"/>
      <c r="X59" s="190"/>
      <c r="Y59" s="190"/>
      <c r="Z59" s="190"/>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88"/>
      <c r="EI59" s="188"/>
      <c r="EJ59" s="188"/>
      <c r="EK59" s="188"/>
      <c r="EL59" s="188"/>
      <c r="EM59" s="188"/>
      <c r="EN59" s="188"/>
      <c r="EO59" s="188"/>
      <c r="EP59" s="188"/>
      <c r="EQ59" s="188"/>
      <c r="ER59" s="188"/>
      <c r="ES59" s="188"/>
      <c r="ET59" s="188"/>
      <c r="EU59" s="188"/>
      <c r="EV59" s="188"/>
      <c r="EW59" s="188"/>
      <c r="EX59" s="188"/>
      <c r="EY59" s="188"/>
      <c r="EZ59" s="188"/>
      <c r="FA59" s="188"/>
      <c r="FB59" s="188"/>
      <c r="FC59" s="188"/>
      <c r="FD59" s="188"/>
      <c r="FE59" s="188"/>
      <c r="FF59" s="188"/>
      <c r="FG59" s="188"/>
      <c r="FH59" s="188"/>
      <c r="FI59" s="188"/>
      <c r="FJ59" s="188"/>
      <c r="FK59" s="188"/>
      <c r="FL59" s="188"/>
      <c r="FM59" s="188"/>
      <c r="FN59" s="188"/>
      <c r="FO59" s="188"/>
      <c r="FP59" s="188"/>
      <c r="FQ59" s="188"/>
      <c r="FR59" s="188"/>
      <c r="FS59" s="188"/>
      <c r="FT59" s="188"/>
      <c r="FU59" s="188"/>
      <c r="FV59" s="188"/>
      <c r="FW59" s="188"/>
      <c r="FX59" s="188"/>
      <c r="FY59" s="188"/>
      <c r="FZ59" s="188"/>
      <c r="GA59" s="188"/>
      <c r="GB59" s="188"/>
      <c r="GC59" s="188"/>
      <c r="GD59" s="188"/>
      <c r="GE59" s="188"/>
      <c r="GF59" s="188"/>
      <c r="GG59" s="188"/>
      <c r="GH59" s="188"/>
      <c r="GI59" s="188"/>
      <c r="GJ59" s="188"/>
      <c r="GK59" s="188"/>
      <c r="GL59" s="188"/>
      <c r="GM59" s="188"/>
      <c r="GN59" s="188"/>
      <c r="GO59" s="188"/>
      <c r="GP59" s="188"/>
      <c r="GQ59" s="188"/>
      <c r="GR59" s="188"/>
      <c r="GS59" s="188"/>
      <c r="GT59" s="188"/>
      <c r="GU59" s="188"/>
      <c r="GV59" s="188"/>
      <c r="GW59" s="188"/>
      <c r="GX59" s="188"/>
      <c r="GY59" s="188"/>
      <c r="GZ59" s="188"/>
      <c r="HA59" s="188"/>
      <c r="HB59" s="188"/>
      <c r="HC59" s="188"/>
      <c r="HD59" s="188"/>
      <c r="HE59" s="188"/>
      <c r="HF59" s="188"/>
      <c r="HG59" s="188"/>
      <c r="HH59" s="188"/>
      <c r="HI59" s="188"/>
      <c r="HJ59" s="188"/>
    </row>
    <row r="60" spans="1:218" ht="15.6">
      <c r="A60" s="190"/>
      <c r="B60" s="190"/>
      <c r="C60" s="190"/>
      <c r="D60" s="190"/>
      <c r="E60" s="178"/>
      <c r="F60" s="190"/>
      <c r="G60" s="190"/>
      <c r="H60" s="190"/>
      <c r="I60" s="173">
        <f t="shared" si="0"/>
        <v>0</v>
      </c>
      <c r="J60" s="190"/>
      <c r="K60" s="190"/>
      <c r="L60" s="190"/>
      <c r="M60" s="190"/>
      <c r="N60" s="190"/>
      <c r="O60" s="190"/>
      <c r="P60" s="190"/>
      <c r="Q60" s="190"/>
      <c r="R60" s="190"/>
      <c r="S60" s="190"/>
      <c r="T60" s="190"/>
      <c r="U60" s="190"/>
      <c r="V60" s="190"/>
      <c r="W60" s="190"/>
      <c r="X60" s="190"/>
      <c r="Y60" s="190"/>
      <c r="Z60" s="190"/>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c r="EO60" s="188"/>
      <c r="EP60" s="188"/>
      <c r="EQ60" s="188"/>
      <c r="ER60" s="188"/>
      <c r="ES60" s="188"/>
      <c r="ET60" s="188"/>
      <c r="EU60" s="188"/>
      <c r="EV60" s="188"/>
      <c r="EW60" s="188"/>
      <c r="EX60" s="188"/>
      <c r="EY60" s="188"/>
      <c r="EZ60" s="188"/>
      <c r="FA60" s="188"/>
      <c r="FB60" s="188"/>
      <c r="FC60" s="188"/>
      <c r="FD60" s="188"/>
      <c r="FE60" s="188"/>
      <c r="FF60" s="188"/>
      <c r="FG60" s="188"/>
      <c r="FH60" s="188"/>
      <c r="FI60" s="188"/>
      <c r="FJ60" s="188"/>
      <c r="FK60" s="188"/>
      <c r="FL60" s="188"/>
      <c r="FM60" s="188"/>
      <c r="FN60" s="188"/>
      <c r="FO60" s="188"/>
      <c r="FP60" s="188"/>
      <c r="FQ60" s="188"/>
      <c r="FR60" s="188"/>
      <c r="FS60" s="188"/>
      <c r="FT60" s="188"/>
      <c r="FU60" s="188"/>
      <c r="FV60" s="188"/>
      <c r="FW60" s="188"/>
      <c r="FX60" s="188"/>
      <c r="FY60" s="188"/>
      <c r="FZ60" s="188"/>
      <c r="GA60" s="188"/>
      <c r="GB60" s="188"/>
      <c r="GC60" s="188"/>
      <c r="GD60" s="188"/>
      <c r="GE60" s="188"/>
      <c r="GF60" s="188"/>
      <c r="GG60" s="188"/>
      <c r="GH60" s="188"/>
      <c r="GI60" s="188"/>
      <c r="GJ60" s="188"/>
      <c r="GK60" s="188"/>
      <c r="GL60" s="188"/>
      <c r="GM60" s="188"/>
      <c r="GN60" s="188"/>
      <c r="GO60" s="188"/>
      <c r="GP60" s="188"/>
      <c r="GQ60" s="188"/>
      <c r="GR60" s="188"/>
      <c r="GS60" s="188"/>
      <c r="GT60" s="188"/>
      <c r="GU60" s="188"/>
      <c r="GV60" s="188"/>
      <c r="GW60" s="188"/>
      <c r="GX60" s="188"/>
      <c r="GY60" s="188"/>
      <c r="GZ60" s="188"/>
      <c r="HA60" s="188"/>
      <c r="HB60" s="188"/>
      <c r="HC60" s="188"/>
      <c r="HD60" s="188"/>
      <c r="HE60" s="188"/>
      <c r="HF60" s="188"/>
      <c r="HG60" s="188"/>
      <c r="HH60" s="188"/>
      <c r="HI60" s="188"/>
      <c r="HJ60" s="188"/>
    </row>
    <row r="61" spans="1:218" ht="15.6">
      <c r="A61" s="190"/>
      <c r="B61" s="190"/>
      <c r="C61" s="190"/>
      <c r="D61" s="190"/>
      <c r="E61" s="178"/>
      <c r="F61" s="190"/>
      <c r="G61" s="190"/>
      <c r="H61" s="190"/>
      <c r="I61" s="173">
        <f t="shared" si="0"/>
        <v>0</v>
      </c>
      <c r="J61" s="190"/>
      <c r="K61" s="190"/>
      <c r="L61" s="190"/>
      <c r="M61" s="190"/>
      <c r="N61" s="190"/>
      <c r="O61" s="190"/>
      <c r="P61" s="190"/>
      <c r="Q61" s="190"/>
      <c r="R61" s="190"/>
      <c r="S61" s="190"/>
      <c r="T61" s="190"/>
      <c r="U61" s="190"/>
      <c r="V61" s="190"/>
      <c r="W61" s="190"/>
      <c r="X61" s="190"/>
      <c r="Y61" s="190"/>
      <c r="Z61" s="190"/>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88"/>
      <c r="ET61" s="188"/>
      <c r="EU61" s="188"/>
      <c r="EV61" s="188"/>
      <c r="EW61" s="188"/>
      <c r="EX61" s="188"/>
      <c r="EY61" s="188"/>
      <c r="EZ61" s="188"/>
      <c r="FA61" s="188"/>
      <c r="FB61" s="188"/>
      <c r="FC61" s="188"/>
      <c r="FD61" s="188"/>
      <c r="FE61" s="188"/>
      <c r="FF61" s="188"/>
      <c r="FG61" s="188"/>
      <c r="FH61" s="188"/>
      <c r="FI61" s="188"/>
      <c r="FJ61" s="188"/>
      <c r="FK61" s="188"/>
      <c r="FL61" s="188"/>
      <c r="FM61" s="188"/>
      <c r="FN61" s="188"/>
      <c r="FO61" s="188"/>
      <c r="FP61" s="188"/>
      <c r="FQ61" s="188"/>
      <c r="FR61" s="188"/>
      <c r="FS61" s="188"/>
      <c r="FT61" s="188"/>
      <c r="FU61" s="188"/>
      <c r="FV61" s="188"/>
      <c r="FW61" s="188"/>
      <c r="FX61" s="188"/>
      <c r="FY61" s="188"/>
      <c r="FZ61" s="188"/>
      <c r="GA61" s="188"/>
      <c r="GB61" s="188"/>
      <c r="GC61" s="188"/>
      <c r="GD61" s="188"/>
      <c r="GE61" s="188"/>
      <c r="GF61" s="188"/>
      <c r="GG61" s="188"/>
      <c r="GH61" s="188"/>
      <c r="GI61" s="188"/>
      <c r="GJ61" s="188"/>
      <c r="GK61" s="188"/>
      <c r="GL61" s="188"/>
      <c r="GM61" s="188"/>
      <c r="GN61" s="188"/>
      <c r="GO61" s="188"/>
      <c r="GP61" s="188"/>
      <c r="GQ61" s="188"/>
      <c r="GR61" s="188"/>
      <c r="GS61" s="188"/>
      <c r="GT61" s="188"/>
      <c r="GU61" s="188"/>
      <c r="GV61" s="188"/>
      <c r="GW61" s="188"/>
      <c r="GX61" s="188"/>
      <c r="GY61" s="188"/>
      <c r="GZ61" s="188"/>
      <c r="HA61" s="188"/>
      <c r="HB61" s="188"/>
      <c r="HC61" s="188"/>
      <c r="HD61" s="188"/>
      <c r="HE61" s="188"/>
      <c r="HF61" s="188"/>
      <c r="HG61" s="188"/>
      <c r="HH61" s="188"/>
      <c r="HI61" s="188"/>
      <c r="HJ61" s="188"/>
    </row>
    <row r="62" spans="1:218" ht="15.6">
      <c r="A62" s="190"/>
      <c r="B62" s="190"/>
      <c r="C62" s="190"/>
      <c r="D62" s="190"/>
      <c r="E62" s="178"/>
      <c r="F62" s="190"/>
      <c r="G62" s="190"/>
      <c r="H62" s="190"/>
      <c r="I62" s="173">
        <f t="shared" si="0"/>
        <v>0</v>
      </c>
      <c r="J62" s="190"/>
      <c r="K62" s="190"/>
      <c r="L62" s="190"/>
      <c r="M62" s="190"/>
      <c r="N62" s="190"/>
      <c r="O62" s="190"/>
      <c r="P62" s="190"/>
      <c r="Q62" s="190"/>
      <c r="R62" s="190"/>
      <c r="S62" s="190"/>
      <c r="T62" s="190"/>
      <c r="U62" s="190"/>
      <c r="V62" s="190"/>
      <c r="W62" s="190"/>
      <c r="X62" s="190"/>
      <c r="Y62" s="190"/>
      <c r="Z62" s="190"/>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8"/>
      <c r="ER62" s="188"/>
      <c r="ES62" s="188"/>
      <c r="ET62" s="188"/>
      <c r="EU62" s="188"/>
      <c r="EV62" s="188"/>
      <c r="EW62" s="188"/>
      <c r="EX62" s="188"/>
      <c r="EY62" s="188"/>
      <c r="EZ62" s="188"/>
      <c r="FA62" s="188"/>
      <c r="FB62" s="188"/>
      <c r="FC62" s="188"/>
      <c r="FD62" s="188"/>
      <c r="FE62" s="188"/>
      <c r="FF62" s="188"/>
      <c r="FG62" s="188"/>
      <c r="FH62" s="188"/>
      <c r="FI62" s="188"/>
      <c r="FJ62" s="188"/>
      <c r="FK62" s="188"/>
      <c r="FL62" s="188"/>
      <c r="FM62" s="188"/>
      <c r="FN62" s="188"/>
      <c r="FO62" s="188"/>
      <c r="FP62" s="188"/>
      <c r="FQ62" s="188"/>
      <c r="FR62" s="188"/>
      <c r="FS62" s="188"/>
      <c r="FT62" s="188"/>
      <c r="FU62" s="188"/>
      <c r="FV62" s="188"/>
      <c r="FW62" s="188"/>
      <c r="FX62" s="188"/>
      <c r="FY62" s="188"/>
      <c r="FZ62" s="188"/>
      <c r="GA62" s="188"/>
      <c r="GB62" s="188"/>
      <c r="GC62" s="188"/>
      <c r="GD62" s="188"/>
      <c r="GE62" s="188"/>
      <c r="GF62" s="188"/>
      <c r="GG62" s="188"/>
      <c r="GH62" s="188"/>
      <c r="GI62" s="188"/>
      <c r="GJ62" s="188"/>
      <c r="GK62" s="188"/>
      <c r="GL62" s="188"/>
      <c r="GM62" s="188"/>
      <c r="GN62" s="188"/>
      <c r="GO62" s="188"/>
      <c r="GP62" s="188"/>
      <c r="GQ62" s="188"/>
      <c r="GR62" s="188"/>
      <c r="GS62" s="188"/>
      <c r="GT62" s="188"/>
      <c r="GU62" s="188"/>
      <c r="GV62" s="188"/>
      <c r="GW62" s="188"/>
      <c r="GX62" s="188"/>
      <c r="GY62" s="188"/>
      <c r="GZ62" s="188"/>
      <c r="HA62" s="188"/>
      <c r="HB62" s="188"/>
      <c r="HC62" s="188"/>
      <c r="HD62" s="188"/>
      <c r="HE62" s="188"/>
      <c r="HF62" s="188"/>
      <c r="HG62" s="188"/>
      <c r="HH62" s="188"/>
      <c r="HI62" s="188"/>
      <c r="HJ62" s="188"/>
    </row>
    <row r="63" spans="1:218" ht="15.6">
      <c r="A63" s="190"/>
      <c r="B63" s="190"/>
      <c r="C63" s="190"/>
      <c r="D63" s="190"/>
      <c r="E63" s="178"/>
      <c r="F63" s="190"/>
      <c r="G63" s="190"/>
      <c r="H63" s="190"/>
      <c r="I63" s="173">
        <f t="shared" si="0"/>
        <v>0</v>
      </c>
      <c r="J63" s="190"/>
      <c r="K63" s="190"/>
      <c r="L63" s="190"/>
      <c r="M63" s="190"/>
      <c r="N63" s="190"/>
      <c r="O63" s="190"/>
      <c r="P63" s="190"/>
      <c r="Q63" s="190"/>
      <c r="R63" s="190"/>
      <c r="S63" s="190"/>
      <c r="T63" s="190"/>
      <c r="U63" s="190"/>
      <c r="V63" s="190"/>
      <c r="W63" s="190"/>
      <c r="X63" s="190"/>
      <c r="Y63" s="190"/>
      <c r="Z63" s="190"/>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88"/>
      <c r="ET63" s="188"/>
      <c r="EU63" s="188"/>
      <c r="EV63" s="188"/>
      <c r="EW63" s="188"/>
      <c r="EX63" s="188"/>
      <c r="EY63" s="188"/>
      <c r="EZ63" s="188"/>
      <c r="FA63" s="188"/>
      <c r="FB63" s="188"/>
      <c r="FC63" s="188"/>
      <c r="FD63" s="188"/>
      <c r="FE63" s="188"/>
      <c r="FF63" s="188"/>
      <c r="FG63" s="188"/>
      <c r="FH63" s="188"/>
      <c r="FI63" s="188"/>
      <c r="FJ63" s="188"/>
      <c r="FK63" s="188"/>
      <c r="FL63" s="188"/>
      <c r="FM63" s="188"/>
      <c r="FN63" s="188"/>
      <c r="FO63" s="188"/>
      <c r="FP63" s="188"/>
      <c r="FQ63" s="188"/>
      <c r="FR63" s="188"/>
      <c r="FS63" s="188"/>
      <c r="FT63" s="188"/>
      <c r="FU63" s="188"/>
      <c r="FV63" s="188"/>
      <c r="FW63" s="188"/>
      <c r="FX63" s="188"/>
      <c r="FY63" s="188"/>
      <c r="FZ63" s="188"/>
      <c r="GA63" s="188"/>
      <c r="GB63" s="188"/>
      <c r="GC63" s="188"/>
      <c r="GD63" s="188"/>
      <c r="GE63" s="188"/>
      <c r="GF63" s="188"/>
      <c r="GG63" s="188"/>
      <c r="GH63" s="188"/>
      <c r="GI63" s="188"/>
      <c r="GJ63" s="188"/>
      <c r="GK63" s="188"/>
      <c r="GL63" s="188"/>
      <c r="GM63" s="188"/>
      <c r="GN63" s="188"/>
      <c r="GO63" s="188"/>
      <c r="GP63" s="188"/>
      <c r="GQ63" s="188"/>
      <c r="GR63" s="188"/>
      <c r="GS63" s="188"/>
      <c r="GT63" s="188"/>
      <c r="GU63" s="188"/>
      <c r="GV63" s="188"/>
      <c r="GW63" s="188"/>
      <c r="GX63" s="188"/>
      <c r="GY63" s="188"/>
      <c r="GZ63" s="188"/>
      <c r="HA63" s="188"/>
      <c r="HB63" s="188"/>
      <c r="HC63" s="188"/>
      <c r="HD63" s="188"/>
      <c r="HE63" s="188"/>
      <c r="HF63" s="188"/>
      <c r="HG63" s="188"/>
      <c r="HH63" s="188"/>
      <c r="HI63" s="188"/>
      <c r="HJ63" s="188"/>
    </row>
    <row r="64" spans="1:218" ht="15.6">
      <c r="A64" s="190"/>
      <c r="B64" s="190"/>
      <c r="C64" s="190"/>
      <c r="D64" s="190"/>
      <c r="E64" s="178"/>
      <c r="F64" s="190"/>
      <c r="G64" s="190"/>
      <c r="H64" s="190"/>
      <c r="I64" s="173">
        <f t="shared" si="0"/>
        <v>0</v>
      </c>
      <c r="J64" s="190"/>
      <c r="K64" s="190"/>
      <c r="L64" s="190"/>
      <c r="M64" s="190"/>
      <c r="N64" s="190"/>
      <c r="O64" s="190"/>
      <c r="P64" s="190"/>
      <c r="Q64" s="190"/>
      <c r="R64" s="190"/>
      <c r="S64" s="190"/>
      <c r="T64" s="190"/>
      <c r="U64" s="190"/>
      <c r="V64" s="190"/>
      <c r="W64" s="190"/>
      <c r="X64" s="190"/>
      <c r="Y64" s="190"/>
      <c r="Z64" s="190"/>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c r="EO64" s="188"/>
      <c r="EP64" s="188"/>
      <c r="EQ64" s="188"/>
      <c r="ER64" s="188"/>
      <c r="ES64" s="188"/>
      <c r="ET64" s="188"/>
      <c r="EU64" s="188"/>
      <c r="EV64" s="188"/>
      <c r="EW64" s="188"/>
      <c r="EX64" s="188"/>
      <c r="EY64" s="188"/>
      <c r="EZ64" s="188"/>
      <c r="FA64" s="188"/>
      <c r="FB64" s="188"/>
      <c r="FC64" s="188"/>
      <c r="FD64" s="188"/>
      <c r="FE64" s="188"/>
      <c r="FF64" s="188"/>
      <c r="FG64" s="188"/>
      <c r="FH64" s="188"/>
      <c r="FI64" s="188"/>
      <c r="FJ64" s="188"/>
      <c r="FK64" s="188"/>
      <c r="FL64" s="188"/>
      <c r="FM64" s="188"/>
      <c r="FN64" s="188"/>
      <c r="FO64" s="188"/>
      <c r="FP64" s="188"/>
      <c r="FQ64" s="188"/>
      <c r="FR64" s="188"/>
      <c r="FS64" s="188"/>
      <c r="FT64" s="188"/>
      <c r="FU64" s="188"/>
      <c r="FV64" s="188"/>
      <c r="FW64" s="188"/>
      <c r="FX64" s="188"/>
      <c r="FY64" s="188"/>
      <c r="FZ64" s="188"/>
      <c r="GA64" s="188"/>
      <c r="GB64" s="188"/>
      <c r="GC64" s="188"/>
      <c r="GD64" s="188"/>
      <c r="GE64" s="188"/>
      <c r="GF64" s="188"/>
      <c r="GG64" s="188"/>
      <c r="GH64" s="188"/>
      <c r="GI64" s="188"/>
      <c r="GJ64" s="188"/>
      <c r="GK64" s="188"/>
      <c r="GL64" s="188"/>
      <c r="GM64" s="188"/>
      <c r="GN64" s="188"/>
      <c r="GO64" s="188"/>
      <c r="GP64" s="188"/>
      <c r="GQ64" s="188"/>
      <c r="GR64" s="188"/>
      <c r="GS64" s="188"/>
      <c r="GT64" s="188"/>
      <c r="GU64" s="188"/>
      <c r="GV64" s="188"/>
      <c r="GW64" s="188"/>
      <c r="GX64" s="188"/>
      <c r="GY64" s="188"/>
      <c r="GZ64" s="188"/>
      <c r="HA64" s="188"/>
      <c r="HB64" s="188"/>
      <c r="HC64" s="188"/>
      <c r="HD64" s="188"/>
      <c r="HE64" s="188"/>
      <c r="HF64" s="188"/>
      <c r="HG64" s="188"/>
      <c r="HH64" s="188"/>
      <c r="HI64" s="188"/>
      <c r="HJ64" s="188"/>
    </row>
    <row r="65" spans="1:218" ht="15.6">
      <c r="A65" s="190"/>
      <c r="B65" s="190"/>
      <c r="C65" s="190"/>
      <c r="D65" s="190"/>
      <c r="E65" s="178"/>
      <c r="F65" s="190"/>
      <c r="G65" s="190"/>
      <c r="H65" s="190"/>
      <c r="I65" s="173">
        <f t="shared" si="0"/>
        <v>0</v>
      </c>
      <c r="J65" s="190"/>
      <c r="K65" s="190"/>
      <c r="L65" s="190"/>
      <c r="M65" s="190"/>
      <c r="N65" s="190"/>
      <c r="O65" s="190"/>
      <c r="P65" s="190"/>
      <c r="Q65" s="190"/>
      <c r="R65" s="190"/>
      <c r="S65" s="190"/>
      <c r="T65" s="190"/>
      <c r="U65" s="190"/>
      <c r="V65" s="190"/>
      <c r="W65" s="190"/>
      <c r="X65" s="190"/>
      <c r="Y65" s="190"/>
      <c r="Z65" s="190"/>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c r="EO65" s="188"/>
      <c r="EP65" s="188"/>
      <c r="EQ65" s="188"/>
      <c r="ER65" s="188"/>
      <c r="ES65" s="188"/>
      <c r="ET65" s="188"/>
      <c r="EU65" s="188"/>
      <c r="EV65" s="188"/>
      <c r="EW65" s="188"/>
      <c r="EX65" s="188"/>
      <c r="EY65" s="188"/>
      <c r="EZ65" s="188"/>
      <c r="FA65" s="188"/>
      <c r="FB65" s="188"/>
      <c r="FC65" s="188"/>
      <c r="FD65" s="188"/>
      <c r="FE65" s="188"/>
      <c r="FF65" s="188"/>
      <c r="FG65" s="188"/>
      <c r="FH65" s="188"/>
      <c r="FI65" s="188"/>
      <c r="FJ65" s="188"/>
      <c r="FK65" s="188"/>
      <c r="FL65" s="188"/>
      <c r="FM65" s="188"/>
      <c r="FN65" s="188"/>
      <c r="FO65" s="188"/>
      <c r="FP65" s="188"/>
      <c r="FQ65" s="188"/>
      <c r="FR65" s="188"/>
      <c r="FS65" s="188"/>
      <c r="FT65" s="188"/>
      <c r="FU65" s="188"/>
      <c r="FV65" s="188"/>
      <c r="FW65" s="188"/>
      <c r="FX65" s="188"/>
      <c r="FY65" s="188"/>
      <c r="FZ65" s="188"/>
      <c r="GA65" s="188"/>
      <c r="GB65" s="188"/>
      <c r="GC65" s="188"/>
      <c r="GD65" s="188"/>
      <c r="GE65" s="188"/>
      <c r="GF65" s="188"/>
      <c r="GG65" s="188"/>
      <c r="GH65" s="188"/>
      <c r="GI65" s="188"/>
      <c r="GJ65" s="188"/>
      <c r="GK65" s="188"/>
      <c r="GL65" s="188"/>
      <c r="GM65" s="188"/>
      <c r="GN65" s="188"/>
      <c r="GO65" s="188"/>
      <c r="GP65" s="188"/>
      <c r="GQ65" s="188"/>
      <c r="GR65" s="188"/>
      <c r="GS65" s="188"/>
      <c r="GT65" s="188"/>
      <c r="GU65" s="188"/>
      <c r="GV65" s="188"/>
      <c r="GW65" s="188"/>
      <c r="GX65" s="188"/>
      <c r="GY65" s="188"/>
      <c r="GZ65" s="188"/>
      <c r="HA65" s="188"/>
      <c r="HB65" s="188"/>
      <c r="HC65" s="188"/>
      <c r="HD65" s="188"/>
      <c r="HE65" s="188"/>
      <c r="HF65" s="188"/>
      <c r="HG65" s="188"/>
      <c r="HH65" s="188"/>
      <c r="HI65" s="188"/>
      <c r="HJ65" s="188"/>
    </row>
    <row r="66" spans="1:218" ht="15.6">
      <c r="A66" s="190"/>
      <c r="B66" s="190"/>
      <c r="C66" s="190"/>
      <c r="D66" s="190"/>
      <c r="E66" s="178"/>
      <c r="F66" s="190"/>
      <c r="G66" s="190"/>
      <c r="H66" s="190"/>
      <c r="I66" s="173">
        <f t="shared" si="0"/>
        <v>0</v>
      </c>
      <c r="J66" s="190"/>
      <c r="K66" s="190"/>
      <c r="L66" s="190"/>
      <c r="M66" s="190"/>
      <c r="N66" s="190"/>
      <c r="O66" s="190"/>
      <c r="P66" s="190"/>
      <c r="Q66" s="190"/>
      <c r="R66" s="190"/>
      <c r="S66" s="190"/>
      <c r="T66" s="190"/>
      <c r="U66" s="190"/>
      <c r="V66" s="190"/>
      <c r="W66" s="190"/>
      <c r="X66" s="190"/>
      <c r="Y66" s="190"/>
      <c r="Z66" s="190"/>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8"/>
      <c r="EU66" s="188"/>
      <c r="EV66" s="188"/>
      <c r="EW66" s="188"/>
      <c r="EX66" s="188"/>
      <c r="EY66" s="188"/>
      <c r="EZ66" s="188"/>
      <c r="FA66" s="188"/>
      <c r="FB66" s="188"/>
      <c r="FC66" s="188"/>
      <c r="FD66" s="188"/>
      <c r="FE66" s="188"/>
      <c r="FF66" s="188"/>
      <c r="FG66" s="188"/>
      <c r="FH66" s="188"/>
      <c r="FI66" s="188"/>
      <c r="FJ66" s="188"/>
      <c r="FK66" s="188"/>
      <c r="FL66" s="188"/>
      <c r="FM66" s="188"/>
      <c r="FN66" s="188"/>
      <c r="FO66" s="188"/>
      <c r="FP66" s="188"/>
      <c r="FQ66" s="188"/>
      <c r="FR66" s="188"/>
      <c r="FS66" s="188"/>
      <c r="FT66" s="188"/>
      <c r="FU66" s="188"/>
      <c r="FV66" s="188"/>
      <c r="FW66" s="188"/>
      <c r="FX66" s="188"/>
      <c r="FY66" s="188"/>
      <c r="FZ66" s="188"/>
      <c r="GA66" s="188"/>
      <c r="GB66" s="188"/>
      <c r="GC66" s="188"/>
      <c r="GD66" s="188"/>
      <c r="GE66" s="188"/>
      <c r="GF66" s="188"/>
      <c r="GG66" s="188"/>
      <c r="GH66" s="188"/>
      <c r="GI66" s="188"/>
      <c r="GJ66" s="188"/>
      <c r="GK66" s="188"/>
      <c r="GL66" s="188"/>
      <c r="GM66" s="188"/>
      <c r="GN66" s="188"/>
      <c r="GO66" s="188"/>
      <c r="GP66" s="188"/>
      <c r="GQ66" s="188"/>
      <c r="GR66" s="188"/>
      <c r="GS66" s="188"/>
      <c r="GT66" s="188"/>
      <c r="GU66" s="188"/>
      <c r="GV66" s="188"/>
      <c r="GW66" s="188"/>
      <c r="GX66" s="188"/>
      <c r="GY66" s="188"/>
      <c r="GZ66" s="188"/>
      <c r="HA66" s="188"/>
      <c r="HB66" s="188"/>
      <c r="HC66" s="188"/>
      <c r="HD66" s="188"/>
      <c r="HE66" s="188"/>
      <c r="HF66" s="188"/>
      <c r="HG66" s="188"/>
      <c r="HH66" s="188"/>
      <c r="HI66" s="188"/>
      <c r="HJ66" s="188"/>
    </row>
    <row r="67" spans="1:218" ht="15.6">
      <c r="A67" s="190"/>
      <c r="B67" s="190"/>
      <c r="C67" s="190"/>
      <c r="D67" s="190"/>
      <c r="E67" s="178"/>
      <c r="F67" s="190"/>
      <c r="G67" s="190"/>
      <c r="H67" s="190"/>
      <c r="I67" s="173">
        <f t="shared" si="0"/>
        <v>0</v>
      </c>
      <c r="J67" s="190"/>
      <c r="K67" s="190"/>
      <c r="L67" s="190"/>
      <c r="M67" s="190"/>
      <c r="N67" s="190"/>
      <c r="O67" s="190"/>
      <c r="P67" s="190"/>
      <c r="Q67" s="190"/>
      <c r="R67" s="190"/>
      <c r="S67" s="190"/>
      <c r="T67" s="190"/>
      <c r="U67" s="190"/>
      <c r="V67" s="190"/>
      <c r="W67" s="190"/>
      <c r="X67" s="190"/>
      <c r="Y67" s="190"/>
      <c r="Z67" s="190"/>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c r="EO67" s="188"/>
      <c r="EP67" s="188"/>
      <c r="EQ67" s="188"/>
      <c r="ER67" s="188"/>
      <c r="ES67" s="188"/>
      <c r="ET67" s="188"/>
      <c r="EU67" s="188"/>
      <c r="EV67" s="188"/>
      <c r="EW67" s="188"/>
      <c r="EX67" s="188"/>
      <c r="EY67" s="188"/>
      <c r="EZ67" s="188"/>
      <c r="FA67" s="188"/>
      <c r="FB67" s="188"/>
      <c r="FC67" s="188"/>
      <c r="FD67" s="188"/>
      <c r="FE67" s="188"/>
      <c r="FF67" s="188"/>
      <c r="FG67" s="188"/>
      <c r="FH67" s="188"/>
      <c r="FI67" s="188"/>
      <c r="FJ67" s="188"/>
      <c r="FK67" s="188"/>
      <c r="FL67" s="188"/>
      <c r="FM67" s="188"/>
      <c r="FN67" s="188"/>
      <c r="FO67" s="188"/>
      <c r="FP67" s="188"/>
      <c r="FQ67" s="188"/>
      <c r="FR67" s="188"/>
      <c r="FS67" s="188"/>
      <c r="FT67" s="188"/>
      <c r="FU67" s="188"/>
      <c r="FV67" s="188"/>
      <c r="FW67" s="188"/>
      <c r="FX67" s="188"/>
      <c r="FY67" s="188"/>
      <c r="FZ67" s="188"/>
      <c r="GA67" s="188"/>
      <c r="GB67" s="188"/>
      <c r="GC67" s="188"/>
      <c r="GD67" s="188"/>
      <c r="GE67" s="188"/>
      <c r="GF67" s="188"/>
      <c r="GG67" s="188"/>
      <c r="GH67" s="188"/>
      <c r="GI67" s="188"/>
      <c r="GJ67" s="188"/>
      <c r="GK67" s="188"/>
      <c r="GL67" s="188"/>
      <c r="GM67" s="188"/>
      <c r="GN67" s="188"/>
      <c r="GO67" s="188"/>
      <c r="GP67" s="188"/>
      <c r="GQ67" s="188"/>
      <c r="GR67" s="188"/>
      <c r="GS67" s="188"/>
      <c r="GT67" s="188"/>
      <c r="GU67" s="188"/>
      <c r="GV67" s="188"/>
      <c r="GW67" s="188"/>
      <c r="GX67" s="188"/>
      <c r="GY67" s="188"/>
      <c r="GZ67" s="188"/>
      <c r="HA67" s="188"/>
      <c r="HB67" s="188"/>
      <c r="HC67" s="188"/>
      <c r="HD67" s="188"/>
      <c r="HE67" s="188"/>
      <c r="HF67" s="188"/>
      <c r="HG67" s="188"/>
      <c r="HH67" s="188"/>
      <c r="HI67" s="188"/>
      <c r="HJ67" s="188"/>
    </row>
    <row r="68" spans="1:218" ht="15.6">
      <c r="A68" s="190"/>
      <c r="B68" s="190"/>
      <c r="C68" s="190"/>
      <c r="D68" s="190"/>
      <c r="E68" s="178"/>
      <c r="F68" s="190"/>
      <c r="G68" s="190"/>
      <c r="H68" s="190"/>
      <c r="I68" s="173">
        <f t="shared" si="0"/>
        <v>0</v>
      </c>
      <c r="J68" s="190"/>
      <c r="K68" s="190"/>
      <c r="L68" s="190"/>
      <c r="M68" s="190"/>
      <c r="N68" s="190"/>
      <c r="O68" s="190"/>
      <c r="P68" s="190"/>
      <c r="Q68" s="190"/>
      <c r="R68" s="190"/>
      <c r="S68" s="190"/>
      <c r="T68" s="190"/>
      <c r="U68" s="190"/>
      <c r="V68" s="190"/>
      <c r="W68" s="190"/>
      <c r="X68" s="190"/>
      <c r="Y68" s="190"/>
      <c r="Z68" s="190"/>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c r="EO68" s="188"/>
      <c r="EP68" s="188"/>
      <c r="EQ68" s="188"/>
      <c r="ER68" s="188"/>
      <c r="ES68" s="188"/>
      <c r="ET68" s="188"/>
      <c r="EU68" s="188"/>
      <c r="EV68" s="188"/>
      <c r="EW68" s="188"/>
      <c r="EX68" s="188"/>
      <c r="EY68" s="188"/>
      <c r="EZ68" s="188"/>
      <c r="FA68" s="188"/>
      <c r="FB68" s="188"/>
      <c r="FC68" s="188"/>
      <c r="FD68" s="188"/>
      <c r="FE68" s="188"/>
      <c r="FF68" s="188"/>
      <c r="FG68" s="188"/>
      <c r="FH68" s="188"/>
      <c r="FI68" s="188"/>
      <c r="FJ68" s="188"/>
      <c r="FK68" s="188"/>
      <c r="FL68" s="188"/>
      <c r="FM68" s="188"/>
      <c r="FN68" s="188"/>
      <c r="FO68" s="188"/>
      <c r="FP68" s="188"/>
      <c r="FQ68" s="188"/>
      <c r="FR68" s="188"/>
      <c r="FS68" s="188"/>
      <c r="FT68" s="188"/>
      <c r="FU68" s="188"/>
      <c r="FV68" s="188"/>
      <c r="FW68" s="188"/>
      <c r="FX68" s="188"/>
      <c r="FY68" s="188"/>
      <c r="FZ68" s="188"/>
      <c r="GA68" s="188"/>
      <c r="GB68" s="188"/>
      <c r="GC68" s="188"/>
      <c r="GD68" s="188"/>
      <c r="GE68" s="188"/>
      <c r="GF68" s="188"/>
      <c r="GG68" s="188"/>
      <c r="GH68" s="188"/>
      <c r="GI68" s="188"/>
      <c r="GJ68" s="188"/>
      <c r="GK68" s="188"/>
      <c r="GL68" s="188"/>
      <c r="GM68" s="188"/>
      <c r="GN68" s="188"/>
      <c r="GO68" s="188"/>
      <c r="GP68" s="188"/>
      <c r="GQ68" s="188"/>
      <c r="GR68" s="188"/>
      <c r="GS68" s="188"/>
      <c r="GT68" s="188"/>
      <c r="GU68" s="188"/>
      <c r="GV68" s="188"/>
      <c r="GW68" s="188"/>
      <c r="GX68" s="188"/>
      <c r="GY68" s="188"/>
      <c r="GZ68" s="188"/>
      <c r="HA68" s="188"/>
      <c r="HB68" s="188"/>
      <c r="HC68" s="188"/>
      <c r="HD68" s="188"/>
      <c r="HE68" s="188"/>
      <c r="HF68" s="188"/>
      <c r="HG68" s="188"/>
      <c r="HH68" s="188"/>
      <c r="HI68" s="188"/>
      <c r="HJ68" s="188"/>
    </row>
    <row r="69" spans="1:218" ht="15.6">
      <c r="A69" s="190"/>
      <c r="B69" s="190"/>
      <c r="C69" s="190"/>
      <c r="D69" s="190"/>
      <c r="E69" s="178"/>
      <c r="F69" s="190"/>
      <c r="G69" s="190"/>
      <c r="H69" s="190"/>
      <c r="I69" s="173">
        <f t="shared" si="0"/>
        <v>0</v>
      </c>
      <c r="J69" s="190"/>
      <c r="K69" s="190"/>
      <c r="L69" s="190"/>
      <c r="M69" s="190"/>
      <c r="N69" s="190"/>
      <c r="O69" s="190"/>
      <c r="P69" s="190"/>
      <c r="Q69" s="190"/>
      <c r="R69" s="190"/>
      <c r="S69" s="190"/>
      <c r="T69" s="190"/>
      <c r="U69" s="190"/>
      <c r="V69" s="190"/>
      <c r="W69" s="190"/>
      <c r="X69" s="190"/>
      <c r="Y69" s="190"/>
      <c r="Z69" s="190"/>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c r="EO69" s="188"/>
      <c r="EP69" s="188"/>
      <c r="EQ69" s="188"/>
      <c r="ER69" s="188"/>
      <c r="ES69" s="188"/>
      <c r="ET69" s="188"/>
      <c r="EU69" s="188"/>
      <c r="EV69" s="188"/>
      <c r="EW69" s="188"/>
      <c r="EX69" s="188"/>
      <c r="EY69" s="188"/>
      <c r="EZ69" s="188"/>
      <c r="FA69" s="188"/>
      <c r="FB69" s="188"/>
      <c r="FC69" s="188"/>
      <c r="FD69" s="188"/>
      <c r="FE69" s="188"/>
      <c r="FF69" s="188"/>
      <c r="FG69" s="188"/>
      <c r="FH69" s="188"/>
      <c r="FI69" s="188"/>
      <c r="FJ69" s="188"/>
      <c r="FK69" s="188"/>
      <c r="FL69" s="188"/>
      <c r="FM69" s="188"/>
      <c r="FN69" s="188"/>
      <c r="FO69" s="188"/>
      <c r="FP69" s="188"/>
      <c r="FQ69" s="188"/>
      <c r="FR69" s="188"/>
      <c r="FS69" s="188"/>
      <c r="FT69" s="188"/>
      <c r="FU69" s="188"/>
      <c r="FV69" s="188"/>
      <c r="FW69" s="188"/>
      <c r="FX69" s="188"/>
      <c r="FY69" s="188"/>
      <c r="FZ69" s="188"/>
      <c r="GA69" s="188"/>
      <c r="GB69" s="188"/>
      <c r="GC69" s="188"/>
      <c r="GD69" s="188"/>
      <c r="GE69" s="188"/>
      <c r="GF69" s="188"/>
      <c r="GG69" s="188"/>
      <c r="GH69" s="188"/>
      <c r="GI69" s="188"/>
      <c r="GJ69" s="188"/>
      <c r="GK69" s="188"/>
      <c r="GL69" s="188"/>
      <c r="GM69" s="188"/>
      <c r="GN69" s="188"/>
      <c r="GO69" s="188"/>
      <c r="GP69" s="188"/>
      <c r="GQ69" s="188"/>
      <c r="GR69" s="188"/>
      <c r="GS69" s="188"/>
      <c r="GT69" s="188"/>
      <c r="GU69" s="188"/>
      <c r="GV69" s="188"/>
      <c r="GW69" s="188"/>
      <c r="GX69" s="188"/>
      <c r="GY69" s="188"/>
      <c r="GZ69" s="188"/>
      <c r="HA69" s="188"/>
      <c r="HB69" s="188"/>
      <c r="HC69" s="188"/>
      <c r="HD69" s="188"/>
      <c r="HE69" s="188"/>
      <c r="HF69" s="188"/>
      <c r="HG69" s="188"/>
      <c r="HH69" s="188"/>
      <c r="HI69" s="188"/>
      <c r="HJ69" s="188"/>
    </row>
    <row r="70" spans="1:218" ht="15.6">
      <c r="A70" s="190"/>
      <c r="B70" s="190"/>
      <c r="C70" s="190"/>
      <c r="D70" s="190"/>
      <c r="E70" s="178"/>
      <c r="F70" s="190"/>
      <c r="G70" s="190"/>
      <c r="H70" s="190"/>
      <c r="I70" s="173">
        <f t="shared" si="0"/>
        <v>0</v>
      </c>
      <c r="J70" s="190"/>
      <c r="K70" s="190"/>
      <c r="L70" s="190"/>
      <c r="M70" s="190"/>
      <c r="N70" s="190"/>
      <c r="O70" s="190"/>
      <c r="P70" s="190"/>
      <c r="Q70" s="190"/>
      <c r="R70" s="190"/>
      <c r="S70" s="190"/>
      <c r="T70" s="190"/>
      <c r="U70" s="190"/>
      <c r="V70" s="190"/>
      <c r="W70" s="190"/>
      <c r="X70" s="190"/>
      <c r="Y70" s="190"/>
      <c r="Z70" s="190"/>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88"/>
      <c r="ET70" s="188"/>
      <c r="EU70" s="188"/>
      <c r="EV70" s="188"/>
      <c r="EW70" s="188"/>
      <c r="EX70" s="188"/>
      <c r="EY70" s="188"/>
      <c r="EZ70" s="188"/>
      <c r="FA70" s="188"/>
      <c r="FB70" s="188"/>
      <c r="FC70" s="188"/>
      <c r="FD70" s="188"/>
      <c r="FE70" s="188"/>
      <c r="FF70" s="188"/>
      <c r="FG70" s="188"/>
      <c r="FH70" s="188"/>
      <c r="FI70" s="188"/>
      <c r="FJ70" s="188"/>
      <c r="FK70" s="188"/>
      <c r="FL70" s="188"/>
      <c r="FM70" s="188"/>
      <c r="FN70" s="188"/>
      <c r="FO70" s="188"/>
      <c r="FP70" s="188"/>
      <c r="FQ70" s="188"/>
      <c r="FR70" s="188"/>
      <c r="FS70" s="188"/>
      <c r="FT70" s="188"/>
      <c r="FU70" s="188"/>
      <c r="FV70" s="188"/>
      <c r="FW70" s="188"/>
      <c r="FX70" s="188"/>
      <c r="FY70" s="188"/>
      <c r="FZ70" s="188"/>
      <c r="GA70" s="188"/>
      <c r="GB70" s="188"/>
      <c r="GC70" s="188"/>
      <c r="GD70" s="188"/>
      <c r="GE70" s="188"/>
      <c r="GF70" s="188"/>
      <c r="GG70" s="188"/>
      <c r="GH70" s="188"/>
      <c r="GI70" s="188"/>
      <c r="GJ70" s="188"/>
      <c r="GK70" s="188"/>
      <c r="GL70" s="188"/>
      <c r="GM70" s="188"/>
      <c r="GN70" s="188"/>
      <c r="GO70" s="188"/>
      <c r="GP70" s="188"/>
      <c r="GQ70" s="188"/>
      <c r="GR70" s="188"/>
      <c r="GS70" s="188"/>
      <c r="GT70" s="188"/>
      <c r="GU70" s="188"/>
      <c r="GV70" s="188"/>
      <c r="GW70" s="188"/>
      <c r="GX70" s="188"/>
      <c r="GY70" s="188"/>
      <c r="GZ70" s="188"/>
      <c r="HA70" s="188"/>
      <c r="HB70" s="188"/>
      <c r="HC70" s="188"/>
      <c r="HD70" s="188"/>
      <c r="HE70" s="188"/>
      <c r="HF70" s="188"/>
      <c r="HG70" s="188"/>
      <c r="HH70" s="188"/>
      <c r="HI70" s="188"/>
      <c r="HJ70" s="188"/>
    </row>
    <row r="71" spans="1:218" ht="15.6">
      <c r="A71" s="190"/>
      <c r="B71" s="190"/>
      <c r="C71" s="190"/>
      <c r="D71" s="190"/>
      <c r="E71" s="178"/>
      <c r="F71" s="190"/>
      <c r="G71" s="190"/>
      <c r="H71" s="190"/>
      <c r="I71" s="173">
        <f t="shared" si="0"/>
        <v>0</v>
      </c>
      <c r="J71" s="190"/>
      <c r="K71" s="190"/>
      <c r="L71" s="190"/>
      <c r="M71" s="190"/>
      <c r="N71" s="190"/>
      <c r="O71" s="190"/>
      <c r="P71" s="190"/>
      <c r="Q71" s="190"/>
      <c r="R71" s="190"/>
      <c r="S71" s="190"/>
      <c r="T71" s="190"/>
      <c r="U71" s="190"/>
      <c r="V71" s="190"/>
      <c r="W71" s="190"/>
      <c r="X71" s="190"/>
      <c r="Y71" s="190"/>
      <c r="Z71" s="190"/>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c r="EO71" s="188"/>
      <c r="EP71" s="188"/>
      <c r="EQ71" s="188"/>
      <c r="ER71" s="188"/>
      <c r="ES71" s="188"/>
      <c r="ET71" s="188"/>
      <c r="EU71" s="188"/>
      <c r="EV71" s="188"/>
      <c r="EW71" s="188"/>
      <c r="EX71" s="188"/>
      <c r="EY71" s="188"/>
      <c r="EZ71" s="188"/>
      <c r="FA71" s="188"/>
      <c r="FB71" s="188"/>
      <c r="FC71" s="188"/>
      <c r="FD71" s="188"/>
      <c r="FE71" s="188"/>
      <c r="FF71" s="188"/>
      <c r="FG71" s="188"/>
      <c r="FH71" s="188"/>
      <c r="FI71" s="188"/>
      <c r="FJ71" s="188"/>
      <c r="FK71" s="188"/>
      <c r="FL71" s="188"/>
      <c r="FM71" s="188"/>
      <c r="FN71" s="188"/>
      <c r="FO71" s="188"/>
      <c r="FP71" s="188"/>
      <c r="FQ71" s="188"/>
      <c r="FR71" s="188"/>
      <c r="FS71" s="188"/>
      <c r="FT71" s="188"/>
      <c r="FU71" s="188"/>
      <c r="FV71" s="188"/>
      <c r="FW71" s="188"/>
      <c r="FX71" s="188"/>
      <c r="FY71" s="188"/>
      <c r="FZ71" s="188"/>
      <c r="GA71" s="188"/>
      <c r="GB71" s="188"/>
      <c r="GC71" s="188"/>
      <c r="GD71" s="188"/>
      <c r="GE71" s="188"/>
      <c r="GF71" s="188"/>
      <c r="GG71" s="188"/>
      <c r="GH71" s="188"/>
      <c r="GI71" s="188"/>
      <c r="GJ71" s="188"/>
      <c r="GK71" s="188"/>
      <c r="GL71" s="188"/>
      <c r="GM71" s="188"/>
      <c r="GN71" s="188"/>
      <c r="GO71" s="188"/>
      <c r="GP71" s="188"/>
      <c r="GQ71" s="188"/>
      <c r="GR71" s="188"/>
      <c r="GS71" s="188"/>
      <c r="GT71" s="188"/>
      <c r="GU71" s="188"/>
      <c r="GV71" s="188"/>
      <c r="GW71" s="188"/>
      <c r="GX71" s="188"/>
      <c r="GY71" s="188"/>
      <c r="GZ71" s="188"/>
      <c r="HA71" s="188"/>
      <c r="HB71" s="188"/>
      <c r="HC71" s="188"/>
      <c r="HD71" s="188"/>
      <c r="HE71" s="188"/>
      <c r="HF71" s="188"/>
      <c r="HG71" s="188"/>
      <c r="HH71" s="188"/>
      <c r="HI71" s="188"/>
      <c r="HJ71" s="188"/>
    </row>
    <row r="72" spans="1:218" ht="15.6">
      <c r="A72" s="190"/>
      <c r="B72" s="190"/>
      <c r="C72" s="190"/>
      <c r="D72" s="190"/>
      <c r="E72" s="178"/>
      <c r="F72" s="190"/>
      <c r="G72" s="190"/>
      <c r="H72" s="190"/>
      <c r="I72" s="173">
        <f t="shared" si="0"/>
        <v>0</v>
      </c>
      <c r="J72" s="190"/>
      <c r="K72" s="190"/>
      <c r="L72" s="190"/>
      <c r="M72" s="190"/>
      <c r="N72" s="190"/>
      <c r="O72" s="190"/>
      <c r="P72" s="190"/>
      <c r="Q72" s="190"/>
      <c r="R72" s="190"/>
      <c r="S72" s="190"/>
      <c r="T72" s="190"/>
      <c r="U72" s="190"/>
      <c r="V72" s="190"/>
      <c r="W72" s="190"/>
      <c r="X72" s="190"/>
      <c r="Y72" s="190"/>
      <c r="Z72" s="190"/>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88"/>
      <c r="FT72" s="188"/>
      <c r="FU72" s="188"/>
      <c r="FV72" s="188"/>
      <c r="FW72" s="188"/>
      <c r="FX72" s="188"/>
      <c r="FY72" s="188"/>
      <c r="FZ72" s="188"/>
      <c r="GA72" s="188"/>
      <c r="GB72" s="188"/>
      <c r="GC72" s="188"/>
      <c r="GD72" s="188"/>
      <c r="GE72" s="188"/>
      <c r="GF72" s="188"/>
      <c r="GG72" s="188"/>
      <c r="GH72" s="188"/>
      <c r="GI72" s="188"/>
      <c r="GJ72" s="188"/>
      <c r="GK72" s="188"/>
      <c r="GL72" s="188"/>
      <c r="GM72" s="188"/>
      <c r="GN72" s="188"/>
      <c r="GO72" s="188"/>
      <c r="GP72" s="188"/>
      <c r="GQ72" s="188"/>
      <c r="GR72" s="188"/>
      <c r="GS72" s="188"/>
      <c r="GT72" s="188"/>
      <c r="GU72" s="188"/>
      <c r="GV72" s="188"/>
      <c r="GW72" s="188"/>
      <c r="GX72" s="188"/>
      <c r="GY72" s="188"/>
      <c r="GZ72" s="188"/>
      <c r="HA72" s="188"/>
      <c r="HB72" s="188"/>
      <c r="HC72" s="188"/>
      <c r="HD72" s="188"/>
      <c r="HE72" s="188"/>
      <c r="HF72" s="188"/>
      <c r="HG72" s="188"/>
      <c r="HH72" s="188"/>
      <c r="HI72" s="188"/>
      <c r="HJ72" s="188"/>
    </row>
    <row r="73" spans="1:218" ht="15.6">
      <c r="A73" s="190"/>
      <c r="B73" s="190"/>
      <c r="C73" s="190"/>
      <c r="D73" s="190"/>
      <c r="E73" s="178"/>
      <c r="F73" s="190"/>
      <c r="G73" s="190"/>
      <c r="H73" s="190"/>
      <c r="I73" s="173">
        <f t="shared" si="0"/>
        <v>0</v>
      </c>
      <c r="J73" s="190"/>
      <c r="K73" s="190"/>
      <c r="L73" s="190"/>
      <c r="M73" s="190"/>
      <c r="N73" s="190"/>
      <c r="O73" s="190"/>
      <c r="P73" s="190"/>
      <c r="Q73" s="190"/>
      <c r="R73" s="190"/>
      <c r="S73" s="190"/>
      <c r="T73" s="190"/>
      <c r="U73" s="190"/>
      <c r="V73" s="190"/>
      <c r="W73" s="190"/>
      <c r="X73" s="190"/>
      <c r="Y73" s="190"/>
      <c r="Z73" s="190"/>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188"/>
      <c r="FM73" s="188"/>
      <c r="FN73" s="188"/>
      <c r="FO73" s="188"/>
      <c r="FP73" s="188"/>
      <c r="FQ73" s="188"/>
      <c r="FR73" s="188"/>
      <c r="FS73" s="188"/>
      <c r="FT73" s="188"/>
      <c r="FU73" s="188"/>
      <c r="FV73" s="188"/>
      <c r="FW73" s="188"/>
      <c r="FX73" s="188"/>
      <c r="FY73" s="188"/>
      <c r="FZ73" s="188"/>
      <c r="GA73" s="188"/>
      <c r="GB73" s="188"/>
      <c r="GC73" s="188"/>
      <c r="GD73" s="188"/>
      <c r="GE73" s="188"/>
      <c r="GF73" s="188"/>
      <c r="GG73" s="188"/>
      <c r="GH73" s="188"/>
      <c r="GI73" s="188"/>
      <c r="GJ73" s="188"/>
      <c r="GK73" s="188"/>
      <c r="GL73" s="188"/>
      <c r="GM73" s="188"/>
      <c r="GN73" s="188"/>
      <c r="GO73" s="188"/>
      <c r="GP73" s="188"/>
      <c r="GQ73" s="188"/>
      <c r="GR73" s="188"/>
      <c r="GS73" s="188"/>
      <c r="GT73" s="188"/>
      <c r="GU73" s="188"/>
      <c r="GV73" s="188"/>
      <c r="GW73" s="188"/>
      <c r="GX73" s="188"/>
      <c r="GY73" s="188"/>
      <c r="GZ73" s="188"/>
      <c r="HA73" s="188"/>
      <c r="HB73" s="188"/>
      <c r="HC73" s="188"/>
      <c r="HD73" s="188"/>
      <c r="HE73" s="188"/>
      <c r="HF73" s="188"/>
      <c r="HG73" s="188"/>
      <c r="HH73" s="188"/>
      <c r="HI73" s="188"/>
      <c r="HJ73" s="188"/>
    </row>
    <row r="74" spans="1:218" ht="15.6">
      <c r="A74" s="190"/>
      <c r="B74" s="190"/>
      <c r="C74" s="190"/>
      <c r="D74" s="190"/>
      <c r="E74" s="178"/>
      <c r="F74" s="190"/>
      <c r="G74" s="190"/>
      <c r="H74" s="190"/>
      <c r="I74" s="173">
        <f t="shared" si="0"/>
        <v>0</v>
      </c>
      <c r="J74" s="190"/>
      <c r="K74" s="190"/>
      <c r="L74" s="190"/>
      <c r="M74" s="190"/>
      <c r="N74" s="190"/>
      <c r="O74" s="190"/>
      <c r="P74" s="190"/>
      <c r="Q74" s="190"/>
      <c r="R74" s="190"/>
      <c r="S74" s="190"/>
      <c r="T74" s="190"/>
      <c r="U74" s="190"/>
      <c r="V74" s="190"/>
      <c r="W74" s="190"/>
      <c r="X74" s="190"/>
      <c r="Y74" s="190"/>
      <c r="Z74" s="190"/>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8"/>
      <c r="FF74" s="188"/>
      <c r="FG74" s="188"/>
      <c r="FH74" s="188"/>
      <c r="FI74" s="188"/>
      <c r="FJ74" s="188"/>
      <c r="FK74" s="188"/>
      <c r="FL74" s="188"/>
      <c r="FM74" s="188"/>
      <c r="FN74" s="188"/>
      <c r="FO74" s="188"/>
      <c r="FP74" s="188"/>
      <c r="FQ74" s="188"/>
      <c r="FR74" s="188"/>
      <c r="FS74" s="188"/>
      <c r="FT74" s="188"/>
      <c r="FU74" s="188"/>
      <c r="FV74" s="188"/>
      <c r="FW74" s="188"/>
      <c r="FX74" s="188"/>
      <c r="FY74" s="188"/>
      <c r="FZ74" s="188"/>
      <c r="GA74" s="188"/>
      <c r="GB74" s="188"/>
      <c r="GC74" s="188"/>
      <c r="GD74" s="188"/>
      <c r="GE74" s="188"/>
      <c r="GF74" s="188"/>
      <c r="GG74" s="188"/>
      <c r="GH74" s="188"/>
      <c r="GI74" s="188"/>
      <c r="GJ74" s="188"/>
      <c r="GK74" s="188"/>
      <c r="GL74" s="188"/>
      <c r="GM74" s="188"/>
      <c r="GN74" s="188"/>
      <c r="GO74" s="188"/>
      <c r="GP74" s="188"/>
      <c r="GQ74" s="188"/>
      <c r="GR74" s="188"/>
      <c r="GS74" s="188"/>
      <c r="GT74" s="188"/>
      <c r="GU74" s="188"/>
      <c r="GV74" s="188"/>
      <c r="GW74" s="188"/>
      <c r="GX74" s="188"/>
      <c r="GY74" s="188"/>
      <c r="GZ74" s="188"/>
      <c r="HA74" s="188"/>
      <c r="HB74" s="188"/>
      <c r="HC74" s="188"/>
      <c r="HD74" s="188"/>
      <c r="HE74" s="188"/>
      <c r="HF74" s="188"/>
      <c r="HG74" s="188"/>
      <c r="HH74" s="188"/>
      <c r="HI74" s="188"/>
      <c r="HJ74" s="188"/>
    </row>
    <row r="75" spans="1:218" ht="15.6">
      <c r="A75" s="190"/>
      <c r="B75" s="190"/>
      <c r="C75" s="190"/>
      <c r="D75" s="190"/>
      <c r="E75" s="178"/>
      <c r="F75" s="190"/>
      <c r="G75" s="190"/>
      <c r="H75" s="190"/>
      <c r="I75" s="173">
        <f t="shared" si="0"/>
        <v>0</v>
      </c>
      <c r="J75" s="190"/>
      <c r="K75" s="190"/>
      <c r="L75" s="190"/>
      <c r="M75" s="190"/>
      <c r="N75" s="190"/>
      <c r="O75" s="190"/>
      <c r="P75" s="190"/>
      <c r="Q75" s="190"/>
      <c r="R75" s="190"/>
      <c r="S75" s="190"/>
      <c r="T75" s="190"/>
      <c r="U75" s="190"/>
      <c r="V75" s="190"/>
      <c r="W75" s="190"/>
      <c r="X75" s="190"/>
      <c r="Y75" s="190"/>
      <c r="Z75" s="190"/>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8"/>
      <c r="DJ75" s="188"/>
      <c r="DK75" s="188"/>
      <c r="DL75" s="188"/>
      <c r="DM75" s="188"/>
      <c r="DN75" s="188"/>
      <c r="DO75" s="188"/>
      <c r="DP75" s="188"/>
      <c r="DQ75" s="188"/>
      <c r="DR75" s="188"/>
      <c r="DS75" s="188"/>
      <c r="DT75" s="188"/>
      <c r="DU75" s="188"/>
      <c r="DV75" s="188"/>
      <c r="DW75" s="188"/>
      <c r="DX75" s="188"/>
      <c r="DY75" s="188"/>
      <c r="DZ75" s="188"/>
      <c r="EA75" s="188"/>
      <c r="EB75" s="188"/>
      <c r="EC75" s="188"/>
      <c r="ED75" s="188"/>
      <c r="EE75" s="188"/>
      <c r="EF75" s="188"/>
      <c r="EG75" s="188"/>
      <c r="EH75" s="188"/>
      <c r="EI75" s="188"/>
      <c r="EJ75" s="188"/>
      <c r="EK75" s="188"/>
      <c r="EL75" s="188"/>
      <c r="EM75" s="188"/>
      <c r="EN75" s="188"/>
      <c r="EO75" s="188"/>
      <c r="EP75" s="188"/>
      <c r="EQ75" s="188"/>
      <c r="ER75" s="188"/>
      <c r="ES75" s="188"/>
      <c r="ET75" s="188"/>
      <c r="EU75" s="188"/>
      <c r="EV75" s="188"/>
      <c r="EW75" s="188"/>
      <c r="EX75" s="188"/>
      <c r="EY75" s="188"/>
      <c r="EZ75" s="188"/>
      <c r="FA75" s="188"/>
      <c r="FB75" s="188"/>
      <c r="FC75" s="188"/>
      <c r="FD75" s="188"/>
      <c r="FE75" s="188"/>
      <c r="FF75" s="188"/>
      <c r="FG75" s="188"/>
      <c r="FH75" s="188"/>
      <c r="FI75" s="188"/>
      <c r="FJ75" s="188"/>
      <c r="FK75" s="188"/>
      <c r="FL75" s="188"/>
      <c r="FM75" s="188"/>
      <c r="FN75" s="188"/>
      <c r="FO75" s="188"/>
      <c r="FP75" s="188"/>
      <c r="FQ75" s="188"/>
      <c r="FR75" s="188"/>
      <c r="FS75" s="188"/>
      <c r="FT75" s="188"/>
      <c r="FU75" s="188"/>
      <c r="FV75" s="188"/>
      <c r="FW75" s="188"/>
      <c r="FX75" s="188"/>
      <c r="FY75" s="188"/>
      <c r="FZ75" s="188"/>
      <c r="GA75" s="188"/>
      <c r="GB75" s="188"/>
      <c r="GC75" s="188"/>
      <c r="GD75" s="188"/>
      <c r="GE75" s="188"/>
      <c r="GF75" s="188"/>
      <c r="GG75" s="188"/>
      <c r="GH75" s="188"/>
      <c r="GI75" s="188"/>
      <c r="GJ75" s="188"/>
      <c r="GK75" s="188"/>
      <c r="GL75" s="188"/>
      <c r="GM75" s="188"/>
      <c r="GN75" s="188"/>
      <c r="GO75" s="188"/>
      <c r="GP75" s="188"/>
      <c r="GQ75" s="188"/>
      <c r="GR75" s="188"/>
      <c r="GS75" s="188"/>
      <c r="GT75" s="188"/>
      <c r="GU75" s="188"/>
      <c r="GV75" s="188"/>
      <c r="GW75" s="188"/>
      <c r="GX75" s="188"/>
      <c r="GY75" s="188"/>
      <c r="GZ75" s="188"/>
      <c r="HA75" s="188"/>
      <c r="HB75" s="188"/>
      <c r="HC75" s="188"/>
      <c r="HD75" s="188"/>
      <c r="HE75" s="188"/>
      <c r="HF75" s="188"/>
      <c r="HG75" s="188"/>
      <c r="HH75" s="188"/>
      <c r="HI75" s="188"/>
      <c r="HJ75" s="188"/>
    </row>
    <row r="76" spans="1:218" ht="15.6">
      <c r="A76" s="190"/>
      <c r="B76" s="190"/>
      <c r="C76" s="190"/>
      <c r="D76" s="190"/>
      <c r="E76" s="178"/>
      <c r="F76" s="190"/>
      <c r="G76" s="190"/>
      <c r="H76" s="190"/>
      <c r="I76" s="173">
        <f t="shared" si="0"/>
        <v>0</v>
      </c>
      <c r="J76" s="190"/>
      <c r="K76" s="190"/>
      <c r="L76" s="190"/>
      <c r="M76" s="190"/>
      <c r="N76" s="190"/>
      <c r="O76" s="190"/>
      <c r="P76" s="190"/>
      <c r="Q76" s="190"/>
      <c r="R76" s="190"/>
      <c r="S76" s="190"/>
      <c r="T76" s="190"/>
      <c r="U76" s="190"/>
      <c r="V76" s="190"/>
      <c r="W76" s="190"/>
      <c r="X76" s="190"/>
      <c r="Y76" s="190"/>
      <c r="Z76" s="190"/>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188"/>
      <c r="DC76" s="188"/>
      <c r="DD76" s="188"/>
      <c r="DE76" s="188"/>
      <c r="DF76" s="188"/>
      <c r="DG76" s="188"/>
      <c r="DH76" s="188"/>
      <c r="DI76" s="188"/>
      <c r="DJ76" s="188"/>
      <c r="DK76" s="188"/>
      <c r="DL76" s="188"/>
      <c r="DM76" s="188"/>
      <c r="DN76" s="188"/>
      <c r="DO76" s="188"/>
      <c r="DP76" s="188"/>
      <c r="DQ76" s="188"/>
      <c r="DR76" s="188"/>
      <c r="DS76" s="188"/>
      <c r="DT76" s="188"/>
      <c r="DU76" s="188"/>
      <c r="DV76" s="188"/>
      <c r="DW76" s="188"/>
      <c r="DX76" s="188"/>
      <c r="DY76" s="188"/>
      <c r="DZ76" s="188"/>
      <c r="EA76" s="188"/>
      <c r="EB76" s="188"/>
      <c r="EC76" s="188"/>
      <c r="ED76" s="188"/>
      <c r="EE76" s="188"/>
      <c r="EF76" s="188"/>
      <c r="EG76" s="188"/>
      <c r="EH76" s="188"/>
      <c r="EI76" s="188"/>
      <c r="EJ76" s="188"/>
      <c r="EK76" s="188"/>
      <c r="EL76" s="188"/>
      <c r="EM76" s="188"/>
      <c r="EN76" s="188"/>
      <c r="EO76" s="188"/>
      <c r="EP76" s="188"/>
      <c r="EQ76" s="188"/>
      <c r="ER76" s="188"/>
      <c r="ES76" s="188"/>
      <c r="ET76" s="188"/>
      <c r="EU76" s="188"/>
      <c r="EV76" s="188"/>
      <c r="EW76" s="188"/>
      <c r="EX76" s="188"/>
      <c r="EY76" s="188"/>
      <c r="EZ76" s="188"/>
      <c r="FA76" s="188"/>
      <c r="FB76" s="188"/>
      <c r="FC76" s="188"/>
      <c r="FD76" s="188"/>
      <c r="FE76" s="188"/>
      <c r="FF76" s="188"/>
      <c r="FG76" s="188"/>
      <c r="FH76" s="188"/>
      <c r="FI76" s="188"/>
      <c r="FJ76" s="188"/>
      <c r="FK76" s="188"/>
      <c r="FL76" s="188"/>
      <c r="FM76" s="188"/>
      <c r="FN76" s="188"/>
      <c r="FO76" s="188"/>
      <c r="FP76" s="188"/>
      <c r="FQ76" s="188"/>
      <c r="FR76" s="188"/>
      <c r="FS76" s="188"/>
      <c r="FT76" s="188"/>
      <c r="FU76" s="188"/>
      <c r="FV76" s="188"/>
      <c r="FW76" s="188"/>
      <c r="FX76" s="188"/>
      <c r="FY76" s="188"/>
      <c r="FZ76" s="188"/>
      <c r="GA76" s="188"/>
      <c r="GB76" s="188"/>
      <c r="GC76" s="188"/>
      <c r="GD76" s="188"/>
      <c r="GE76" s="188"/>
      <c r="GF76" s="188"/>
      <c r="GG76" s="188"/>
      <c r="GH76" s="188"/>
      <c r="GI76" s="188"/>
      <c r="GJ76" s="188"/>
      <c r="GK76" s="188"/>
      <c r="GL76" s="188"/>
      <c r="GM76" s="188"/>
      <c r="GN76" s="188"/>
      <c r="GO76" s="188"/>
      <c r="GP76" s="188"/>
      <c r="GQ76" s="188"/>
      <c r="GR76" s="188"/>
      <c r="GS76" s="188"/>
      <c r="GT76" s="188"/>
      <c r="GU76" s="188"/>
      <c r="GV76" s="188"/>
      <c r="GW76" s="188"/>
      <c r="GX76" s="188"/>
      <c r="GY76" s="188"/>
      <c r="GZ76" s="188"/>
      <c r="HA76" s="188"/>
      <c r="HB76" s="188"/>
      <c r="HC76" s="188"/>
      <c r="HD76" s="188"/>
      <c r="HE76" s="188"/>
      <c r="HF76" s="188"/>
      <c r="HG76" s="188"/>
      <c r="HH76" s="188"/>
      <c r="HI76" s="188"/>
      <c r="HJ76" s="188"/>
    </row>
    <row r="77" spans="1:218" ht="15.6">
      <c r="A77" s="190"/>
      <c r="B77" s="190"/>
      <c r="C77" s="190"/>
      <c r="D77" s="190"/>
      <c r="E77" s="178"/>
      <c r="F77" s="190"/>
      <c r="G77" s="190"/>
      <c r="H77" s="190"/>
      <c r="I77" s="173">
        <f t="shared" si="0"/>
        <v>0</v>
      </c>
      <c r="J77" s="190"/>
      <c r="K77" s="190"/>
      <c r="L77" s="190"/>
      <c r="M77" s="190"/>
      <c r="N77" s="190"/>
      <c r="O77" s="190"/>
      <c r="P77" s="190"/>
      <c r="Q77" s="190"/>
      <c r="R77" s="190"/>
      <c r="S77" s="190"/>
      <c r="T77" s="190"/>
      <c r="U77" s="190"/>
      <c r="V77" s="190"/>
      <c r="W77" s="190"/>
      <c r="X77" s="190"/>
      <c r="Y77" s="190"/>
      <c r="Z77" s="190"/>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188"/>
      <c r="DC77" s="188"/>
      <c r="DD77" s="188"/>
      <c r="DE77" s="188"/>
      <c r="DF77" s="188"/>
      <c r="DG77" s="188"/>
      <c r="DH77" s="188"/>
      <c r="DI77" s="188"/>
      <c r="DJ77" s="188"/>
      <c r="DK77" s="188"/>
      <c r="DL77" s="188"/>
      <c r="DM77" s="188"/>
      <c r="DN77" s="188"/>
      <c r="DO77" s="188"/>
      <c r="DP77" s="188"/>
      <c r="DQ77" s="188"/>
      <c r="DR77" s="188"/>
      <c r="DS77" s="188"/>
      <c r="DT77" s="188"/>
      <c r="DU77" s="188"/>
      <c r="DV77" s="188"/>
      <c r="DW77" s="188"/>
      <c r="DX77" s="188"/>
      <c r="DY77" s="188"/>
      <c r="DZ77" s="188"/>
      <c r="EA77" s="188"/>
      <c r="EB77" s="188"/>
      <c r="EC77" s="188"/>
      <c r="ED77" s="188"/>
      <c r="EE77" s="188"/>
      <c r="EF77" s="188"/>
      <c r="EG77" s="188"/>
      <c r="EH77" s="188"/>
      <c r="EI77" s="188"/>
      <c r="EJ77" s="188"/>
      <c r="EK77" s="188"/>
      <c r="EL77" s="188"/>
      <c r="EM77" s="188"/>
      <c r="EN77" s="188"/>
      <c r="EO77" s="188"/>
      <c r="EP77" s="188"/>
      <c r="EQ77" s="188"/>
      <c r="ER77" s="188"/>
      <c r="ES77" s="188"/>
      <c r="ET77" s="188"/>
      <c r="EU77" s="188"/>
      <c r="EV77" s="188"/>
      <c r="EW77" s="188"/>
      <c r="EX77" s="188"/>
      <c r="EY77" s="188"/>
      <c r="EZ77" s="188"/>
      <c r="FA77" s="188"/>
      <c r="FB77" s="188"/>
      <c r="FC77" s="188"/>
      <c r="FD77" s="188"/>
      <c r="FE77" s="188"/>
      <c r="FF77" s="188"/>
      <c r="FG77" s="188"/>
      <c r="FH77" s="188"/>
      <c r="FI77" s="188"/>
      <c r="FJ77" s="188"/>
      <c r="FK77" s="188"/>
      <c r="FL77" s="188"/>
      <c r="FM77" s="188"/>
      <c r="FN77" s="188"/>
      <c r="FO77" s="188"/>
      <c r="FP77" s="188"/>
      <c r="FQ77" s="188"/>
      <c r="FR77" s="188"/>
      <c r="FS77" s="188"/>
      <c r="FT77" s="188"/>
      <c r="FU77" s="188"/>
      <c r="FV77" s="188"/>
      <c r="FW77" s="188"/>
      <c r="FX77" s="188"/>
      <c r="FY77" s="188"/>
      <c r="FZ77" s="188"/>
      <c r="GA77" s="188"/>
      <c r="GB77" s="188"/>
      <c r="GC77" s="188"/>
      <c r="GD77" s="188"/>
      <c r="GE77" s="188"/>
      <c r="GF77" s="188"/>
      <c r="GG77" s="188"/>
      <c r="GH77" s="188"/>
      <c r="GI77" s="188"/>
      <c r="GJ77" s="188"/>
      <c r="GK77" s="188"/>
      <c r="GL77" s="188"/>
      <c r="GM77" s="188"/>
      <c r="GN77" s="188"/>
      <c r="GO77" s="188"/>
      <c r="GP77" s="188"/>
      <c r="GQ77" s="188"/>
      <c r="GR77" s="188"/>
      <c r="GS77" s="188"/>
      <c r="GT77" s="188"/>
      <c r="GU77" s="188"/>
      <c r="GV77" s="188"/>
      <c r="GW77" s="188"/>
      <c r="GX77" s="188"/>
      <c r="GY77" s="188"/>
      <c r="GZ77" s="188"/>
      <c r="HA77" s="188"/>
      <c r="HB77" s="188"/>
      <c r="HC77" s="188"/>
      <c r="HD77" s="188"/>
      <c r="HE77" s="188"/>
      <c r="HF77" s="188"/>
      <c r="HG77" s="188"/>
      <c r="HH77" s="188"/>
      <c r="HI77" s="188"/>
      <c r="HJ77" s="188"/>
    </row>
    <row r="78" spans="1:218" ht="15.6">
      <c r="A78" s="190"/>
      <c r="B78" s="190"/>
      <c r="C78" s="190"/>
      <c r="D78" s="190"/>
      <c r="E78" s="178"/>
      <c r="F78" s="190"/>
      <c r="G78" s="190"/>
      <c r="H78" s="190"/>
      <c r="I78" s="173">
        <f t="shared" ref="I78:I141" si="1">(E78-INT(E78))*24</f>
        <v>0</v>
      </c>
      <c r="J78" s="190"/>
      <c r="K78" s="190"/>
      <c r="L78" s="190"/>
      <c r="M78" s="190"/>
      <c r="N78" s="190"/>
      <c r="O78" s="190"/>
      <c r="P78" s="190"/>
      <c r="Q78" s="190"/>
      <c r="R78" s="190"/>
      <c r="S78" s="190"/>
      <c r="T78" s="190"/>
      <c r="U78" s="190"/>
      <c r="V78" s="190"/>
      <c r="W78" s="190"/>
      <c r="X78" s="190"/>
      <c r="Y78" s="190"/>
      <c r="Z78" s="190"/>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188"/>
      <c r="DI78" s="188"/>
      <c r="DJ78" s="188"/>
      <c r="DK78" s="188"/>
      <c r="DL78" s="188"/>
      <c r="DM78" s="188"/>
      <c r="DN78" s="188"/>
      <c r="DO78" s="188"/>
      <c r="DP78" s="188"/>
      <c r="DQ78" s="188"/>
      <c r="DR78" s="188"/>
      <c r="DS78" s="188"/>
      <c r="DT78" s="188"/>
      <c r="DU78" s="188"/>
      <c r="DV78" s="188"/>
      <c r="DW78" s="188"/>
      <c r="DX78" s="188"/>
      <c r="DY78" s="188"/>
      <c r="DZ78" s="188"/>
      <c r="EA78" s="188"/>
      <c r="EB78" s="188"/>
      <c r="EC78" s="188"/>
      <c r="ED78" s="188"/>
      <c r="EE78" s="188"/>
      <c r="EF78" s="188"/>
      <c r="EG78" s="188"/>
      <c r="EH78" s="188"/>
      <c r="EI78" s="188"/>
      <c r="EJ78" s="188"/>
      <c r="EK78" s="188"/>
      <c r="EL78" s="188"/>
      <c r="EM78" s="188"/>
      <c r="EN78" s="188"/>
      <c r="EO78" s="188"/>
      <c r="EP78" s="188"/>
      <c r="EQ78" s="188"/>
      <c r="ER78" s="188"/>
      <c r="ES78" s="188"/>
      <c r="ET78" s="188"/>
      <c r="EU78" s="188"/>
      <c r="EV78" s="188"/>
      <c r="EW78" s="188"/>
      <c r="EX78" s="188"/>
      <c r="EY78" s="188"/>
      <c r="EZ78" s="188"/>
      <c r="FA78" s="188"/>
      <c r="FB78" s="188"/>
      <c r="FC78" s="188"/>
      <c r="FD78" s="188"/>
      <c r="FE78" s="188"/>
      <c r="FF78" s="188"/>
      <c r="FG78" s="188"/>
      <c r="FH78" s="188"/>
      <c r="FI78" s="188"/>
      <c r="FJ78" s="188"/>
      <c r="FK78" s="188"/>
      <c r="FL78" s="188"/>
      <c r="FM78" s="188"/>
      <c r="FN78" s="188"/>
      <c r="FO78" s="188"/>
      <c r="FP78" s="188"/>
      <c r="FQ78" s="188"/>
      <c r="FR78" s="188"/>
      <c r="FS78" s="188"/>
      <c r="FT78" s="188"/>
      <c r="FU78" s="188"/>
      <c r="FV78" s="188"/>
      <c r="FW78" s="188"/>
      <c r="FX78" s="188"/>
      <c r="FY78" s="188"/>
      <c r="FZ78" s="188"/>
      <c r="GA78" s="188"/>
      <c r="GB78" s="188"/>
      <c r="GC78" s="188"/>
      <c r="GD78" s="188"/>
      <c r="GE78" s="188"/>
      <c r="GF78" s="188"/>
      <c r="GG78" s="188"/>
      <c r="GH78" s="188"/>
      <c r="GI78" s="188"/>
      <c r="GJ78" s="188"/>
      <c r="GK78" s="188"/>
      <c r="GL78" s="188"/>
      <c r="GM78" s="188"/>
      <c r="GN78" s="188"/>
      <c r="GO78" s="188"/>
      <c r="GP78" s="188"/>
      <c r="GQ78" s="188"/>
      <c r="GR78" s="188"/>
      <c r="GS78" s="188"/>
      <c r="GT78" s="188"/>
      <c r="GU78" s="188"/>
      <c r="GV78" s="188"/>
      <c r="GW78" s="188"/>
      <c r="GX78" s="188"/>
      <c r="GY78" s="188"/>
      <c r="GZ78" s="188"/>
      <c r="HA78" s="188"/>
      <c r="HB78" s="188"/>
      <c r="HC78" s="188"/>
      <c r="HD78" s="188"/>
      <c r="HE78" s="188"/>
      <c r="HF78" s="188"/>
      <c r="HG78" s="188"/>
      <c r="HH78" s="188"/>
      <c r="HI78" s="188"/>
      <c r="HJ78" s="188"/>
    </row>
    <row r="79" spans="1:218" ht="15.6">
      <c r="A79" s="190"/>
      <c r="B79" s="190"/>
      <c r="C79" s="190"/>
      <c r="D79" s="190"/>
      <c r="E79" s="178"/>
      <c r="F79" s="190"/>
      <c r="G79" s="190"/>
      <c r="H79" s="190"/>
      <c r="I79" s="173">
        <f t="shared" si="1"/>
        <v>0</v>
      </c>
      <c r="J79" s="190"/>
      <c r="K79" s="190"/>
      <c r="L79" s="190"/>
      <c r="M79" s="190"/>
      <c r="N79" s="190"/>
      <c r="O79" s="190"/>
      <c r="P79" s="190"/>
      <c r="Q79" s="190"/>
      <c r="R79" s="190"/>
      <c r="S79" s="190"/>
      <c r="T79" s="190"/>
      <c r="U79" s="190"/>
      <c r="V79" s="190"/>
      <c r="W79" s="190"/>
      <c r="X79" s="190"/>
      <c r="Y79" s="190"/>
      <c r="Z79" s="190"/>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188"/>
      <c r="DI79" s="188"/>
      <c r="DJ79" s="188"/>
      <c r="DK79" s="188"/>
      <c r="DL79" s="188"/>
      <c r="DM79" s="188"/>
      <c r="DN79" s="188"/>
      <c r="DO79" s="188"/>
      <c r="DP79" s="188"/>
      <c r="DQ79" s="188"/>
      <c r="DR79" s="188"/>
      <c r="DS79" s="188"/>
      <c r="DT79" s="188"/>
      <c r="DU79" s="188"/>
      <c r="DV79" s="188"/>
      <c r="DW79" s="188"/>
      <c r="DX79" s="188"/>
      <c r="DY79" s="188"/>
      <c r="DZ79" s="188"/>
      <c r="EA79" s="188"/>
      <c r="EB79" s="188"/>
      <c r="EC79" s="188"/>
      <c r="ED79" s="188"/>
      <c r="EE79" s="188"/>
      <c r="EF79" s="188"/>
      <c r="EG79" s="188"/>
      <c r="EH79" s="188"/>
      <c r="EI79" s="188"/>
      <c r="EJ79" s="188"/>
      <c r="EK79" s="188"/>
      <c r="EL79" s="188"/>
      <c r="EM79" s="188"/>
      <c r="EN79" s="188"/>
      <c r="EO79" s="188"/>
      <c r="EP79" s="188"/>
      <c r="EQ79" s="188"/>
      <c r="ER79" s="188"/>
      <c r="ES79" s="188"/>
      <c r="ET79" s="188"/>
      <c r="EU79" s="188"/>
      <c r="EV79" s="188"/>
      <c r="EW79" s="188"/>
      <c r="EX79" s="188"/>
      <c r="EY79" s="188"/>
      <c r="EZ79" s="188"/>
      <c r="FA79" s="188"/>
      <c r="FB79" s="188"/>
      <c r="FC79" s="188"/>
      <c r="FD79" s="188"/>
      <c r="FE79" s="188"/>
      <c r="FF79" s="188"/>
      <c r="FG79" s="188"/>
      <c r="FH79" s="188"/>
      <c r="FI79" s="188"/>
      <c r="FJ79" s="188"/>
      <c r="FK79" s="188"/>
      <c r="FL79" s="188"/>
      <c r="FM79" s="188"/>
      <c r="FN79" s="188"/>
      <c r="FO79" s="188"/>
      <c r="FP79" s="188"/>
      <c r="FQ79" s="188"/>
      <c r="FR79" s="188"/>
      <c r="FS79" s="188"/>
      <c r="FT79" s="188"/>
      <c r="FU79" s="188"/>
      <c r="FV79" s="188"/>
      <c r="FW79" s="188"/>
      <c r="FX79" s="188"/>
      <c r="FY79" s="188"/>
      <c r="FZ79" s="188"/>
      <c r="GA79" s="188"/>
      <c r="GB79" s="188"/>
      <c r="GC79" s="188"/>
      <c r="GD79" s="188"/>
      <c r="GE79" s="188"/>
      <c r="GF79" s="188"/>
      <c r="GG79" s="188"/>
      <c r="GH79" s="188"/>
      <c r="GI79" s="188"/>
      <c r="GJ79" s="188"/>
      <c r="GK79" s="188"/>
      <c r="GL79" s="188"/>
      <c r="GM79" s="188"/>
      <c r="GN79" s="188"/>
      <c r="GO79" s="188"/>
      <c r="GP79" s="188"/>
      <c r="GQ79" s="188"/>
      <c r="GR79" s="188"/>
      <c r="GS79" s="188"/>
      <c r="GT79" s="188"/>
      <c r="GU79" s="188"/>
      <c r="GV79" s="188"/>
      <c r="GW79" s="188"/>
      <c r="GX79" s="188"/>
      <c r="GY79" s="188"/>
      <c r="GZ79" s="188"/>
      <c r="HA79" s="188"/>
      <c r="HB79" s="188"/>
      <c r="HC79" s="188"/>
      <c r="HD79" s="188"/>
      <c r="HE79" s="188"/>
      <c r="HF79" s="188"/>
      <c r="HG79" s="188"/>
      <c r="HH79" s="188"/>
      <c r="HI79" s="188"/>
      <c r="HJ79" s="188"/>
    </row>
    <row r="80" spans="1:218" ht="15.6">
      <c r="A80" s="190"/>
      <c r="B80" s="190"/>
      <c r="C80" s="190"/>
      <c r="D80" s="190"/>
      <c r="E80" s="178"/>
      <c r="F80" s="190"/>
      <c r="G80" s="190"/>
      <c r="H80" s="190"/>
      <c r="I80" s="173">
        <f t="shared" si="1"/>
        <v>0</v>
      </c>
      <c r="J80" s="190"/>
      <c r="K80" s="190"/>
      <c r="L80" s="190"/>
      <c r="M80" s="190"/>
      <c r="N80" s="190"/>
      <c r="O80" s="190"/>
      <c r="P80" s="190"/>
      <c r="Q80" s="190"/>
      <c r="R80" s="190"/>
      <c r="S80" s="190"/>
      <c r="T80" s="190"/>
      <c r="U80" s="190"/>
      <c r="V80" s="190"/>
      <c r="W80" s="190"/>
      <c r="X80" s="190"/>
      <c r="Y80" s="190"/>
      <c r="Z80" s="190"/>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188"/>
      <c r="DK80" s="188"/>
      <c r="DL80" s="188"/>
      <c r="DM80" s="188"/>
      <c r="DN80" s="188"/>
      <c r="DO80" s="188"/>
      <c r="DP80" s="188"/>
      <c r="DQ80" s="188"/>
      <c r="DR80" s="188"/>
      <c r="DS80" s="188"/>
      <c r="DT80" s="188"/>
      <c r="DU80" s="188"/>
      <c r="DV80" s="188"/>
      <c r="DW80" s="188"/>
      <c r="DX80" s="188"/>
      <c r="DY80" s="188"/>
      <c r="DZ80" s="188"/>
      <c r="EA80" s="188"/>
      <c r="EB80" s="188"/>
      <c r="EC80" s="188"/>
      <c r="ED80" s="188"/>
      <c r="EE80" s="188"/>
      <c r="EF80" s="188"/>
      <c r="EG80" s="188"/>
      <c r="EH80" s="188"/>
      <c r="EI80" s="188"/>
      <c r="EJ80" s="188"/>
      <c r="EK80" s="188"/>
      <c r="EL80" s="188"/>
      <c r="EM80" s="188"/>
      <c r="EN80" s="188"/>
      <c r="EO80" s="188"/>
      <c r="EP80" s="188"/>
      <c r="EQ80" s="188"/>
      <c r="ER80" s="188"/>
      <c r="ES80" s="188"/>
      <c r="ET80" s="188"/>
      <c r="EU80" s="188"/>
      <c r="EV80" s="188"/>
      <c r="EW80" s="188"/>
      <c r="EX80" s="188"/>
      <c r="EY80" s="188"/>
      <c r="EZ80" s="188"/>
      <c r="FA80" s="188"/>
      <c r="FB80" s="188"/>
      <c r="FC80" s="188"/>
      <c r="FD80" s="188"/>
      <c r="FE80" s="188"/>
      <c r="FF80" s="188"/>
      <c r="FG80" s="188"/>
      <c r="FH80" s="188"/>
      <c r="FI80" s="188"/>
      <c r="FJ80" s="188"/>
      <c r="FK80" s="188"/>
      <c r="FL80" s="188"/>
      <c r="FM80" s="188"/>
      <c r="FN80" s="188"/>
      <c r="FO80" s="188"/>
      <c r="FP80" s="188"/>
      <c r="FQ80" s="188"/>
      <c r="FR80" s="188"/>
      <c r="FS80" s="188"/>
      <c r="FT80" s="188"/>
      <c r="FU80" s="188"/>
      <c r="FV80" s="188"/>
      <c r="FW80" s="188"/>
      <c r="FX80" s="188"/>
      <c r="FY80" s="188"/>
      <c r="FZ80" s="188"/>
      <c r="GA80" s="188"/>
      <c r="GB80" s="188"/>
      <c r="GC80" s="188"/>
      <c r="GD80" s="188"/>
      <c r="GE80" s="188"/>
      <c r="GF80" s="188"/>
      <c r="GG80" s="188"/>
      <c r="GH80" s="188"/>
      <c r="GI80" s="188"/>
      <c r="GJ80" s="188"/>
      <c r="GK80" s="188"/>
      <c r="GL80" s="188"/>
      <c r="GM80" s="188"/>
      <c r="GN80" s="188"/>
      <c r="GO80" s="188"/>
      <c r="GP80" s="188"/>
      <c r="GQ80" s="188"/>
      <c r="GR80" s="188"/>
      <c r="GS80" s="188"/>
      <c r="GT80" s="188"/>
      <c r="GU80" s="188"/>
      <c r="GV80" s="188"/>
      <c r="GW80" s="188"/>
      <c r="GX80" s="188"/>
      <c r="GY80" s="188"/>
      <c r="GZ80" s="188"/>
      <c r="HA80" s="188"/>
      <c r="HB80" s="188"/>
      <c r="HC80" s="188"/>
      <c r="HD80" s="188"/>
      <c r="HE80" s="188"/>
      <c r="HF80" s="188"/>
      <c r="HG80" s="188"/>
      <c r="HH80" s="188"/>
      <c r="HI80" s="188"/>
      <c r="HJ80" s="188"/>
    </row>
    <row r="81" spans="1:218" ht="15.6">
      <c r="A81" s="190"/>
      <c r="B81" s="190"/>
      <c r="C81" s="190"/>
      <c r="D81" s="190"/>
      <c r="E81" s="178"/>
      <c r="F81" s="190"/>
      <c r="G81" s="190"/>
      <c r="H81" s="190"/>
      <c r="I81" s="173">
        <f t="shared" si="1"/>
        <v>0</v>
      </c>
      <c r="J81" s="190"/>
      <c r="K81" s="190"/>
      <c r="L81" s="190"/>
      <c r="M81" s="190"/>
      <c r="N81" s="190"/>
      <c r="O81" s="190"/>
      <c r="P81" s="190"/>
      <c r="Q81" s="190"/>
      <c r="R81" s="190"/>
      <c r="S81" s="190"/>
      <c r="T81" s="190"/>
      <c r="U81" s="190"/>
      <c r="V81" s="190"/>
      <c r="W81" s="190"/>
      <c r="X81" s="190"/>
      <c r="Y81" s="190"/>
      <c r="Z81" s="190"/>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188"/>
      <c r="DC81" s="188"/>
      <c r="DD81" s="188"/>
      <c r="DE81" s="188"/>
      <c r="DF81" s="188"/>
      <c r="DG81" s="188"/>
      <c r="DH81" s="188"/>
      <c r="DI81" s="188"/>
      <c r="DJ81" s="188"/>
      <c r="DK81" s="188"/>
      <c r="DL81" s="188"/>
      <c r="DM81" s="188"/>
      <c r="DN81" s="188"/>
      <c r="DO81" s="188"/>
      <c r="DP81" s="188"/>
      <c r="DQ81" s="188"/>
      <c r="DR81" s="188"/>
      <c r="DS81" s="188"/>
      <c r="DT81" s="188"/>
      <c r="DU81" s="188"/>
      <c r="DV81" s="188"/>
      <c r="DW81" s="188"/>
      <c r="DX81" s="188"/>
      <c r="DY81" s="188"/>
      <c r="DZ81" s="188"/>
      <c r="EA81" s="188"/>
      <c r="EB81" s="188"/>
      <c r="EC81" s="188"/>
      <c r="ED81" s="188"/>
      <c r="EE81" s="188"/>
      <c r="EF81" s="188"/>
      <c r="EG81" s="188"/>
      <c r="EH81" s="188"/>
      <c r="EI81" s="188"/>
      <c r="EJ81" s="188"/>
      <c r="EK81" s="188"/>
      <c r="EL81" s="188"/>
      <c r="EM81" s="188"/>
      <c r="EN81" s="188"/>
      <c r="EO81" s="188"/>
      <c r="EP81" s="188"/>
      <c r="EQ81" s="188"/>
      <c r="ER81" s="188"/>
      <c r="ES81" s="188"/>
      <c r="ET81" s="188"/>
      <c r="EU81" s="188"/>
      <c r="EV81" s="188"/>
      <c r="EW81" s="188"/>
      <c r="EX81" s="188"/>
      <c r="EY81" s="188"/>
      <c r="EZ81" s="188"/>
      <c r="FA81" s="188"/>
      <c r="FB81" s="188"/>
      <c r="FC81" s="188"/>
      <c r="FD81" s="188"/>
      <c r="FE81" s="188"/>
      <c r="FF81" s="188"/>
      <c r="FG81" s="188"/>
      <c r="FH81" s="188"/>
      <c r="FI81" s="188"/>
      <c r="FJ81" s="188"/>
      <c r="FK81" s="188"/>
      <c r="FL81" s="188"/>
      <c r="FM81" s="188"/>
      <c r="FN81" s="188"/>
      <c r="FO81" s="188"/>
      <c r="FP81" s="188"/>
      <c r="FQ81" s="188"/>
      <c r="FR81" s="188"/>
      <c r="FS81" s="188"/>
      <c r="FT81" s="188"/>
      <c r="FU81" s="188"/>
      <c r="FV81" s="188"/>
      <c r="FW81" s="188"/>
      <c r="FX81" s="188"/>
      <c r="FY81" s="188"/>
      <c r="FZ81" s="188"/>
      <c r="GA81" s="188"/>
      <c r="GB81" s="188"/>
      <c r="GC81" s="188"/>
      <c r="GD81" s="188"/>
      <c r="GE81" s="188"/>
      <c r="GF81" s="188"/>
      <c r="GG81" s="188"/>
      <c r="GH81" s="188"/>
      <c r="GI81" s="188"/>
      <c r="GJ81" s="188"/>
      <c r="GK81" s="188"/>
      <c r="GL81" s="188"/>
      <c r="GM81" s="188"/>
      <c r="GN81" s="188"/>
      <c r="GO81" s="188"/>
      <c r="GP81" s="188"/>
      <c r="GQ81" s="188"/>
      <c r="GR81" s="188"/>
      <c r="GS81" s="188"/>
      <c r="GT81" s="188"/>
      <c r="GU81" s="188"/>
      <c r="GV81" s="188"/>
      <c r="GW81" s="188"/>
      <c r="GX81" s="188"/>
      <c r="GY81" s="188"/>
      <c r="GZ81" s="188"/>
      <c r="HA81" s="188"/>
      <c r="HB81" s="188"/>
      <c r="HC81" s="188"/>
      <c r="HD81" s="188"/>
      <c r="HE81" s="188"/>
      <c r="HF81" s="188"/>
      <c r="HG81" s="188"/>
      <c r="HH81" s="188"/>
      <c r="HI81" s="188"/>
      <c r="HJ81" s="188"/>
    </row>
    <row r="82" spans="1:218" ht="15.6">
      <c r="A82" s="190"/>
      <c r="B82" s="190"/>
      <c r="C82" s="190"/>
      <c r="D82" s="190"/>
      <c r="E82" s="178"/>
      <c r="F82" s="190"/>
      <c r="G82" s="190"/>
      <c r="H82" s="190"/>
      <c r="I82" s="173">
        <f t="shared" si="1"/>
        <v>0</v>
      </c>
      <c r="J82" s="190"/>
      <c r="K82" s="190"/>
      <c r="L82" s="190"/>
      <c r="M82" s="190"/>
      <c r="N82" s="190"/>
      <c r="O82" s="190"/>
      <c r="P82" s="190"/>
      <c r="Q82" s="190"/>
      <c r="R82" s="190"/>
      <c r="S82" s="190"/>
      <c r="T82" s="190"/>
      <c r="U82" s="190"/>
      <c r="V82" s="190"/>
      <c r="W82" s="190"/>
      <c r="X82" s="190"/>
      <c r="Y82" s="190"/>
      <c r="Z82" s="190"/>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188"/>
      <c r="DC82" s="188"/>
      <c r="DD82" s="188"/>
      <c r="DE82" s="188"/>
      <c r="DF82" s="188"/>
      <c r="DG82" s="188"/>
      <c r="DH82" s="188"/>
      <c r="DI82" s="188"/>
      <c r="DJ82" s="188"/>
      <c r="DK82" s="188"/>
      <c r="DL82" s="188"/>
      <c r="DM82" s="188"/>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88"/>
      <c r="FE82" s="188"/>
      <c r="FF82" s="188"/>
      <c r="FG82" s="188"/>
      <c r="FH82" s="188"/>
      <c r="FI82" s="188"/>
      <c r="FJ82" s="188"/>
      <c r="FK82" s="188"/>
      <c r="FL82" s="188"/>
      <c r="FM82" s="188"/>
      <c r="FN82" s="188"/>
      <c r="FO82" s="188"/>
      <c r="FP82" s="188"/>
      <c r="FQ82" s="188"/>
      <c r="FR82" s="188"/>
      <c r="FS82" s="188"/>
      <c r="FT82" s="188"/>
      <c r="FU82" s="188"/>
      <c r="FV82" s="188"/>
      <c r="FW82" s="188"/>
      <c r="FX82" s="188"/>
      <c r="FY82" s="188"/>
      <c r="FZ82" s="188"/>
      <c r="GA82" s="188"/>
      <c r="GB82" s="188"/>
      <c r="GC82" s="188"/>
      <c r="GD82" s="188"/>
      <c r="GE82" s="188"/>
      <c r="GF82" s="188"/>
      <c r="GG82" s="188"/>
      <c r="GH82" s="188"/>
      <c r="GI82" s="188"/>
      <c r="GJ82" s="188"/>
      <c r="GK82" s="188"/>
      <c r="GL82" s="188"/>
      <c r="GM82" s="188"/>
      <c r="GN82" s="188"/>
      <c r="GO82" s="188"/>
      <c r="GP82" s="188"/>
      <c r="GQ82" s="188"/>
      <c r="GR82" s="188"/>
      <c r="GS82" s="188"/>
      <c r="GT82" s="188"/>
      <c r="GU82" s="188"/>
      <c r="GV82" s="188"/>
      <c r="GW82" s="188"/>
      <c r="GX82" s="188"/>
      <c r="GY82" s="188"/>
      <c r="GZ82" s="188"/>
      <c r="HA82" s="188"/>
      <c r="HB82" s="188"/>
      <c r="HC82" s="188"/>
      <c r="HD82" s="188"/>
      <c r="HE82" s="188"/>
      <c r="HF82" s="188"/>
      <c r="HG82" s="188"/>
      <c r="HH82" s="188"/>
      <c r="HI82" s="188"/>
      <c r="HJ82" s="188"/>
    </row>
    <row r="83" spans="1:218" ht="15.6">
      <c r="A83" s="190"/>
      <c r="B83" s="190"/>
      <c r="C83" s="190"/>
      <c r="D83" s="190"/>
      <c r="E83" s="178"/>
      <c r="F83" s="190"/>
      <c r="G83" s="190"/>
      <c r="H83" s="190"/>
      <c r="I83" s="173">
        <f t="shared" si="1"/>
        <v>0</v>
      </c>
      <c r="J83" s="190"/>
      <c r="K83" s="190"/>
      <c r="L83" s="190"/>
      <c r="M83" s="190"/>
      <c r="N83" s="190"/>
      <c r="O83" s="190"/>
      <c r="P83" s="190"/>
      <c r="Q83" s="190"/>
      <c r="R83" s="190"/>
      <c r="S83" s="190"/>
      <c r="T83" s="190"/>
      <c r="U83" s="190"/>
      <c r="V83" s="190"/>
      <c r="W83" s="190"/>
      <c r="X83" s="190"/>
      <c r="Y83" s="190"/>
      <c r="Z83" s="190"/>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188"/>
      <c r="DK83" s="188"/>
      <c r="DL83" s="188"/>
      <c r="DM83" s="188"/>
      <c r="DN83" s="188"/>
      <c r="DO83" s="188"/>
      <c r="DP83" s="188"/>
      <c r="DQ83" s="188"/>
      <c r="DR83" s="188"/>
      <c r="DS83" s="188"/>
      <c r="DT83" s="188"/>
      <c r="DU83" s="188"/>
      <c r="DV83" s="188"/>
      <c r="DW83" s="188"/>
      <c r="DX83" s="188"/>
      <c r="DY83" s="188"/>
      <c r="DZ83" s="188"/>
      <c r="EA83" s="188"/>
      <c r="EB83" s="188"/>
      <c r="EC83" s="188"/>
      <c r="ED83" s="188"/>
      <c r="EE83" s="188"/>
      <c r="EF83" s="188"/>
      <c r="EG83" s="188"/>
      <c r="EH83" s="188"/>
      <c r="EI83" s="188"/>
      <c r="EJ83" s="188"/>
      <c r="EK83" s="188"/>
      <c r="EL83" s="188"/>
      <c r="EM83" s="188"/>
      <c r="EN83" s="188"/>
      <c r="EO83" s="188"/>
      <c r="EP83" s="188"/>
      <c r="EQ83" s="188"/>
      <c r="ER83" s="188"/>
      <c r="ES83" s="188"/>
      <c r="ET83" s="188"/>
      <c r="EU83" s="188"/>
      <c r="EV83" s="188"/>
      <c r="EW83" s="188"/>
      <c r="EX83" s="188"/>
      <c r="EY83" s="188"/>
      <c r="EZ83" s="188"/>
      <c r="FA83" s="188"/>
      <c r="FB83" s="188"/>
      <c r="FC83" s="188"/>
      <c r="FD83" s="188"/>
      <c r="FE83" s="188"/>
      <c r="FF83" s="188"/>
      <c r="FG83" s="188"/>
      <c r="FH83" s="188"/>
      <c r="FI83" s="188"/>
      <c r="FJ83" s="188"/>
      <c r="FK83" s="188"/>
      <c r="FL83" s="188"/>
      <c r="FM83" s="188"/>
      <c r="FN83" s="188"/>
      <c r="FO83" s="188"/>
      <c r="FP83" s="188"/>
      <c r="FQ83" s="188"/>
      <c r="FR83" s="188"/>
      <c r="FS83" s="188"/>
      <c r="FT83" s="188"/>
      <c r="FU83" s="188"/>
      <c r="FV83" s="188"/>
      <c r="FW83" s="188"/>
      <c r="FX83" s="188"/>
      <c r="FY83" s="188"/>
      <c r="FZ83" s="188"/>
      <c r="GA83" s="188"/>
      <c r="GB83" s="188"/>
      <c r="GC83" s="188"/>
      <c r="GD83" s="188"/>
      <c r="GE83" s="188"/>
      <c r="GF83" s="188"/>
      <c r="GG83" s="188"/>
      <c r="GH83" s="188"/>
      <c r="GI83" s="188"/>
      <c r="GJ83" s="188"/>
      <c r="GK83" s="188"/>
      <c r="GL83" s="188"/>
      <c r="GM83" s="188"/>
      <c r="GN83" s="188"/>
      <c r="GO83" s="188"/>
      <c r="GP83" s="188"/>
      <c r="GQ83" s="188"/>
      <c r="GR83" s="188"/>
      <c r="GS83" s="188"/>
      <c r="GT83" s="188"/>
      <c r="GU83" s="188"/>
      <c r="GV83" s="188"/>
      <c r="GW83" s="188"/>
      <c r="GX83" s="188"/>
      <c r="GY83" s="188"/>
      <c r="GZ83" s="188"/>
      <c r="HA83" s="188"/>
      <c r="HB83" s="188"/>
      <c r="HC83" s="188"/>
      <c r="HD83" s="188"/>
      <c r="HE83" s="188"/>
      <c r="HF83" s="188"/>
      <c r="HG83" s="188"/>
      <c r="HH83" s="188"/>
      <c r="HI83" s="188"/>
      <c r="HJ83" s="188"/>
    </row>
    <row r="84" spans="1:218" ht="15.6">
      <c r="A84" s="190"/>
      <c r="B84" s="190"/>
      <c r="C84" s="190"/>
      <c r="D84" s="190"/>
      <c r="E84" s="178"/>
      <c r="F84" s="190"/>
      <c r="G84" s="190"/>
      <c r="H84" s="190"/>
      <c r="I84" s="173">
        <f t="shared" si="1"/>
        <v>0</v>
      </c>
      <c r="J84" s="190"/>
      <c r="K84" s="190"/>
      <c r="L84" s="190"/>
      <c r="M84" s="190"/>
      <c r="N84" s="190"/>
      <c r="O84" s="190"/>
      <c r="P84" s="190"/>
      <c r="Q84" s="190"/>
      <c r="R84" s="190"/>
      <c r="S84" s="190"/>
      <c r="T84" s="190"/>
      <c r="U84" s="190"/>
      <c r="V84" s="190"/>
      <c r="W84" s="190"/>
      <c r="X84" s="190"/>
      <c r="Y84" s="190"/>
      <c r="Z84" s="19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c r="DM84" s="188"/>
      <c r="DN84" s="188"/>
      <c r="DO84" s="188"/>
      <c r="DP84" s="188"/>
      <c r="DQ84" s="188"/>
      <c r="DR84" s="188"/>
      <c r="DS84" s="188"/>
      <c r="DT84" s="188"/>
      <c r="DU84" s="188"/>
      <c r="DV84" s="188"/>
      <c r="DW84" s="188"/>
      <c r="DX84" s="188"/>
      <c r="DY84" s="188"/>
      <c r="DZ84" s="188"/>
      <c r="EA84" s="188"/>
      <c r="EB84" s="188"/>
      <c r="EC84" s="188"/>
      <c r="ED84" s="188"/>
      <c r="EE84" s="188"/>
      <c r="EF84" s="188"/>
      <c r="EG84" s="188"/>
      <c r="EH84" s="188"/>
      <c r="EI84" s="188"/>
      <c r="EJ84" s="188"/>
      <c r="EK84" s="188"/>
      <c r="EL84" s="188"/>
      <c r="EM84" s="188"/>
      <c r="EN84" s="188"/>
      <c r="EO84" s="188"/>
      <c r="EP84" s="188"/>
      <c r="EQ84" s="188"/>
      <c r="ER84" s="188"/>
      <c r="ES84" s="188"/>
      <c r="ET84" s="188"/>
      <c r="EU84" s="188"/>
      <c r="EV84" s="188"/>
      <c r="EW84" s="188"/>
      <c r="EX84" s="188"/>
      <c r="EY84" s="188"/>
      <c r="EZ84" s="188"/>
      <c r="FA84" s="188"/>
      <c r="FB84" s="188"/>
      <c r="FC84" s="188"/>
      <c r="FD84" s="188"/>
      <c r="FE84" s="188"/>
      <c r="FF84" s="188"/>
      <c r="FG84" s="188"/>
      <c r="FH84" s="188"/>
      <c r="FI84" s="188"/>
      <c r="FJ84" s="188"/>
      <c r="FK84" s="188"/>
      <c r="FL84" s="188"/>
      <c r="FM84" s="188"/>
      <c r="FN84" s="188"/>
      <c r="FO84" s="188"/>
      <c r="FP84" s="188"/>
      <c r="FQ84" s="188"/>
      <c r="FR84" s="188"/>
      <c r="FS84" s="188"/>
      <c r="FT84" s="188"/>
      <c r="FU84" s="188"/>
      <c r="FV84" s="188"/>
      <c r="FW84" s="188"/>
      <c r="FX84" s="188"/>
      <c r="FY84" s="188"/>
      <c r="FZ84" s="188"/>
      <c r="GA84" s="188"/>
      <c r="GB84" s="188"/>
      <c r="GC84" s="188"/>
      <c r="GD84" s="188"/>
      <c r="GE84" s="188"/>
      <c r="GF84" s="188"/>
      <c r="GG84" s="188"/>
      <c r="GH84" s="188"/>
      <c r="GI84" s="188"/>
      <c r="GJ84" s="188"/>
      <c r="GK84" s="188"/>
      <c r="GL84" s="188"/>
      <c r="GM84" s="188"/>
      <c r="GN84" s="188"/>
      <c r="GO84" s="188"/>
      <c r="GP84" s="188"/>
      <c r="GQ84" s="188"/>
      <c r="GR84" s="188"/>
      <c r="GS84" s="188"/>
      <c r="GT84" s="188"/>
      <c r="GU84" s="188"/>
      <c r="GV84" s="188"/>
      <c r="GW84" s="188"/>
      <c r="GX84" s="188"/>
      <c r="GY84" s="188"/>
      <c r="GZ84" s="188"/>
      <c r="HA84" s="188"/>
      <c r="HB84" s="188"/>
      <c r="HC84" s="188"/>
      <c r="HD84" s="188"/>
      <c r="HE84" s="188"/>
      <c r="HF84" s="188"/>
      <c r="HG84" s="188"/>
      <c r="HH84" s="188"/>
      <c r="HI84" s="188"/>
      <c r="HJ84" s="188"/>
    </row>
    <row r="85" spans="1:218" ht="15.6">
      <c r="A85" s="190"/>
      <c r="B85" s="190"/>
      <c r="C85" s="190"/>
      <c r="D85" s="190"/>
      <c r="E85" s="178"/>
      <c r="F85" s="190"/>
      <c r="G85" s="190"/>
      <c r="H85" s="190"/>
      <c r="I85" s="173">
        <f t="shared" si="1"/>
        <v>0</v>
      </c>
      <c r="J85" s="190"/>
      <c r="K85" s="190"/>
      <c r="L85" s="190"/>
      <c r="M85" s="190"/>
      <c r="N85" s="190"/>
      <c r="O85" s="190"/>
      <c r="P85" s="190"/>
      <c r="Q85" s="190"/>
      <c r="R85" s="190"/>
      <c r="S85" s="190"/>
      <c r="T85" s="190"/>
      <c r="U85" s="190"/>
      <c r="V85" s="190"/>
      <c r="W85" s="190"/>
      <c r="X85" s="190"/>
      <c r="Y85" s="190"/>
      <c r="Z85" s="190"/>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88"/>
      <c r="DS85" s="188"/>
      <c r="DT85" s="188"/>
      <c r="DU85" s="188"/>
      <c r="DV85" s="188"/>
      <c r="DW85" s="188"/>
      <c r="DX85" s="188"/>
      <c r="DY85" s="188"/>
      <c r="DZ85" s="188"/>
      <c r="EA85" s="188"/>
      <c r="EB85" s="188"/>
      <c r="EC85" s="188"/>
      <c r="ED85" s="188"/>
      <c r="EE85" s="188"/>
      <c r="EF85" s="188"/>
      <c r="EG85" s="188"/>
      <c r="EH85" s="188"/>
      <c r="EI85" s="188"/>
      <c r="EJ85" s="188"/>
      <c r="EK85" s="188"/>
      <c r="EL85" s="188"/>
      <c r="EM85" s="188"/>
      <c r="EN85" s="188"/>
      <c r="EO85" s="188"/>
      <c r="EP85" s="188"/>
      <c r="EQ85" s="188"/>
      <c r="ER85" s="188"/>
      <c r="ES85" s="188"/>
      <c r="ET85" s="188"/>
      <c r="EU85" s="188"/>
      <c r="EV85" s="188"/>
      <c r="EW85" s="188"/>
      <c r="EX85" s="188"/>
      <c r="EY85" s="188"/>
      <c r="EZ85" s="188"/>
      <c r="FA85" s="188"/>
      <c r="FB85" s="188"/>
      <c r="FC85" s="188"/>
      <c r="FD85" s="188"/>
      <c r="FE85" s="188"/>
      <c r="FF85" s="188"/>
      <c r="FG85" s="188"/>
      <c r="FH85" s="188"/>
      <c r="FI85" s="188"/>
      <c r="FJ85" s="188"/>
      <c r="FK85" s="188"/>
      <c r="FL85" s="188"/>
      <c r="FM85" s="188"/>
      <c r="FN85" s="188"/>
      <c r="FO85" s="188"/>
      <c r="FP85" s="188"/>
      <c r="FQ85" s="188"/>
      <c r="FR85" s="188"/>
      <c r="FS85" s="188"/>
      <c r="FT85" s="188"/>
      <c r="FU85" s="188"/>
      <c r="FV85" s="188"/>
      <c r="FW85" s="188"/>
      <c r="FX85" s="188"/>
      <c r="FY85" s="188"/>
      <c r="FZ85" s="188"/>
      <c r="GA85" s="188"/>
      <c r="GB85" s="188"/>
      <c r="GC85" s="188"/>
      <c r="GD85" s="188"/>
      <c r="GE85" s="188"/>
      <c r="GF85" s="188"/>
      <c r="GG85" s="188"/>
      <c r="GH85" s="188"/>
      <c r="GI85" s="188"/>
      <c r="GJ85" s="188"/>
      <c r="GK85" s="188"/>
      <c r="GL85" s="188"/>
      <c r="GM85" s="188"/>
      <c r="GN85" s="188"/>
      <c r="GO85" s="188"/>
      <c r="GP85" s="188"/>
      <c r="GQ85" s="188"/>
      <c r="GR85" s="188"/>
      <c r="GS85" s="188"/>
      <c r="GT85" s="188"/>
      <c r="GU85" s="188"/>
      <c r="GV85" s="188"/>
      <c r="GW85" s="188"/>
      <c r="GX85" s="188"/>
      <c r="GY85" s="188"/>
      <c r="GZ85" s="188"/>
      <c r="HA85" s="188"/>
      <c r="HB85" s="188"/>
      <c r="HC85" s="188"/>
      <c r="HD85" s="188"/>
      <c r="HE85" s="188"/>
      <c r="HF85" s="188"/>
      <c r="HG85" s="188"/>
      <c r="HH85" s="188"/>
      <c r="HI85" s="188"/>
      <c r="HJ85" s="188"/>
    </row>
    <row r="86" spans="1:218" ht="15.6">
      <c r="A86" s="190"/>
      <c r="B86" s="190"/>
      <c r="C86" s="190"/>
      <c r="D86" s="190"/>
      <c r="E86" s="178"/>
      <c r="F86" s="190"/>
      <c r="G86" s="190"/>
      <c r="H86" s="190"/>
      <c r="I86" s="173">
        <f t="shared" si="1"/>
        <v>0</v>
      </c>
      <c r="J86" s="190"/>
      <c r="K86" s="190"/>
      <c r="L86" s="190"/>
      <c r="M86" s="190"/>
      <c r="N86" s="190"/>
      <c r="O86" s="190"/>
      <c r="P86" s="190"/>
      <c r="Q86" s="190"/>
      <c r="R86" s="190"/>
      <c r="S86" s="190"/>
      <c r="T86" s="190"/>
      <c r="U86" s="190"/>
      <c r="V86" s="190"/>
      <c r="W86" s="190"/>
      <c r="X86" s="190"/>
      <c r="Y86" s="190"/>
      <c r="Z86" s="190"/>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c r="CH86" s="188"/>
      <c r="CI86" s="188"/>
      <c r="CJ86" s="188"/>
      <c r="CK86" s="188"/>
      <c r="CL86" s="188"/>
      <c r="CM86" s="188"/>
      <c r="CN86" s="188"/>
      <c r="CO86" s="188"/>
      <c r="CP86" s="188"/>
      <c r="CQ86" s="188"/>
      <c r="CR86" s="188"/>
      <c r="CS86" s="188"/>
      <c r="CT86" s="188"/>
      <c r="CU86" s="188"/>
      <c r="CV86" s="188"/>
      <c r="CW86" s="188"/>
      <c r="CX86" s="188"/>
      <c r="CY86" s="188"/>
      <c r="CZ86" s="188"/>
      <c r="DA86" s="188"/>
      <c r="DB86" s="188"/>
      <c r="DC86" s="188"/>
      <c r="DD86" s="188"/>
      <c r="DE86" s="188"/>
      <c r="DF86" s="188"/>
      <c r="DG86" s="188"/>
      <c r="DH86" s="188"/>
      <c r="DI86" s="188"/>
      <c r="DJ86" s="188"/>
      <c r="DK86" s="188"/>
      <c r="DL86" s="188"/>
      <c r="DM86" s="188"/>
      <c r="DN86" s="188"/>
      <c r="DO86" s="188"/>
      <c r="DP86" s="188"/>
      <c r="DQ86" s="188"/>
      <c r="DR86" s="188"/>
      <c r="DS86" s="188"/>
      <c r="DT86" s="188"/>
      <c r="DU86" s="188"/>
      <c r="DV86" s="188"/>
      <c r="DW86" s="188"/>
      <c r="DX86" s="188"/>
      <c r="DY86" s="188"/>
      <c r="DZ86" s="188"/>
      <c r="EA86" s="188"/>
      <c r="EB86" s="188"/>
      <c r="EC86" s="188"/>
      <c r="ED86" s="188"/>
      <c r="EE86" s="188"/>
      <c r="EF86" s="188"/>
      <c r="EG86" s="188"/>
      <c r="EH86" s="188"/>
      <c r="EI86" s="188"/>
      <c r="EJ86" s="188"/>
      <c r="EK86" s="188"/>
      <c r="EL86" s="188"/>
      <c r="EM86" s="188"/>
      <c r="EN86" s="188"/>
      <c r="EO86" s="188"/>
      <c r="EP86" s="188"/>
      <c r="EQ86" s="188"/>
      <c r="ER86" s="188"/>
      <c r="ES86" s="188"/>
      <c r="ET86" s="188"/>
      <c r="EU86" s="188"/>
      <c r="EV86" s="188"/>
      <c r="EW86" s="188"/>
      <c r="EX86" s="188"/>
      <c r="EY86" s="188"/>
      <c r="EZ86" s="188"/>
      <c r="FA86" s="188"/>
      <c r="FB86" s="188"/>
      <c r="FC86" s="188"/>
      <c r="FD86" s="188"/>
      <c r="FE86" s="188"/>
      <c r="FF86" s="188"/>
      <c r="FG86" s="188"/>
      <c r="FH86" s="188"/>
      <c r="FI86" s="188"/>
      <c r="FJ86" s="188"/>
      <c r="FK86" s="188"/>
      <c r="FL86" s="188"/>
      <c r="FM86" s="188"/>
      <c r="FN86" s="188"/>
      <c r="FO86" s="188"/>
      <c r="FP86" s="188"/>
      <c r="FQ86" s="188"/>
      <c r="FR86" s="188"/>
      <c r="FS86" s="188"/>
      <c r="FT86" s="188"/>
      <c r="FU86" s="188"/>
      <c r="FV86" s="188"/>
      <c r="FW86" s="188"/>
      <c r="FX86" s="188"/>
      <c r="FY86" s="188"/>
      <c r="FZ86" s="188"/>
      <c r="GA86" s="188"/>
      <c r="GB86" s="188"/>
      <c r="GC86" s="188"/>
      <c r="GD86" s="188"/>
      <c r="GE86" s="188"/>
      <c r="GF86" s="188"/>
      <c r="GG86" s="188"/>
      <c r="GH86" s="188"/>
      <c r="GI86" s="188"/>
      <c r="GJ86" s="188"/>
      <c r="GK86" s="188"/>
      <c r="GL86" s="188"/>
      <c r="GM86" s="188"/>
      <c r="GN86" s="188"/>
      <c r="GO86" s="188"/>
      <c r="GP86" s="188"/>
      <c r="GQ86" s="188"/>
      <c r="GR86" s="188"/>
      <c r="GS86" s="188"/>
      <c r="GT86" s="188"/>
      <c r="GU86" s="188"/>
      <c r="GV86" s="188"/>
      <c r="GW86" s="188"/>
      <c r="GX86" s="188"/>
      <c r="GY86" s="188"/>
      <c r="GZ86" s="188"/>
      <c r="HA86" s="188"/>
      <c r="HB86" s="188"/>
      <c r="HC86" s="188"/>
      <c r="HD86" s="188"/>
      <c r="HE86" s="188"/>
      <c r="HF86" s="188"/>
      <c r="HG86" s="188"/>
      <c r="HH86" s="188"/>
      <c r="HI86" s="188"/>
      <c r="HJ86" s="188"/>
    </row>
    <row r="87" spans="1:218" ht="15.6">
      <c r="A87" s="190"/>
      <c r="B87" s="190"/>
      <c r="C87" s="190"/>
      <c r="D87" s="190"/>
      <c r="E87" s="178"/>
      <c r="F87" s="190"/>
      <c r="G87" s="190"/>
      <c r="H87" s="190"/>
      <c r="I87" s="173">
        <f t="shared" si="1"/>
        <v>0</v>
      </c>
      <c r="J87" s="190"/>
      <c r="K87" s="190"/>
      <c r="L87" s="190"/>
      <c r="M87" s="190"/>
      <c r="N87" s="190"/>
      <c r="O87" s="190"/>
      <c r="P87" s="190"/>
      <c r="Q87" s="190"/>
      <c r="R87" s="190"/>
      <c r="S87" s="190"/>
      <c r="T87" s="190"/>
      <c r="U87" s="190"/>
      <c r="V87" s="190"/>
      <c r="W87" s="190"/>
      <c r="X87" s="190"/>
      <c r="Y87" s="190"/>
      <c r="Z87" s="190"/>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188"/>
      <c r="DC87" s="188"/>
      <c r="DD87" s="188"/>
      <c r="DE87" s="188"/>
      <c r="DF87" s="188"/>
      <c r="DG87" s="188"/>
      <c r="DH87" s="188"/>
      <c r="DI87" s="188"/>
      <c r="DJ87" s="188"/>
      <c r="DK87" s="188"/>
      <c r="DL87" s="188"/>
      <c r="DM87" s="188"/>
      <c r="DN87" s="188"/>
      <c r="DO87" s="188"/>
      <c r="DP87" s="188"/>
      <c r="DQ87" s="188"/>
      <c r="DR87" s="188"/>
      <c r="DS87" s="188"/>
      <c r="DT87" s="188"/>
      <c r="DU87" s="188"/>
      <c r="DV87" s="188"/>
      <c r="DW87" s="188"/>
      <c r="DX87" s="188"/>
      <c r="DY87" s="188"/>
      <c r="DZ87" s="188"/>
      <c r="EA87" s="188"/>
      <c r="EB87" s="188"/>
      <c r="EC87" s="188"/>
      <c r="ED87" s="188"/>
      <c r="EE87" s="188"/>
      <c r="EF87" s="188"/>
      <c r="EG87" s="188"/>
      <c r="EH87" s="188"/>
      <c r="EI87" s="188"/>
      <c r="EJ87" s="188"/>
      <c r="EK87" s="188"/>
      <c r="EL87" s="188"/>
      <c r="EM87" s="188"/>
      <c r="EN87" s="188"/>
      <c r="EO87" s="188"/>
      <c r="EP87" s="188"/>
      <c r="EQ87" s="188"/>
      <c r="ER87" s="188"/>
      <c r="ES87" s="188"/>
      <c r="ET87" s="188"/>
      <c r="EU87" s="188"/>
      <c r="EV87" s="188"/>
      <c r="EW87" s="188"/>
      <c r="EX87" s="188"/>
      <c r="EY87" s="188"/>
      <c r="EZ87" s="188"/>
      <c r="FA87" s="188"/>
      <c r="FB87" s="188"/>
      <c r="FC87" s="188"/>
      <c r="FD87" s="188"/>
      <c r="FE87" s="188"/>
      <c r="FF87" s="188"/>
      <c r="FG87" s="188"/>
      <c r="FH87" s="188"/>
      <c r="FI87" s="188"/>
      <c r="FJ87" s="188"/>
      <c r="FK87" s="188"/>
      <c r="FL87" s="188"/>
      <c r="FM87" s="188"/>
      <c r="FN87" s="188"/>
      <c r="FO87" s="188"/>
      <c r="FP87" s="188"/>
      <c r="FQ87" s="188"/>
      <c r="FR87" s="188"/>
      <c r="FS87" s="188"/>
      <c r="FT87" s="188"/>
      <c r="FU87" s="188"/>
      <c r="FV87" s="188"/>
      <c r="FW87" s="188"/>
      <c r="FX87" s="188"/>
      <c r="FY87" s="188"/>
      <c r="FZ87" s="188"/>
      <c r="GA87" s="188"/>
      <c r="GB87" s="188"/>
      <c r="GC87" s="188"/>
      <c r="GD87" s="188"/>
      <c r="GE87" s="188"/>
      <c r="GF87" s="188"/>
      <c r="GG87" s="188"/>
      <c r="GH87" s="188"/>
      <c r="GI87" s="188"/>
      <c r="GJ87" s="188"/>
      <c r="GK87" s="188"/>
      <c r="GL87" s="188"/>
      <c r="GM87" s="188"/>
      <c r="GN87" s="188"/>
      <c r="GO87" s="188"/>
      <c r="GP87" s="188"/>
      <c r="GQ87" s="188"/>
      <c r="GR87" s="188"/>
      <c r="GS87" s="188"/>
      <c r="GT87" s="188"/>
      <c r="GU87" s="188"/>
      <c r="GV87" s="188"/>
      <c r="GW87" s="188"/>
      <c r="GX87" s="188"/>
      <c r="GY87" s="188"/>
      <c r="GZ87" s="188"/>
      <c r="HA87" s="188"/>
      <c r="HB87" s="188"/>
      <c r="HC87" s="188"/>
      <c r="HD87" s="188"/>
      <c r="HE87" s="188"/>
      <c r="HF87" s="188"/>
      <c r="HG87" s="188"/>
      <c r="HH87" s="188"/>
      <c r="HI87" s="188"/>
      <c r="HJ87" s="188"/>
    </row>
    <row r="88" spans="1:218" ht="15.6">
      <c r="A88" s="190"/>
      <c r="B88" s="190"/>
      <c r="C88" s="190"/>
      <c r="D88" s="190"/>
      <c r="E88" s="178"/>
      <c r="F88" s="190"/>
      <c r="G88" s="190"/>
      <c r="H88" s="190"/>
      <c r="I88" s="173">
        <f t="shared" si="1"/>
        <v>0</v>
      </c>
      <c r="J88" s="190"/>
      <c r="K88" s="190"/>
      <c r="L88" s="190"/>
      <c r="M88" s="190"/>
      <c r="N88" s="190"/>
      <c r="O88" s="190"/>
      <c r="P88" s="190"/>
      <c r="Q88" s="190"/>
      <c r="R88" s="190"/>
      <c r="S88" s="190"/>
      <c r="T88" s="190"/>
      <c r="U88" s="190"/>
      <c r="V88" s="190"/>
      <c r="W88" s="190"/>
      <c r="X88" s="190"/>
      <c r="Y88" s="190"/>
      <c r="Z88" s="190"/>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8"/>
      <c r="DJ88" s="188"/>
      <c r="DK88" s="188"/>
      <c r="DL88" s="188"/>
      <c r="DM88" s="188"/>
      <c r="DN88" s="188"/>
      <c r="DO88" s="188"/>
      <c r="DP88" s="188"/>
      <c r="DQ88" s="188"/>
      <c r="DR88" s="188"/>
      <c r="DS88" s="188"/>
      <c r="DT88" s="188"/>
      <c r="DU88" s="188"/>
      <c r="DV88" s="188"/>
      <c r="DW88" s="188"/>
      <c r="DX88" s="188"/>
      <c r="DY88" s="188"/>
      <c r="DZ88" s="188"/>
      <c r="EA88" s="188"/>
      <c r="EB88" s="188"/>
      <c r="EC88" s="188"/>
      <c r="ED88" s="188"/>
      <c r="EE88" s="188"/>
      <c r="EF88" s="188"/>
      <c r="EG88" s="188"/>
      <c r="EH88" s="188"/>
      <c r="EI88" s="188"/>
      <c r="EJ88" s="188"/>
      <c r="EK88" s="188"/>
      <c r="EL88" s="188"/>
      <c r="EM88" s="188"/>
      <c r="EN88" s="188"/>
      <c r="EO88" s="188"/>
      <c r="EP88" s="188"/>
      <c r="EQ88" s="188"/>
      <c r="ER88" s="188"/>
      <c r="ES88" s="188"/>
      <c r="ET88" s="188"/>
      <c r="EU88" s="188"/>
      <c r="EV88" s="188"/>
      <c r="EW88" s="188"/>
      <c r="EX88" s="188"/>
      <c r="EY88" s="188"/>
      <c r="EZ88" s="188"/>
      <c r="FA88" s="188"/>
      <c r="FB88" s="188"/>
      <c r="FC88" s="188"/>
      <c r="FD88" s="188"/>
      <c r="FE88" s="188"/>
      <c r="FF88" s="188"/>
      <c r="FG88" s="188"/>
      <c r="FH88" s="188"/>
      <c r="FI88" s="188"/>
      <c r="FJ88" s="188"/>
      <c r="FK88" s="188"/>
      <c r="FL88" s="188"/>
      <c r="FM88" s="188"/>
      <c r="FN88" s="188"/>
      <c r="FO88" s="188"/>
      <c r="FP88" s="188"/>
      <c r="FQ88" s="188"/>
      <c r="FR88" s="188"/>
      <c r="FS88" s="188"/>
      <c r="FT88" s="188"/>
      <c r="FU88" s="188"/>
      <c r="FV88" s="188"/>
      <c r="FW88" s="188"/>
      <c r="FX88" s="188"/>
      <c r="FY88" s="188"/>
      <c r="FZ88" s="188"/>
      <c r="GA88" s="188"/>
      <c r="GB88" s="188"/>
      <c r="GC88" s="188"/>
      <c r="GD88" s="188"/>
      <c r="GE88" s="188"/>
      <c r="GF88" s="188"/>
      <c r="GG88" s="188"/>
      <c r="GH88" s="188"/>
      <c r="GI88" s="188"/>
      <c r="GJ88" s="188"/>
      <c r="GK88" s="188"/>
      <c r="GL88" s="188"/>
      <c r="GM88" s="188"/>
      <c r="GN88" s="188"/>
      <c r="GO88" s="188"/>
      <c r="GP88" s="188"/>
      <c r="GQ88" s="188"/>
      <c r="GR88" s="188"/>
      <c r="GS88" s="188"/>
      <c r="GT88" s="188"/>
      <c r="GU88" s="188"/>
      <c r="GV88" s="188"/>
      <c r="GW88" s="188"/>
      <c r="GX88" s="188"/>
      <c r="GY88" s="188"/>
      <c r="GZ88" s="188"/>
      <c r="HA88" s="188"/>
      <c r="HB88" s="188"/>
      <c r="HC88" s="188"/>
      <c r="HD88" s="188"/>
      <c r="HE88" s="188"/>
      <c r="HF88" s="188"/>
      <c r="HG88" s="188"/>
      <c r="HH88" s="188"/>
      <c r="HI88" s="188"/>
      <c r="HJ88" s="188"/>
    </row>
    <row r="89" spans="1:218" ht="15.6">
      <c r="A89" s="190"/>
      <c r="B89" s="190"/>
      <c r="C89" s="190"/>
      <c r="D89" s="190"/>
      <c r="E89" s="178"/>
      <c r="F89" s="190"/>
      <c r="G89" s="190"/>
      <c r="H89" s="190"/>
      <c r="I89" s="173">
        <f t="shared" si="1"/>
        <v>0</v>
      </c>
      <c r="J89" s="190"/>
      <c r="K89" s="190"/>
      <c r="L89" s="190"/>
      <c r="M89" s="190"/>
      <c r="N89" s="190"/>
      <c r="O89" s="190"/>
      <c r="P89" s="190"/>
      <c r="Q89" s="190"/>
      <c r="R89" s="190"/>
      <c r="S89" s="190"/>
      <c r="T89" s="190"/>
      <c r="U89" s="190"/>
      <c r="V89" s="190"/>
      <c r="W89" s="190"/>
      <c r="X89" s="190"/>
      <c r="Y89" s="190"/>
      <c r="Z89" s="190"/>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c r="DG89" s="188"/>
      <c r="DH89" s="188"/>
      <c r="DI89" s="188"/>
      <c r="DJ89" s="188"/>
      <c r="DK89" s="188"/>
      <c r="DL89" s="188"/>
      <c r="DM89" s="188"/>
      <c r="DN89" s="188"/>
      <c r="DO89" s="188"/>
      <c r="DP89" s="188"/>
      <c r="DQ89" s="188"/>
      <c r="DR89" s="188"/>
      <c r="DS89" s="188"/>
      <c r="DT89" s="188"/>
      <c r="DU89" s="188"/>
      <c r="DV89" s="188"/>
      <c r="DW89" s="188"/>
      <c r="DX89" s="188"/>
      <c r="DY89" s="188"/>
      <c r="DZ89" s="188"/>
      <c r="EA89" s="188"/>
      <c r="EB89" s="188"/>
      <c r="EC89" s="188"/>
      <c r="ED89" s="188"/>
      <c r="EE89" s="188"/>
      <c r="EF89" s="188"/>
      <c r="EG89" s="188"/>
      <c r="EH89" s="188"/>
      <c r="EI89" s="188"/>
      <c r="EJ89" s="188"/>
      <c r="EK89" s="188"/>
      <c r="EL89" s="188"/>
      <c r="EM89" s="188"/>
      <c r="EN89" s="188"/>
      <c r="EO89" s="188"/>
      <c r="EP89" s="188"/>
      <c r="EQ89" s="188"/>
      <c r="ER89" s="188"/>
      <c r="ES89" s="188"/>
      <c r="ET89" s="188"/>
      <c r="EU89" s="188"/>
      <c r="EV89" s="188"/>
      <c r="EW89" s="188"/>
      <c r="EX89" s="188"/>
      <c r="EY89" s="188"/>
      <c r="EZ89" s="188"/>
      <c r="FA89" s="188"/>
      <c r="FB89" s="188"/>
      <c r="FC89" s="188"/>
      <c r="FD89" s="188"/>
      <c r="FE89" s="188"/>
      <c r="FF89" s="188"/>
      <c r="FG89" s="188"/>
      <c r="FH89" s="188"/>
      <c r="FI89" s="188"/>
      <c r="FJ89" s="188"/>
      <c r="FK89" s="188"/>
      <c r="FL89" s="188"/>
      <c r="FM89" s="188"/>
      <c r="FN89" s="188"/>
      <c r="FO89" s="188"/>
      <c r="FP89" s="188"/>
      <c r="FQ89" s="188"/>
      <c r="FR89" s="188"/>
      <c r="FS89" s="188"/>
      <c r="FT89" s="188"/>
      <c r="FU89" s="188"/>
      <c r="FV89" s="188"/>
      <c r="FW89" s="188"/>
      <c r="FX89" s="188"/>
      <c r="FY89" s="188"/>
      <c r="FZ89" s="188"/>
      <c r="GA89" s="188"/>
      <c r="GB89" s="188"/>
      <c r="GC89" s="188"/>
      <c r="GD89" s="188"/>
      <c r="GE89" s="188"/>
      <c r="GF89" s="188"/>
      <c r="GG89" s="188"/>
      <c r="GH89" s="188"/>
      <c r="GI89" s="188"/>
      <c r="GJ89" s="188"/>
      <c r="GK89" s="188"/>
      <c r="GL89" s="188"/>
      <c r="GM89" s="188"/>
      <c r="GN89" s="188"/>
      <c r="GO89" s="188"/>
      <c r="GP89" s="188"/>
      <c r="GQ89" s="188"/>
      <c r="GR89" s="188"/>
      <c r="GS89" s="188"/>
      <c r="GT89" s="188"/>
      <c r="GU89" s="188"/>
      <c r="GV89" s="188"/>
      <c r="GW89" s="188"/>
      <c r="GX89" s="188"/>
      <c r="GY89" s="188"/>
      <c r="GZ89" s="188"/>
      <c r="HA89" s="188"/>
      <c r="HB89" s="188"/>
      <c r="HC89" s="188"/>
      <c r="HD89" s="188"/>
      <c r="HE89" s="188"/>
      <c r="HF89" s="188"/>
      <c r="HG89" s="188"/>
      <c r="HH89" s="188"/>
      <c r="HI89" s="188"/>
      <c r="HJ89" s="188"/>
    </row>
    <row r="90" spans="1:218" ht="15.6">
      <c r="A90" s="190"/>
      <c r="B90" s="190"/>
      <c r="C90" s="190"/>
      <c r="D90" s="190"/>
      <c r="E90" s="178"/>
      <c r="F90" s="190"/>
      <c r="G90" s="190"/>
      <c r="H90" s="190"/>
      <c r="I90" s="173">
        <f t="shared" si="1"/>
        <v>0</v>
      </c>
      <c r="J90" s="190"/>
      <c r="K90" s="190"/>
      <c r="L90" s="190"/>
      <c r="M90" s="190"/>
      <c r="N90" s="190"/>
      <c r="O90" s="190"/>
      <c r="P90" s="190"/>
      <c r="Q90" s="190"/>
      <c r="R90" s="190"/>
      <c r="S90" s="190"/>
      <c r="T90" s="190"/>
      <c r="U90" s="190"/>
      <c r="V90" s="190"/>
      <c r="W90" s="190"/>
      <c r="X90" s="190"/>
      <c r="Y90" s="190"/>
      <c r="Z90" s="190"/>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c r="DD90" s="188"/>
      <c r="DE90" s="188"/>
      <c r="DF90" s="188"/>
      <c r="DG90" s="188"/>
      <c r="DH90" s="188"/>
      <c r="DI90" s="188"/>
      <c r="DJ90" s="188"/>
      <c r="DK90" s="188"/>
      <c r="DL90" s="188"/>
      <c r="DM90" s="188"/>
      <c r="DN90" s="188"/>
      <c r="DO90" s="188"/>
      <c r="DP90" s="188"/>
      <c r="DQ90" s="188"/>
      <c r="DR90" s="188"/>
      <c r="DS90" s="188"/>
      <c r="DT90" s="188"/>
      <c r="DU90" s="188"/>
      <c r="DV90" s="188"/>
      <c r="DW90" s="188"/>
      <c r="DX90" s="188"/>
      <c r="DY90" s="188"/>
      <c r="DZ90" s="188"/>
      <c r="EA90" s="188"/>
      <c r="EB90" s="188"/>
      <c r="EC90" s="188"/>
      <c r="ED90" s="188"/>
      <c r="EE90" s="188"/>
      <c r="EF90" s="188"/>
      <c r="EG90" s="188"/>
      <c r="EH90" s="188"/>
      <c r="EI90" s="188"/>
      <c r="EJ90" s="188"/>
      <c r="EK90" s="188"/>
      <c r="EL90" s="188"/>
      <c r="EM90" s="188"/>
      <c r="EN90" s="188"/>
      <c r="EO90" s="188"/>
      <c r="EP90" s="188"/>
      <c r="EQ90" s="188"/>
      <c r="ER90" s="188"/>
      <c r="ES90" s="188"/>
      <c r="ET90" s="188"/>
      <c r="EU90" s="188"/>
      <c r="EV90" s="188"/>
      <c r="EW90" s="188"/>
      <c r="EX90" s="188"/>
      <c r="EY90" s="188"/>
      <c r="EZ90" s="188"/>
      <c r="FA90" s="188"/>
      <c r="FB90" s="188"/>
      <c r="FC90" s="188"/>
      <c r="FD90" s="188"/>
      <c r="FE90" s="188"/>
      <c r="FF90" s="188"/>
      <c r="FG90" s="188"/>
      <c r="FH90" s="188"/>
      <c r="FI90" s="188"/>
      <c r="FJ90" s="188"/>
      <c r="FK90" s="188"/>
      <c r="FL90" s="188"/>
      <c r="FM90" s="188"/>
      <c r="FN90" s="188"/>
      <c r="FO90" s="188"/>
      <c r="FP90" s="188"/>
      <c r="FQ90" s="188"/>
      <c r="FR90" s="188"/>
      <c r="FS90" s="188"/>
      <c r="FT90" s="188"/>
      <c r="FU90" s="188"/>
      <c r="FV90" s="188"/>
      <c r="FW90" s="188"/>
      <c r="FX90" s="188"/>
      <c r="FY90" s="188"/>
      <c r="FZ90" s="188"/>
      <c r="GA90" s="188"/>
      <c r="GB90" s="188"/>
      <c r="GC90" s="188"/>
      <c r="GD90" s="188"/>
      <c r="GE90" s="188"/>
      <c r="GF90" s="188"/>
      <c r="GG90" s="188"/>
      <c r="GH90" s="188"/>
      <c r="GI90" s="188"/>
      <c r="GJ90" s="188"/>
      <c r="GK90" s="188"/>
      <c r="GL90" s="188"/>
      <c r="GM90" s="188"/>
      <c r="GN90" s="188"/>
      <c r="GO90" s="188"/>
      <c r="GP90" s="188"/>
      <c r="GQ90" s="188"/>
      <c r="GR90" s="188"/>
      <c r="GS90" s="188"/>
      <c r="GT90" s="188"/>
      <c r="GU90" s="188"/>
      <c r="GV90" s="188"/>
      <c r="GW90" s="188"/>
      <c r="GX90" s="188"/>
      <c r="GY90" s="188"/>
      <c r="GZ90" s="188"/>
      <c r="HA90" s="188"/>
      <c r="HB90" s="188"/>
      <c r="HC90" s="188"/>
      <c r="HD90" s="188"/>
      <c r="HE90" s="188"/>
      <c r="HF90" s="188"/>
      <c r="HG90" s="188"/>
      <c r="HH90" s="188"/>
      <c r="HI90" s="188"/>
      <c r="HJ90" s="188"/>
    </row>
    <row r="91" spans="1:218" ht="15.6">
      <c r="A91" s="190"/>
      <c r="B91" s="190"/>
      <c r="C91" s="190"/>
      <c r="D91" s="190"/>
      <c r="E91" s="178"/>
      <c r="F91" s="190"/>
      <c r="G91" s="190"/>
      <c r="H91" s="190"/>
      <c r="I91" s="173">
        <f t="shared" si="1"/>
        <v>0</v>
      </c>
      <c r="J91" s="190"/>
      <c r="K91" s="190"/>
      <c r="L91" s="190"/>
      <c r="M91" s="190"/>
      <c r="N91" s="190"/>
      <c r="O91" s="190"/>
      <c r="P91" s="190"/>
      <c r="Q91" s="190"/>
      <c r="R91" s="190"/>
      <c r="S91" s="190"/>
      <c r="T91" s="190"/>
      <c r="U91" s="190"/>
      <c r="V91" s="190"/>
      <c r="W91" s="190"/>
      <c r="X91" s="190"/>
      <c r="Y91" s="190"/>
      <c r="Z91" s="190"/>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188"/>
      <c r="DC91" s="188"/>
      <c r="DD91" s="188"/>
      <c r="DE91" s="188"/>
      <c r="DF91" s="188"/>
      <c r="DG91" s="188"/>
      <c r="DH91" s="188"/>
      <c r="DI91" s="188"/>
      <c r="DJ91" s="188"/>
      <c r="DK91" s="188"/>
      <c r="DL91" s="188"/>
      <c r="DM91" s="188"/>
      <c r="DN91" s="188"/>
      <c r="DO91" s="188"/>
      <c r="DP91" s="188"/>
      <c r="DQ91" s="188"/>
      <c r="DR91" s="188"/>
      <c r="DS91" s="188"/>
      <c r="DT91" s="188"/>
      <c r="DU91" s="188"/>
      <c r="DV91" s="188"/>
      <c r="DW91" s="188"/>
      <c r="DX91" s="188"/>
      <c r="DY91" s="188"/>
      <c r="DZ91" s="188"/>
      <c r="EA91" s="188"/>
      <c r="EB91" s="188"/>
      <c r="EC91" s="188"/>
      <c r="ED91" s="188"/>
      <c r="EE91" s="188"/>
      <c r="EF91" s="188"/>
      <c r="EG91" s="188"/>
      <c r="EH91" s="188"/>
      <c r="EI91" s="188"/>
      <c r="EJ91" s="188"/>
      <c r="EK91" s="188"/>
      <c r="EL91" s="188"/>
      <c r="EM91" s="188"/>
      <c r="EN91" s="188"/>
      <c r="EO91" s="188"/>
      <c r="EP91" s="188"/>
      <c r="EQ91" s="188"/>
      <c r="ER91" s="188"/>
      <c r="ES91" s="188"/>
      <c r="ET91" s="188"/>
      <c r="EU91" s="188"/>
      <c r="EV91" s="188"/>
      <c r="EW91" s="188"/>
      <c r="EX91" s="188"/>
      <c r="EY91" s="188"/>
      <c r="EZ91" s="188"/>
      <c r="FA91" s="188"/>
      <c r="FB91" s="188"/>
      <c r="FC91" s="188"/>
      <c r="FD91" s="188"/>
      <c r="FE91" s="188"/>
      <c r="FF91" s="188"/>
      <c r="FG91" s="188"/>
      <c r="FH91" s="188"/>
      <c r="FI91" s="188"/>
      <c r="FJ91" s="188"/>
      <c r="FK91" s="188"/>
      <c r="FL91" s="188"/>
      <c r="FM91" s="188"/>
      <c r="FN91" s="188"/>
      <c r="FO91" s="188"/>
      <c r="FP91" s="188"/>
      <c r="FQ91" s="188"/>
      <c r="FR91" s="188"/>
      <c r="FS91" s="188"/>
      <c r="FT91" s="188"/>
      <c r="FU91" s="188"/>
      <c r="FV91" s="188"/>
      <c r="FW91" s="188"/>
      <c r="FX91" s="188"/>
      <c r="FY91" s="188"/>
      <c r="FZ91" s="188"/>
      <c r="GA91" s="188"/>
      <c r="GB91" s="188"/>
      <c r="GC91" s="188"/>
      <c r="GD91" s="188"/>
      <c r="GE91" s="188"/>
      <c r="GF91" s="188"/>
      <c r="GG91" s="188"/>
      <c r="GH91" s="188"/>
      <c r="GI91" s="188"/>
      <c r="GJ91" s="188"/>
      <c r="GK91" s="188"/>
      <c r="GL91" s="188"/>
      <c r="GM91" s="188"/>
      <c r="GN91" s="188"/>
      <c r="GO91" s="188"/>
      <c r="GP91" s="188"/>
      <c r="GQ91" s="188"/>
      <c r="GR91" s="188"/>
      <c r="GS91" s="188"/>
      <c r="GT91" s="188"/>
      <c r="GU91" s="188"/>
      <c r="GV91" s="188"/>
      <c r="GW91" s="188"/>
      <c r="GX91" s="188"/>
      <c r="GY91" s="188"/>
      <c r="GZ91" s="188"/>
      <c r="HA91" s="188"/>
      <c r="HB91" s="188"/>
      <c r="HC91" s="188"/>
      <c r="HD91" s="188"/>
      <c r="HE91" s="188"/>
      <c r="HF91" s="188"/>
      <c r="HG91" s="188"/>
      <c r="HH91" s="188"/>
      <c r="HI91" s="188"/>
      <c r="HJ91" s="188"/>
    </row>
    <row r="92" spans="1:218" ht="15.6">
      <c r="A92" s="190"/>
      <c r="B92" s="190"/>
      <c r="C92" s="190"/>
      <c r="D92" s="190"/>
      <c r="E92" s="178"/>
      <c r="F92" s="190"/>
      <c r="G92" s="190"/>
      <c r="H92" s="190"/>
      <c r="I92" s="173">
        <f t="shared" si="1"/>
        <v>0</v>
      </c>
      <c r="J92" s="190"/>
      <c r="K92" s="190"/>
      <c r="L92" s="190"/>
      <c r="M92" s="190"/>
      <c r="N92" s="190"/>
      <c r="O92" s="190"/>
      <c r="P92" s="190"/>
      <c r="Q92" s="190"/>
      <c r="R92" s="190"/>
      <c r="S92" s="190"/>
      <c r="T92" s="190"/>
      <c r="U92" s="190"/>
      <c r="V92" s="190"/>
      <c r="W92" s="190"/>
      <c r="X92" s="190"/>
      <c r="Y92" s="190"/>
      <c r="Z92" s="190"/>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188"/>
      <c r="DK92" s="188"/>
      <c r="DL92" s="188"/>
      <c r="DM92" s="188"/>
      <c r="DN92" s="188"/>
      <c r="DO92" s="188"/>
      <c r="DP92" s="188"/>
      <c r="DQ92" s="188"/>
      <c r="DR92" s="188"/>
      <c r="DS92" s="188"/>
      <c r="DT92" s="188"/>
      <c r="DU92" s="188"/>
      <c r="DV92" s="188"/>
      <c r="DW92" s="188"/>
      <c r="DX92" s="188"/>
      <c r="DY92" s="188"/>
      <c r="DZ92" s="188"/>
      <c r="EA92" s="188"/>
      <c r="EB92" s="188"/>
      <c r="EC92" s="188"/>
      <c r="ED92" s="188"/>
      <c r="EE92" s="188"/>
      <c r="EF92" s="188"/>
      <c r="EG92" s="188"/>
      <c r="EH92" s="188"/>
      <c r="EI92" s="188"/>
      <c r="EJ92" s="188"/>
      <c r="EK92" s="188"/>
      <c r="EL92" s="188"/>
      <c r="EM92" s="188"/>
      <c r="EN92" s="188"/>
      <c r="EO92" s="188"/>
      <c r="EP92" s="188"/>
      <c r="EQ92" s="188"/>
      <c r="ER92" s="188"/>
      <c r="ES92" s="188"/>
      <c r="ET92" s="188"/>
      <c r="EU92" s="188"/>
      <c r="EV92" s="188"/>
      <c r="EW92" s="188"/>
      <c r="EX92" s="188"/>
      <c r="EY92" s="188"/>
      <c r="EZ92" s="188"/>
      <c r="FA92" s="188"/>
      <c r="FB92" s="188"/>
      <c r="FC92" s="188"/>
      <c r="FD92" s="188"/>
      <c r="FE92" s="188"/>
      <c r="FF92" s="188"/>
      <c r="FG92" s="188"/>
      <c r="FH92" s="188"/>
      <c r="FI92" s="188"/>
      <c r="FJ92" s="188"/>
      <c r="FK92" s="188"/>
      <c r="FL92" s="188"/>
      <c r="FM92" s="188"/>
      <c r="FN92" s="188"/>
      <c r="FO92" s="188"/>
      <c r="FP92" s="188"/>
      <c r="FQ92" s="188"/>
      <c r="FR92" s="188"/>
      <c r="FS92" s="188"/>
      <c r="FT92" s="188"/>
      <c r="FU92" s="188"/>
      <c r="FV92" s="188"/>
      <c r="FW92" s="188"/>
      <c r="FX92" s="188"/>
      <c r="FY92" s="188"/>
      <c r="FZ92" s="188"/>
      <c r="GA92" s="188"/>
      <c r="GB92" s="188"/>
      <c r="GC92" s="188"/>
      <c r="GD92" s="188"/>
      <c r="GE92" s="188"/>
      <c r="GF92" s="188"/>
      <c r="GG92" s="188"/>
      <c r="GH92" s="188"/>
      <c r="GI92" s="188"/>
      <c r="GJ92" s="188"/>
      <c r="GK92" s="188"/>
      <c r="GL92" s="188"/>
      <c r="GM92" s="188"/>
      <c r="GN92" s="188"/>
      <c r="GO92" s="188"/>
      <c r="GP92" s="188"/>
      <c r="GQ92" s="188"/>
      <c r="GR92" s="188"/>
      <c r="GS92" s="188"/>
      <c r="GT92" s="188"/>
      <c r="GU92" s="188"/>
      <c r="GV92" s="188"/>
      <c r="GW92" s="188"/>
      <c r="GX92" s="188"/>
      <c r="GY92" s="188"/>
      <c r="GZ92" s="188"/>
      <c r="HA92" s="188"/>
      <c r="HB92" s="188"/>
      <c r="HC92" s="188"/>
      <c r="HD92" s="188"/>
      <c r="HE92" s="188"/>
      <c r="HF92" s="188"/>
      <c r="HG92" s="188"/>
      <c r="HH92" s="188"/>
      <c r="HI92" s="188"/>
      <c r="HJ92" s="188"/>
    </row>
    <row r="93" spans="1:218" ht="15.6">
      <c r="A93" s="190"/>
      <c r="B93" s="190"/>
      <c r="C93" s="190"/>
      <c r="D93" s="190"/>
      <c r="E93" s="178"/>
      <c r="F93" s="190"/>
      <c r="G93" s="190"/>
      <c r="H93" s="190"/>
      <c r="I93" s="173">
        <f t="shared" si="1"/>
        <v>0</v>
      </c>
      <c r="J93" s="190"/>
      <c r="K93" s="190"/>
      <c r="L93" s="190"/>
      <c r="M93" s="190"/>
      <c r="N93" s="190"/>
      <c r="O93" s="190"/>
      <c r="P93" s="190"/>
      <c r="Q93" s="190"/>
      <c r="R93" s="190"/>
      <c r="S93" s="190"/>
      <c r="T93" s="190"/>
      <c r="U93" s="190"/>
      <c r="V93" s="190"/>
      <c r="W93" s="190"/>
      <c r="X93" s="190"/>
      <c r="Y93" s="190"/>
      <c r="Z93" s="190"/>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188"/>
      <c r="DC93" s="188"/>
      <c r="DD93" s="188"/>
      <c r="DE93" s="188"/>
      <c r="DF93" s="188"/>
      <c r="DG93" s="188"/>
      <c r="DH93" s="188"/>
      <c r="DI93" s="188"/>
      <c r="DJ93" s="188"/>
      <c r="DK93" s="188"/>
      <c r="DL93" s="188"/>
      <c r="DM93" s="188"/>
      <c r="DN93" s="188"/>
      <c r="DO93" s="188"/>
      <c r="DP93" s="188"/>
      <c r="DQ93" s="188"/>
      <c r="DR93" s="188"/>
      <c r="DS93" s="188"/>
      <c r="DT93" s="188"/>
      <c r="DU93" s="188"/>
      <c r="DV93" s="188"/>
      <c r="DW93" s="188"/>
      <c r="DX93" s="188"/>
      <c r="DY93" s="188"/>
      <c r="DZ93" s="188"/>
      <c r="EA93" s="188"/>
      <c r="EB93" s="188"/>
      <c r="EC93" s="188"/>
      <c r="ED93" s="188"/>
      <c r="EE93" s="188"/>
      <c r="EF93" s="188"/>
      <c r="EG93" s="188"/>
      <c r="EH93" s="188"/>
      <c r="EI93" s="188"/>
      <c r="EJ93" s="188"/>
      <c r="EK93" s="188"/>
      <c r="EL93" s="188"/>
      <c r="EM93" s="188"/>
      <c r="EN93" s="188"/>
      <c r="EO93" s="188"/>
      <c r="EP93" s="188"/>
      <c r="EQ93" s="188"/>
      <c r="ER93" s="188"/>
      <c r="ES93" s="188"/>
      <c r="ET93" s="188"/>
      <c r="EU93" s="188"/>
      <c r="EV93" s="188"/>
      <c r="EW93" s="188"/>
      <c r="EX93" s="188"/>
      <c r="EY93" s="188"/>
      <c r="EZ93" s="188"/>
      <c r="FA93" s="188"/>
      <c r="FB93" s="188"/>
      <c r="FC93" s="188"/>
      <c r="FD93" s="188"/>
      <c r="FE93" s="188"/>
      <c r="FF93" s="188"/>
      <c r="FG93" s="188"/>
      <c r="FH93" s="188"/>
      <c r="FI93" s="188"/>
      <c r="FJ93" s="188"/>
      <c r="FK93" s="188"/>
      <c r="FL93" s="188"/>
      <c r="FM93" s="188"/>
      <c r="FN93" s="188"/>
      <c r="FO93" s="188"/>
      <c r="FP93" s="188"/>
      <c r="FQ93" s="188"/>
      <c r="FR93" s="188"/>
      <c r="FS93" s="188"/>
      <c r="FT93" s="188"/>
      <c r="FU93" s="188"/>
      <c r="FV93" s="188"/>
      <c r="FW93" s="188"/>
      <c r="FX93" s="188"/>
      <c r="FY93" s="188"/>
      <c r="FZ93" s="188"/>
      <c r="GA93" s="188"/>
      <c r="GB93" s="188"/>
      <c r="GC93" s="188"/>
      <c r="GD93" s="188"/>
      <c r="GE93" s="188"/>
      <c r="GF93" s="188"/>
      <c r="GG93" s="188"/>
      <c r="GH93" s="188"/>
      <c r="GI93" s="188"/>
      <c r="GJ93" s="188"/>
      <c r="GK93" s="188"/>
      <c r="GL93" s="188"/>
      <c r="GM93" s="188"/>
      <c r="GN93" s="188"/>
      <c r="GO93" s="188"/>
      <c r="GP93" s="188"/>
      <c r="GQ93" s="188"/>
      <c r="GR93" s="188"/>
      <c r="GS93" s="188"/>
      <c r="GT93" s="188"/>
      <c r="GU93" s="188"/>
      <c r="GV93" s="188"/>
      <c r="GW93" s="188"/>
      <c r="GX93" s="188"/>
      <c r="GY93" s="188"/>
      <c r="GZ93" s="188"/>
      <c r="HA93" s="188"/>
      <c r="HB93" s="188"/>
      <c r="HC93" s="188"/>
      <c r="HD93" s="188"/>
      <c r="HE93" s="188"/>
      <c r="HF93" s="188"/>
      <c r="HG93" s="188"/>
      <c r="HH93" s="188"/>
      <c r="HI93" s="188"/>
      <c r="HJ93" s="188"/>
    </row>
    <row r="94" spans="1:218" ht="15.6">
      <c r="A94" s="190"/>
      <c r="B94" s="190"/>
      <c r="C94" s="190"/>
      <c r="D94" s="190"/>
      <c r="E94" s="178"/>
      <c r="F94" s="190"/>
      <c r="G94" s="190"/>
      <c r="H94" s="190"/>
      <c r="I94" s="173">
        <f t="shared" si="1"/>
        <v>0</v>
      </c>
      <c r="J94" s="190"/>
      <c r="K94" s="190"/>
      <c r="L94" s="190"/>
      <c r="M94" s="190"/>
      <c r="N94" s="190"/>
      <c r="O94" s="190"/>
      <c r="P94" s="190"/>
      <c r="Q94" s="190"/>
      <c r="R94" s="190"/>
      <c r="S94" s="190"/>
      <c r="T94" s="190"/>
      <c r="U94" s="190"/>
      <c r="V94" s="190"/>
      <c r="W94" s="190"/>
      <c r="X94" s="190"/>
      <c r="Y94" s="190"/>
      <c r="Z94" s="190"/>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c r="DD94" s="188"/>
      <c r="DE94" s="188"/>
      <c r="DF94" s="188"/>
      <c r="DG94" s="188"/>
      <c r="DH94" s="188"/>
      <c r="DI94" s="188"/>
      <c r="DJ94" s="188"/>
      <c r="DK94" s="188"/>
      <c r="DL94" s="188"/>
      <c r="DM94" s="188"/>
      <c r="DN94" s="188"/>
      <c r="DO94" s="188"/>
      <c r="DP94" s="188"/>
      <c r="DQ94" s="188"/>
      <c r="DR94" s="188"/>
      <c r="DS94" s="188"/>
      <c r="DT94" s="188"/>
      <c r="DU94" s="188"/>
      <c r="DV94" s="188"/>
      <c r="DW94" s="188"/>
      <c r="DX94" s="188"/>
      <c r="DY94" s="188"/>
      <c r="DZ94" s="188"/>
      <c r="EA94" s="188"/>
      <c r="EB94" s="188"/>
      <c r="EC94" s="188"/>
      <c r="ED94" s="188"/>
      <c r="EE94" s="188"/>
      <c r="EF94" s="188"/>
      <c r="EG94" s="188"/>
      <c r="EH94" s="188"/>
      <c r="EI94" s="188"/>
      <c r="EJ94" s="188"/>
      <c r="EK94" s="188"/>
      <c r="EL94" s="188"/>
      <c r="EM94" s="188"/>
      <c r="EN94" s="188"/>
      <c r="EO94" s="188"/>
      <c r="EP94" s="188"/>
      <c r="EQ94" s="188"/>
      <c r="ER94" s="188"/>
      <c r="ES94" s="188"/>
      <c r="ET94" s="188"/>
      <c r="EU94" s="188"/>
      <c r="EV94" s="188"/>
      <c r="EW94" s="188"/>
      <c r="EX94" s="188"/>
      <c r="EY94" s="188"/>
      <c r="EZ94" s="188"/>
      <c r="FA94" s="188"/>
      <c r="FB94" s="188"/>
      <c r="FC94" s="188"/>
      <c r="FD94" s="188"/>
      <c r="FE94" s="188"/>
      <c r="FF94" s="188"/>
      <c r="FG94" s="188"/>
      <c r="FH94" s="188"/>
      <c r="FI94" s="188"/>
      <c r="FJ94" s="188"/>
      <c r="FK94" s="188"/>
      <c r="FL94" s="188"/>
      <c r="FM94" s="188"/>
      <c r="FN94" s="188"/>
      <c r="FO94" s="188"/>
      <c r="FP94" s="188"/>
      <c r="FQ94" s="188"/>
      <c r="FR94" s="188"/>
      <c r="FS94" s="188"/>
      <c r="FT94" s="188"/>
      <c r="FU94" s="188"/>
      <c r="FV94" s="188"/>
      <c r="FW94" s="188"/>
      <c r="FX94" s="188"/>
      <c r="FY94" s="188"/>
      <c r="FZ94" s="188"/>
      <c r="GA94" s="188"/>
      <c r="GB94" s="188"/>
      <c r="GC94" s="188"/>
      <c r="GD94" s="188"/>
      <c r="GE94" s="188"/>
      <c r="GF94" s="188"/>
      <c r="GG94" s="188"/>
      <c r="GH94" s="188"/>
      <c r="GI94" s="188"/>
      <c r="GJ94" s="188"/>
      <c r="GK94" s="188"/>
      <c r="GL94" s="188"/>
      <c r="GM94" s="188"/>
      <c r="GN94" s="188"/>
      <c r="GO94" s="188"/>
      <c r="GP94" s="188"/>
      <c r="GQ94" s="188"/>
      <c r="GR94" s="188"/>
      <c r="GS94" s="188"/>
      <c r="GT94" s="188"/>
      <c r="GU94" s="188"/>
      <c r="GV94" s="188"/>
      <c r="GW94" s="188"/>
      <c r="GX94" s="188"/>
      <c r="GY94" s="188"/>
      <c r="GZ94" s="188"/>
      <c r="HA94" s="188"/>
      <c r="HB94" s="188"/>
      <c r="HC94" s="188"/>
      <c r="HD94" s="188"/>
      <c r="HE94" s="188"/>
      <c r="HF94" s="188"/>
      <c r="HG94" s="188"/>
      <c r="HH94" s="188"/>
      <c r="HI94" s="188"/>
      <c r="HJ94" s="188"/>
    </row>
    <row r="95" spans="1:218" ht="15.6">
      <c r="A95" s="190"/>
      <c r="B95" s="190"/>
      <c r="C95" s="190"/>
      <c r="D95" s="190"/>
      <c r="E95" s="178"/>
      <c r="F95" s="190"/>
      <c r="G95" s="190"/>
      <c r="H95" s="190"/>
      <c r="I95" s="173">
        <f t="shared" si="1"/>
        <v>0</v>
      </c>
      <c r="J95" s="190"/>
      <c r="K95" s="190"/>
      <c r="L95" s="190"/>
      <c r="M95" s="190"/>
      <c r="N95" s="190"/>
      <c r="O95" s="190"/>
      <c r="P95" s="190"/>
      <c r="Q95" s="190"/>
      <c r="R95" s="190"/>
      <c r="S95" s="190"/>
      <c r="T95" s="190"/>
      <c r="U95" s="190"/>
      <c r="V95" s="190"/>
      <c r="W95" s="190"/>
      <c r="X95" s="190"/>
      <c r="Y95" s="190"/>
      <c r="Z95" s="190"/>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188"/>
      <c r="DK95" s="188"/>
      <c r="DL95" s="188"/>
      <c r="DM95" s="188"/>
      <c r="DN95" s="188"/>
      <c r="DO95" s="188"/>
      <c r="DP95" s="188"/>
      <c r="DQ95" s="188"/>
      <c r="DR95" s="188"/>
      <c r="DS95" s="188"/>
      <c r="DT95" s="188"/>
      <c r="DU95" s="188"/>
      <c r="DV95" s="188"/>
      <c r="DW95" s="188"/>
      <c r="DX95" s="188"/>
      <c r="DY95" s="188"/>
      <c r="DZ95" s="188"/>
      <c r="EA95" s="188"/>
      <c r="EB95" s="188"/>
      <c r="EC95" s="188"/>
      <c r="ED95" s="188"/>
      <c r="EE95" s="188"/>
      <c r="EF95" s="188"/>
      <c r="EG95" s="188"/>
      <c r="EH95" s="188"/>
      <c r="EI95" s="188"/>
      <c r="EJ95" s="188"/>
      <c r="EK95" s="188"/>
      <c r="EL95" s="188"/>
      <c r="EM95" s="188"/>
      <c r="EN95" s="188"/>
      <c r="EO95" s="188"/>
      <c r="EP95" s="188"/>
      <c r="EQ95" s="188"/>
      <c r="ER95" s="188"/>
      <c r="ES95" s="188"/>
      <c r="ET95" s="188"/>
      <c r="EU95" s="188"/>
      <c r="EV95" s="188"/>
      <c r="EW95" s="188"/>
      <c r="EX95" s="188"/>
      <c r="EY95" s="188"/>
      <c r="EZ95" s="188"/>
      <c r="FA95" s="188"/>
      <c r="FB95" s="188"/>
      <c r="FC95" s="188"/>
      <c r="FD95" s="188"/>
      <c r="FE95" s="188"/>
      <c r="FF95" s="188"/>
      <c r="FG95" s="188"/>
      <c r="FH95" s="188"/>
      <c r="FI95" s="188"/>
      <c r="FJ95" s="188"/>
      <c r="FK95" s="188"/>
      <c r="FL95" s="188"/>
      <c r="FM95" s="188"/>
      <c r="FN95" s="188"/>
      <c r="FO95" s="188"/>
      <c r="FP95" s="188"/>
      <c r="FQ95" s="188"/>
      <c r="FR95" s="188"/>
      <c r="FS95" s="188"/>
      <c r="FT95" s="188"/>
      <c r="FU95" s="188"/>
      <c r="FV95" s="188"/>
      <c r="FW95" s="188"/>
      <c r="FX95" s="188"/>
      <c r="FY95" s="188"/>
      <c r="FZ95" s="188"/>
      <c r="GA95" s="188"/>
      <c r="GB95" s="188"/>
      <c r="GC95" s="188"/>
      <c r="GD95" s="188"/>
      <c r="GE95" s="188"/>
      <c r="GF95" s="188"/>
      <c r="GG95" s="188"/>
      <c r="GH95" s="188"/>
      <c r="GI95" s="188"/>
      <c r="GJ95" s="188"/>
      <c r="GK95" s="188"/>
      <c r="GL95" s="188"/>
      <c r="GM95" s="188"/>
      <c r="GN95" s="188"/>
      <c r="GO95" s="188"/>
      <c r="GP95" s="188"/>
      <c r="GQ95" s="188"/>
      <c r="GR95" s="188"/>
      <c r="GS95" s="188"/>
      <c r="GT95" s="188"/>
      <c r="GU95" s="188"/>
      <c r="GV95" s="188"/>
      <c r="GW95" s="188"/>
      <c r="GX95" s="188"/>
      <c r="GY95" s="188"/>
      <c r="GZ95" s="188"/>
      <c r="HA95" s="188"/>
      <c r="HB95" s="188"/>
      <c r="HC95" s="188"/>
      <c r="HD95" s="188"/>
      <c r="HE95" s="188"/>
      <c r="HF95" s="188"/>
      <c r="HG95" s="188"/>
      <c r="HH95" s="188"/>
      <c r="HI95" s="188"/>
      <c r="HJ95" s="188"/>
    </row>
    <row r="96" spans="1:218" ht="15.6">
      <c r="A96" s="190"/>
      <c r="B96" s="190"/>
      <c r="C96" s="190"/>
      <c r="D96" s="190"/>
      <c r="E96" s="178"/>
      <c r="F96" s="190"/>
      <c r="G96" s="190"/>
      <c r="H96" s="190"/>
      <c r="I96" s="173">
        <f t="shared" si="1"/>
        <v>0</v>
      </c>
      <c r="J96" s="190"/>
      <c r="K96" s="190"/>
      <c r="L96" s="190"/>
      <c r="M96" s="190"/>
      <c r="N96" s="190"/>
      <c r="O96" s="190"/>
      <c r="P96" s="190"/>
      <c r="Q96" s="190"/>
      <c r="R96" s="190"/>
      <c r="S96" s="190"/>
      <c r="T96" s="190"/>
      <c r="U96" s="190"/>
      <c r="V96" s="190"/>
      <c r="W96" s="190"/>
      <c r="X96" s="190"/>
      <c r="Y96" s="190"/>
      <c r="Z96" s="190"/>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c r="DD96" s="188"/>
      <c r="DE96" s="188"/>
      <c r="DF96" s="188"/>
      <c r="DG96" s="188"/>
      <c r="DH96" s="188"/>
      <c r="DI96" s="188"/>
      <c r="DJ96" s="188"/>
      <c r="DK96" s="188"/>
      <c r="DL96" s="188"/>
      <c r="DM96" s="188"/>
      <c r="DN96" s="188"/>
      <c r="DO96" s="188"/>
      <c r="DP96" s="188"/>
      <c r="DQ96" s="188"/>
      <c r="DR96" s="188"/>
      <c r="DS96" s="188"/>
      <c r="DT96" s="188"/>
      <c r="DU96" s="188"/>
      <c r="DV96" s="188"/>
      <c r="DW96" s="188"/>
      <c r="DX96" s="188"/>
      <c r="DY96" s="188"/>
      <c r="DZ96" s="188"/>
      <c r="EA96" s="188"/>
      <c r="EB96" s="188"/>
      <c r="EC96" s="188"/>
      <c r="ED96" s="188"/>
      <c r="EE96" s="188"/>
      <c r="EF96" s="188"/>
      <c r="EG96" s="188"/>
      <c r="EH96" s="188"/>
      <c r="EI96" s="188"/>
      <c r="EJ96" s="188"/>
      <c r="EK96" s="188"/>
      <c r="EL96" s="188"/>
      <c r="EM96" s="188"/>
      <c r="EN96" s="188"/>
      <c r="EO96" s="188"/>
      <c r="EP96" s="188"/>
      <c r="EQ96" s="188"/>
      <c r="ER96" s="188"/>
      <c r="ES96" s="188"/>
      <c r="ET96" s="188"/>
      <c r="EU96" s="188"/>
      <c r="EV96" s="188"/>
      <c r="EW96" s="188"/>
      <c r="EX96" s="188"/>
      <c r="EY96" s="188"/>
      <c r="EZ96" s="188"/>
      <c r="FA96" s="188"/>
      <c r="FB96" s="188"/>
      <c r="FC96" s="188"/>
      <c r="FD96" s="188"/>
      <c r="FE96" s="188"/>
      <c r="FF96" s="188"/>
      <c r="FG96" s="188"/>
      <c r="FH96" s="188"/>
      <c r="FI96" s="188"/>
      <c r="FJ96" s="188"/>
      <c r="FK96" s="188"/>
      <c r="FL96" s="188"/>
      <c r="FM96" s="188"/>
      <c r="FN96" s="188"/>
      <c r="FO96" s="188"/>
      <c r="FP96" s="188"/>
      <c r="FQ96" s="188"/>
      <c r="FR96" s="188"/>
      <c r="FS96" s="188"/>
      <c r="FT96" s="188"/>
      <c r="FU96" s="188"/>
      <c r="FV96" s="188"/>
      <c r="FW96" s="188"/>
      <c r="FX96" s="188"/>
      <c r="FY96" s="188"/>
      <c r="FZ96" s="188"/>
      <c r="GA96" s="188"/>
      <c r="GB96" s="188"/>
      <c r="GC96" s="188"/>
      <c r="GD96" s="188"/>
      <c r="GE96" s="188"/>
      <c r="GF96" s="188"/>
      <c r="GG96" s="188"/>
      <c r="GH96" s="188"/>
      <c r="GI96" s="188"/>
      <c r="GJ96" s="188"/>
      <c r="GK96" s="188"/>
      <c r="GL96" s="188"/>
      <c r="GM96" s="188"/>
      <c r="GN96" s="188"/>
      <c r="GO96" s="188"/>
      <c r="GP96" s="188"/>
      <c r="GQ96" s="188"/>
      <c r="GR96" s="188"/>
      <c r="GS96" s="188"/>
      <c r="GT96" s="188"/>
      <c r="GU96" s="188"/>
      <c r="GV96" s="188"/>
      <c r="GW96" s="188"/>
      <c r="GX96" s="188"/>
      <c r="GY96" s="188"/>
      <c r="GZ96" s="188"/>
      <c r="HA96" s="188"/>
      <c r="HB96" s="188"/>
      <c r="HC96" s="188"/>
      <c r="HD96" s="188"/>
      <c r="HE96" s="188"/>
      <c r="HF96" s="188"/>
      <c r="HG96" s="188"/>
      <c r="HH96" s="188"/>
      <c r="HI96" s="188"/>
      <c r="HJ96" s="188"/>
    </row>
    <row r="97" spans="1:218" ht="15.6">
      <c r="A97" s="190"/>
      <c r="B97" s="190"/>
      <c r="C97" s="190"/>
      <c r="D97" s="190"/>
      <c r="E97" s="178"/>
      <c r="F97" s="190"/>
      <c r="G97" s="190"/>
      <c r="H97" s="190"/>
      <c r="I97" s="173">
        <f t="shared" si="1"/>
        <v>0</v>
      </c>
      <c r="J97" s="190"/>
      <c r="K97" s="190"/>
      <c r="L97" s="190"/>
      <c r="M97" s="190"/>
      <c r="N97" s="190"/>
      <c r="O97" s="190"/>
      <c r="P97" s="190"/>
      <c r="Q97" s="190"/>
      <c r="R97" s="190"/>
      <c r="S97" s="190"/>
      <c r="T97" s="190"/>
      <c r="U97" s="190"/>
      <c r="V97" s="190"/>
      <c r="W97" s="190"/>
      <c r="X97" s="190"/>
      <c r="Y97" s="190"/>
      <c r="Z97" s="190"/>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88"/>
      <c r="EJ97" s="188"/>
      <c r="EK97" s="188"/>
      <c r="EL97" s="188"/>
      <c r="EM97" s="188"/>
      <c r="EN97" s="188"/>
      <c r="EO97" s="188"/>
      <c r="EP97" s="188"/>
      <c r="EQ97" s="188"/>
      <c r="ER97" s="188"/>
      <c r="ES97" s="188"/>
      <c r="ET97" s="188"/>
      <c r="EU97" s="188"/>
      <c r="EV97" s="188"/>
      <c r="EW97" s="188"/>
      <c r="EX97" s="188"/>
      <c r="EY97" s="188"/>
      <c r="EZ97" s="188"/>
      <c r="FA97" s="188"/>
      <c r="FB97" s="188"/>
      <c r="FC97" s="188"/>
      <c r="FD97" s="188"/>
      <c r="FE97" s="188"/>
      <c r="FF97" s="188"/>
      <c r="FG97" s="188"/>
      <c r="FH97" s="188"/>
      <c r="FI97" s="188"/>
      <c r="FJ97" s="188"/>
      <c r="FK97" s="188"/>
      <c r="FL97" s="188"/>
      <c r="FM97" s="188"/>
      <c r="FN97" s="188"/>
      <c r="FO97" s="188"/>
      <c r="FP97" s="188"/>
      <c r="FQ97" s="188"/>
      <c r="FR97" s="188"/>
      <c r="FS97" s="188"/>
      <c r="FT97" s="188"/>
      <c r="FU97" s="188"/>
      <c r="FV97" s="188"/>
      <c r="FW97" s="188"/>
      <c r="FX97" s="188"/>
      <c r="FY97" s="188"/>
      <c r="FZ97" s="188"/>
      <c r="GA97" s="188"/>
      <c r="GB97" s="188"/>
      <c r="GC97" s="188"/>
      <c r="GD97" s="188"/>
      <c r="GE97" s="188"/>
      <c r="GF97" s="188"/>
      <c r="GG97" s="188"/>
      <c r="GH97" s="188"/>
      <c r="GI97" s="188"/>
      <c r="GJ97" s="188"/>
      <c r="GK97" s="188"/>
      <c r="GL97" s="188"/>
      <c r="GM97" s="188"/>
      <c r="GN97" s="188"/>
      <c r="GO97" s="188"/>
      <c r="GP97" s="188"/>
      <c r="GQ97" s="188"/>
      <c r="GR97" s="188"/>
      <c r="GS97" s="188"/>
      <c r="GT97" s="188"/>
      <c r="GU97" s="188"/>
      <c r="GV97" s="188"/>
      <c r="GW97" s="188"/>
      <c r="GX97" s="188"/>
      <c r="GY97" s="188"/>
      <c r="GZ97" s="188"/>
      <c r="HA97" s="188"/>
      <c r="HB97" s="188"/>
      <c r="HC97" s="188"/>
      <c r="HD97" s="188"/>
      <c r="HE97" s="188"/>
      <c r="HF97" s="188"/>
      <c r="HG97" s="188"/>
      <c r="HH97" s="188"/>
      <c r="HI97" s="188"/>
      <c r="HJ97" s="188"/>
    </row>
    <row r="98" spans="1:218" ht="15.6">
      <c r="A98" s="190"/>
      <c r="B98" s="190"/>
      <c r="C98" s="190"/>
      <c r="D98" s="190"/>
      <c r="E98" s="178"/>
      <c r="F98" s="190"/>
      <c r="G98" s="190"/>
      <c r="H98" s="190"/>
      <c r="I98" s="173">
        <f t="shared" si="1"/>
        <v>0</v>
      </c>
      <c r="J98" s="190"/>
      <c r="K98" s="190"/>
      <c r="L98" s="190"/>
      <c r="M98" s="190"/>
      <c r="N98" s="190"/>
      <c r="O98" s="190"/>
      <c r="P98" s="190"/>
      <c r="Q98" s="190"/>
      <c r="R98" s="190"/>
      <c r="S98" s="190"/>
      <c r="T98" s="190"/>
      <c r="U98" s="190"/>
      <c r="V98" s="190"/>
      <c r="W98" s="190"/>
      <c r="X98" s="190"/>
      <c r="Y98" s="190"/>
      <c r="Z98" s="190"/>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8"/>
      <c r="DF98" s="188"/>
      <c r="DG98" s="188"/>
      <c r="DH98" s="188"/>
      <c r="DI98" s="188"/>
      <c r="DJ98" s="188"/>
      <c r="DK98" s="188"/>
      <c r="DL98" s="188"/>
      <c r="DM98" s="188"/>
      <c r="DN98" s="188"/>
      <c r="DO98" s="188"/>
      <c r="DP98" s="188"/>
      <c r="DQ98" s="188"/>
      <c r="DR98" s="188"/>
      <c r="DS98" s="188"/>
      <c r="DT98" s="188"/>
      <c r="DU98" s="188"/>
      <c r="DV98" s="188"/>
      <c r="DW98" s="188"/>
      <c r="DX98" s="188"/>
      <c r="DY98" s="188"/>
      <c r="DZ98" s="188"/>
      <c r="EA98" s="188"/>
      <c r="EB98" s="188"/>
      <c r="EC98" s="188"/>
      <c r="ED98" s="188"/>
      <c r="EE98" s="188"/>
      <c r="EF98" s="188"/>
      <c r="EG98" s="188"/>
      <c r="EH98" s="188"/>
      <c r="EI98" s="188"/>
      <c r="EJ98" s="188"/>
      <c r="EK98" s="188"/>
      <c r="EL98" s="188"/>
      <c r="EM98" s="188"/>
      <c r="EN98" s="188"/>
      <c r="EO98" s="188"/>
      <c r="EP98" s="188"/>
      <c r="EQ98" s="188"/>
      <c r="ER98" s="188"/>
      <c r="ES98" s="188"/>
      <c r="ET98" s="188"/>
      <c r="EU98" s="188"/>
      <c r="EV98" s="188"/>
      <c r="EW98" s="188"/>
      <c r="EX98" s="188"/>
      <c r="EY98" s="188"/>
      <c r="EZ98" s="188"/>
      <c r="FA98" s="188"/>
      <c r="FB98" s="188"/>
      <c r="FC98" s="188"/>
      <c r="FD98" s="188"/>
      <c r="FE98" s="188"/>
      <c r="FF98" s="188"/>
      <c r="FG98" s="188"/>
      <c r="FH98" s="188"/>
      <c r="FI98" s="188"/>
      <c r="FJ98" s="188"/>
      <c r="FK98" s="188"/>
      <c r="FL98" s="188"/>
      <c r="FM98" s="188"/>
      <c r="FN98" s="188"/>
      <c r="FO98" s="188"/>
      <c r="FP98" s="188"/>
      <c r="FQ98" s="188"/>
      <c r="FR98" s="188"/>
      <c r="FS98" s="188"/>
      <c r="FT98" s="188"/>
      <c r="FU98" s="188"/>
      <c r="FV98" s="188"/>
      <c r="FW98" s="188"/>
      <c r="FX98" s="188"/>
      <c r="FY98" s="188"/>
      <c r="FZ98" s="188"/>
      <c r="GA98" s="188"/>
      <c r="GB98" s="188"/>
      <c r="GC98" s="188"/>
      <c r="GD98" s="188"/>
      <c r="GE98" s="188"/>
      <c r="GF98" s="188"/>
      <c r="GG98" s="188"/>
      <c r="GH98" s="188"/>
      <c r="GI98" s="188"/>
      <c r="GJ98" s="188"/>
      <c r="GK98" s="188"/>
      <c r="GL98" s="188"/>
      <c r="GM98" s="188"/>
      <c r="GN98" s="188"/>
      <c r="GO98" s="188"/>
      <c r="GP98" s="188"/>
      <c r="GQ98" s="188"/>
      <c r="GR98" s="188"/>
      <c r="GS98" s="188"/>
      <c r="GT98" s="188"/>
      <c r="GU98" s="188"/>
      <c r="GV98" s="188"/>
      <c r="GW98" s="188"/>
      <c r="GX98" s="188"/>
      <c r="GY98" s="188"/>
      <c r="GZ98" s="188"/>
      <c r="HA98" s="188"/>
      <c r="HB98" s="188"/>
      <c r="HC98" s="188"/>
      <c r="HD98" s="188"/>
      <c r="HE98" s="188"/>
      <c r="HF98" s="188"/>
      <c r="HG98" s="188"/>
      <c r="HH98" s="188"/>
      <c r="HI98" s="188"/>
      <c r="HJ98" s="188"/>
    </row>
    <row r="99" spans="1:218" ht="15.6">
      <c r="A99" s="190"/>
      <c r="B99" s="190"/>
      <c r="C99" s="190"/>
      <c r="D99" s="190"/>
      <c r="E99" s="178"/>
      <c r="F99" s="190"/>
      <c r="G99" s="190"/>
      <c r="H99" s="190"/>
      <c r="I99" s="173">
        <f t="shared" si="1"/>
        <v>0</v>
      </c>
      <c r="J99" s="190"/>
      <c r="K99" s="190"/>
      <c r="L99" s="190"/>
      <c r="M99" s="190"/>
      <c r="N99" s="190"/>
      <c r="O99" s="190"/>
      <c r="P99" s="190"/>
      <c r="Q99" s="190"/>
      <c r="R99" s="190"/>
      <c r="S99" s="190"/>
      <c r="T99" s="190"/>
      <c r="U99" s="190"/>
      <c r="V99" s="190"/>
      <c r="W99" s="190"/>
      <c r="X99" s="190"/>
      <c r="Y99" s="190"/>
      <c r="Z99" s="190"/>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188"/>
      <c r="DC99" s="188"/>
      <c r="DD99" s="188"/>
      <c r="DE99" s="188"/>
      <c r="DF99" s="188"/>
      <c r="DG99" s="188"/>
      <c r="DH99" s="188"/>
      <c r="DI99" s="188"/>
      <c r="DJ99" s="188"/>
      <c r="DK99" s="188"/>
      <c r="DL99" s="188"/>
      <c r="DM99" s="188"/>
      <c r="DN99" s="188"/>
      <c r="DO99" s="188"/>
      <c r="DP99" s="188"/>
      <c r="DQ99" s="188"/>
      <c r="DR99" s="188"/>
      <c r="DS99" s="188"/>
      <c r="DT99" s="188"/>
      <c r="DU99" s="188"/>
      <c r="DV99" s="188"/>
      <c r="DW99" s="188"/>
      <c r="DX99" s="188"/>
      <c r="DY99" s="188"/>
      <c r="DZ99" s="188"/>
      <c r="EA99" s="188"/>
      <c r="EB99" s="188"/>
      <c r="EC99" s="188"/>
      <c r="ED99" s="188"/>
      <c r="EE99" s="188"/>
      <c r="EF99" s="188"/>
      <c r="EG99" s="188"/>
      <c r="EH99" s="188"/>
      <c r="EI99" s="188"/>
      <c r="EJ99" s="188"/>
      <c r="EK99" s="188"/>
      <c r="EL99" s="188"/>
      <c r="EM99" s="188"/>
      <c r="EN99" s="188"/>
      <c r="EO99" s="188"/>
      <c r="EP99" s="188"/>
      <c r="EQ99" s="188"/>
      <c r="ER99" s="188"/>
      <c r="ES99" s="188"/>
      <c r="ET99" s="188"/>
      <c r="EU99" s="188"/>
      <c r="EV99" s="188"/>
      <c r="EW99" s="188"/>
      <c r="EX99" s="188"/>
      <c r="EY99" s="188"/>
      <c r="EZ99" s="188"/>
      <c r="FA99" s="188"/>
      <c r="FB99" s="188"/>
      <c r="FC99" s="188"/>
      <c r="FD99" s="188"/>
      <c r="FE99" s="188"/>
      <c r="FF99" s="188"/>
      <c r="FG99" s="188"/>
      <c r="FH99" s="188"/>
      <c r="FI99" s="188"/>
      <c r="FJ99" s="188"/>
      <c r="FK99" s="188"/>
      <c r="FL99" s="188"/>
      <c r="FM99" s="188"/>
      <c r="FN99" s="188"/>
      <c r="FO99" s="188"/>
      <c r="FP99" s="188"/>
      <c r="FQ99" s="188"/>
      <c r="FR99" s="188"/>
      <c r="FS99" s="188"/>
      <c r="FT99" s="188"/>
      <c r="FU99" s="188"/>
      <c r="FV99" s="188"/>
      <c r="FW99" s="188"/>
      <c r="FX99" s="188"/>
      <c r="FY99" s="188"/>
      <c r="FZ99" s="188"/>
      <c r="GA99" s="188"/>
      <c r="GB99" s="188"/>
      <c r="GC99" s="188"/>
      <c r="GD99" s="188"/>
      <c r="GE99" s="188"/>
      <c r="GF99" s="188"/>
      <c r="GG99" s="188"/>
      <c r="GH99" s="188"/>
      <c r="GI99" s="188"/>
      <c r="GJ99" s="188"/>
      <c r="GK99" s="188"/>
      <c r="GL99" s="188"/>
      <c r="GM99" s="188"/>
      <c r="GN99" s="188"/>
      <c r="GO99" s="188"/>
      <c r="GP99" s="188"/>
      <c r="GQ99" s="188"/>
      <c r="GR99" s="188"/>
      <c r="GS99" s="188"/>
      <c r="GT99" s="188"/>
      <c r="GU99" s="188"/>
      <c r="GV99" s="188"/>
      <c r="GW99" s="188"/>
      <c r="GX99" s="188"/>
      <c r="GY99" s="188"/>
      <c r="GZ99" s="188"/>
      <c r="HA99" s="188"/>
      <c r="HB99" s="188"/>
      <c r="HC99" s="188"/>
      <c r="HD99" s="188"/>
      <c r="HE99" s="188"/>
      <c r="HF99" s="188"/>
      <c r="HG99" s="188"/>
      <c r="HH99" s="188"/>
      <c r="HI99" s="188"/>
      <c r="HJ99" s="188"/>
    </row>
    <row r="100" spans="1:218" ht="15.6">
      <c r="A100" s="190"/>
      <c r="B100" s="190"/>
      <c r="C100" s="190"/>
      <c r="D100" s="190"/>
      <c r="E100" s="178"/>
      <c r="F100" s="190"/>
      <c r="G100" s="190"/>
      <c r="H100" s="190"/>
      <c r="I100" s="173">
        <f t="shared" si="1"/>
        <v>0</v>
      </c>
      <c r="J100" s="190"/>
      <c r="K100" s="190"/>
      <c r="L100" s="190"/>
      <c r="M100" s="190"/>
      <c r="N100" s="190"/>
      <c r="O100" s="190"/>
      <c r="P100" s="190"/>
      <c r="Q100" s="190"/>
      <c r="R100" s="190"/>
      <c r="S100" s="190"/>
      <c r="T100" s="190"/>
      <c r="U100" s="190"/>
      <c r="V100" s="190"/>
      <c r="W100" s="190"/>
      <c r="X100" s="190"/>
      <c r="Y100" s="190"/>
      <c r="Z100" s="190"/>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8"/>
      <c r="DJ100" s="188"/>
      <c r="DK100" s="188"/>
      <c r="DL100" s="188"/>
      <c r="DM100" s="188"/>
      <c r="DN100" s="188"/>
      <c r="DO100" s="188"/>
      <c r="DP100" s="188"/>
      <c r="DQ100" s="188"/>
      <c r="DR100" s="188"/>
      <c r="DS100" s="188"/>
      <c r="DT100" s="188"/>
      <c r="DU100" s="188"/>
      <c r="DV100" s="188"/>
      <c r="DW100" s="188"/>
      <c r="DX100" s="188"/>
      <c r="DY100" s="188"/>
      <c r="DZ100" s="188"/>
      <c r="EA100" s="188"/>
      <c r="EB100" s="188"/>
      <c r="EC100" s="188"/>
      <c r="ED100" s="188"/>
      <c r="EE100" s="188"/>
      <c r="EF100" s="188"/>
      <c r="EG100" s="188"/>
      <c r="EH100" s="188"/>
      <c r="EI100" s="188"/>
      <c r="EJ100" s="188"/>
      <c r="EK100" s="188"/>
      <c r="EL100" s="188"/>
      <c r="EM100" s="188"/>
      <c r="EN100" s="188"/>
      <c r="EO100" s="188"/>
      <c r="EP100" s="188"/>
      <c r="EQ100" s="188"/>
      <c r="ER100" s="188"/>
      <c r="ES100" s="188"/>
      <c r="ET100" s="188"/>
      <c r="EU100" s="188"/>
      <c r="EV100" s="188"/>
      <c r="EW100" s="188"/>
      <c r="EX100" s="188"/>
      <c r="EY100" s="188"/>
      <c r="EZ100" s="188"/>
      <c r="FA100" s="188"/>
      <c r="FB100" s="188"/>
      <c r="FC100" s="188"/>
      <c r="FD100" s="188"/>
      <c r="FE100" s="188"/>
      <c r="FF100" s="188"/>
      <c r="FG100" s="188"/>
      <c r="FH100" s="188"/>
      <c r="FI100" s="188"/>
      <c r="FJ100" s="188"/>
      <c r="FK100" s="188"/>
      <c r="FL100" s="188"/>
      <c r="FM100" s="188"/>
      <c r="FN100" s="188"/>
      <c r="FO100" s="188"/>
      <c r="FP100" s="188"/>
      <c r="FQ100" s="188"/>
      <c r="FR100" s="188"/>
      <c r="FS100" s="188"/>
      <c r="FT100" s="188"/>
      <c r="FU100" s="188"/>
      <c r="FV100" s="188"/>
      <c r="FW100" s="188"/>
      <c r="FX100" s="188"/>
      <c r="FY100" s="188"/>
      <c r="FZ100" s="188"/>
      <c r="GA100" s="188"/>
      <c r="GB100" s="188"/>
      <c r="GC100" s="188"/>
      <c r="GD100" s="188"/>
      <c r="GE100" s="188"/>
      <c r="GF100" s="188"/>
      <c r="GG100" s="188"/>
      <c r="GH100" s="188"/>
      <c r="GI100" s="188"/>
      <c r="GJ100" s="188"/>
      <c r="GK100" s="188"/>
      <c r="GL100" s="188"/>
      <c r="GM100" s="188"/>
      <c r="GN100" s="188"/>
      <c r="GO100" s="188"/>
      <c r="GP100" s="188"/>
      <c r="GQ100" s="188"/>
      <c r="GR100" s="188"/>
      <c r="GS100" s="188"/>
      <c r="GT100" s="188"/>
      <c r="GU100" s="188"/>
      <c r="GV100" s="188"/>
      <c r="GW100" s="188"/>
      <c r="GX100" s="188"/>
      <c r="GY100" s="188"/>
      <c r="GZ100" s="188"/>
      <c r="HA100" s="188"/>
      <c r="HB100" s="188"/>
      <c r="HC100" s="188"/>
      <c r="HD100" s="188"/>
      <c r="HE100" s="188"/>
      <c r="HF100" s="188"/>
      <c r="HG100" s="188"/>
      <c r="HH100" s="188"/>
      <c r="HI100" s="188"/>
      <c r="HJ100" s="188"/>
    </row>
    <row r="101" spans="1:218" ht="15.6">
      <c r="A101" s="190"/>
      <c r="B101" s="190"/>
      <c r="C101" s="190"/>
      <c r="D101" s="190"/>
      <c r="E101" s="178"/>
      <c r="F101" s="190"/>
      <c r="G101" s="190"/>
      <c r="H101" s="190"/>
      <c r="I101" s="173">
        <f t="shared" si="1"/>
        <v>0</v>
      </c>
      <c r="J101" s="190"/>
      <c r="K101" s="190"/>
      <c r="L101" s="190"/>
      <c r="M101" s="190"/>
      <c r="N101" s="190"/>
      <c r="O101" s="190"/>
      <c r="P101" s="190"/>
      <c r="Q101" s="190"/>
      <c r="R101" s="190"/>
      <c r="S101" s="190"/>
      <c r="T101" s="190"/>
      <c r="U101" s="190"/>
      <c r="V101" s="190"/>
      <c r="W101" s="190"/>
      <c r="X101" s="190"/>
      <c r="Y101" s="190"/>
      <c r="Z101" s="190"/>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c r="DD101" s="188"/>
      <c r="DE101" s="188"/>
      <c r="DF101" s="188"/>
      <c r="DG101" s="188"/>
      <c r="DH101" s="188"/>
      <c r="DI101" s="188"/>
      <c r="DJ101" s="188"/>
      <c r="DK101" s="188"/>
      <c r="DL101" s="188"/>
      <c r="DM101" s="188"/>
      <c r="DN101" s="188"/>
      <c r="DO101" s="188"/>
      <c r="DP101" s="188"/>
      <c r="DQ101" s="188"/>
      <c r="DR101" s="188"/>
      <c r="DS101" s="188"/>
      <c r="DT101" s="188"/>
      <c r="DU101" s="188"/>
      <c r="DV101" s="188"/>
      <c r="DW101" s="188"/>
      <c r="DX101" s="188"/>
      <c r="DY101" s="188"/>
      <c r="DZ101" s="188"/>
      <c r="EA101" s="188"/>
      <c r="EB101" s="188"/>
      <c r="EC101" s="188"/>
      <c r="ED101" s="188"/>
      <c r="EE101" s="188"/>
      <c r="EF101" s="188"/>
      <c r="EG101" s="188"/>
      <c r="EH101" s="188"/>
      <c r="EI101" s="188"/>
      <c r="EJ101" s="188"/>
      <c r="EK101" s="188"/>
      <c r="EL101" s="188"/>
      <c r="EM101" s="188"/>
      <c r="EN101" s="188"/>
      <c r="EO101" s="188"/>
      <c r="EP101" s="188"/>
      <c r="EQ101" s="188"/>
      <c r="ER101" s="188"/>
      <c r="ES101" s="188"/>
      <c r="ET101" s="188"/>
      <c r="EU101" s="188"/>
      <c r="EV101" s="188"/>
      <c r="EW101" s="188"/>
      <c r="EX101" s="188"/>
      <c r="EY101" s="188"/>
      <c r="EZ101" s="188"/>
      <c r="FA101" s="188"/>
      <c r="FB101" s="188"/>
      <c r="FC101" s="188"/>
      <c r="FD101" s="188"/>
      <c r="FE101" s="188"/>
      <c r="FF101" s="188"/>
      <c r="FG101" s="188"/>
      <c r="FH101" s="188"/>
      <c r="FI101" s="188"/>
      <c r="FJ101" s="188"/>
      <c r="FK101" s="188"/>
      <c r="FL101" s="188"/>
      <c r="FM101" s="188"/>
      <c r="FN101" s="188"/>
      <c r="FO101" s="188"/>
      <c r="FP101" s="188"/>
      <c r="FQ101" s="188"/>
      <c r="FR101" s="188"/>
      <c r="FS101" s="188"/>
      <c r="FT101" s="188"/>
      <c r="FU101" s="188"/>
      <c r="FV101" s="188"/>
      <c r="FW101" s="188"/>
      <c r="FX101" s="188"/>
      <c r="FY101" s="188"/>
      <c r="FZ101" s="188"/>
      <c r="GA101" s="188"/>
      <c r="GB101" s="188"/>
      <c r="GC101" s="188"/>
      <c r="GD101" s="188"/>
      <c r="GE101" s="188"/>
      <c r="GF101" s="188"/>
      <c r="GG101" s="188"/>
      <c r="GH101" s="188"/>
      <c r="GI101" s="188"/>
      <c r="GJ101" s="188"/>
      <c r="GK101" s="188"/>
      <c r="GL101" s="188"/>
      <c r="GM101" s="188"/>
      <c r="GN101" s="188"/>
      <c r="GO101" s="188"/>
      <c r="GP101" s="188"/>
      <c r="GQ101" s="188"/>
      <c r="GR101" s="188"/>
      <c r="GS101" s="188"/>
      <c r="GT101" s="188"/>
      <c r="GU101" s="188"/>
      <c r="GV101" s="188"/>
      <c r="GW101" s="188"/>
      <c r="GX101" s="188"/>
      <c r="GY101" s="188"/>
      <c r="GZ101" s="188"/>
      <c r="HA101" s="188"/>
      <c r="HB101" s="188"/>
      <c r="HC101" s="188"/>
      <c r="HD101" s="188"/>
      <c r="HE101" s="188"/>
      <c r="HF101" s="188"/>
      <c r="HG101" s="188"/>
      <c r="HH101" s="188"/>
      <c r="HI101" s="188"/>
      <c r="HJ101" s="188"/>
    </row>
    <row r="102" spans="1:218" ht="15.6">
      <c r="A102" s="190"/>
      <c r="B102" s="190"/>
      <c r="C102" s="190"/>
      <c r="D102" s="190"/>
      <c r="E102" s="178"/>
      <c r="F102" s="190"/>
      <c r="G102" s="190"/>
      <c r="H102" s="190"/>
      <c r="I102" s="173">
        <f t="shared" si="1"/>
        <v>0</v>
      </c>
      <c r="J102" s="190"/>
      <c r="K102" s="190"/>
      <c r="L102" s="190"/>
      <c r="M102" s="190"/>
      <c r="N102" s="190"/>
      <c r="O102" s="190"/>
      <c r="P102" s="190"/>
      <c r="Q102" s="190"/>
      <c r="R102" s="190"/>
      <c r="S102" s="190"/>
      <c r="T102" s="190"/>
      <c r="U102" s="190"/>
      <c r="V102" s="190"/>
      <c r="W102" s="190"/>
      <c r="X102" s="190"/>
      <c r="Y102" s="190"/>
      <c r="Z102" s="190"/>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c r="DD102" s="188"/>
      <c r="DE102" s="188"/>
      <c r="DF102" s="188"/>
      <c r="DG102" s="188"/>
      <c r="DH102" s="188"/>
      <c r="DI102" s="188"/>
      <c r="DJ102" s="188"/>
      <c r="DK102" s="188"/>
      <c r="DL102" s="188"/>
      <c r="DM102" s="188"/>
      <c r="DN102" s="188"/>
      <c r="DO102" s="188"/>
      <c r="DP102" s="188"/>
      <c r="DQ102" s="188"/>
      <c r="DR102" s="188"/>
      <c r="DS102" s="188"/>
      <c r="DT102" s="188"/>
      <c r="DU102" s="188"/>
      <c r="DV102" s="188"/>
      <c r="DW102" s="188"/>
      <c r="DX102" s="188"/>
      <c r="DY102" s="188"/>
      <c r="DZ102" s="188"/>
      <c r="EA102" s="188"/>
      <c r="EB102" s="188"/>
      <c r="EC102" s="188"/>
      <c r="ED102" s="188"/>
      <c r="EE102" s="188"/>
      <c r="EF102" s="188"/>
      <c r="EG102" s="188"/>
      <c r="EH102" s="188"/>
      <c r="EI102" s="188"/>
      <c r="EJ102" s="188"/>
      <c r="EK102" s="188"/>
      <c r="EL102" s="188"/>
      <c r="EM102" s="188"/>
      <c r="EN102" s="188"/>
      <c r="EO102" s="188"/>
      <c r="EP102" s="188"/>
      <c r="EQ102" s="188"/>
      <c r="ER102" s="188"/>
      <c r="ES102" s="188"/>
      <c r="ET102" s="188"/>
      <c r="EU102" s="188"/>
      <c r="EV102" s="188"/>
      <c r="EW102" s="188"/>
      <c r="EX102" s="188"/>
      <c r="EY102" s="188"/>
      <c r="EZ102" s="188"/>
      <c r="FA102" s="188"/>
      <c r="FB102" s="188"/>
      <c r="FC102" s="188"/>
      <c r="FD102" s="188"/>
      <c r="FE102" s="188"/>
      <c r="FF102" s="188"/>
      <c r="FG102" s="188"/>
      <c r="FH102" s="188"/>
      <c r="FI102" s="188"/>
      <c r="FJ102" s="188"/>
      <c r="FK102" s="188"/>
      <c r="FL102" s="188"/>
      <c r="FM102" s="188"/>
      <c r="FN102" s="188"/>
      <c r="FO102" s="188"/>
      <c r="FP102" s="188"/>
      <c r="FQ102" s="188"/>
      <c r="FR102" s="188"/>
      <c r="FS102" s="188"/>
      <c r="FT102" s="188"/>
      <c r="FU102" s="188"/>
      <c r="FV102" s="188"/>
      <c r="FW102" s="188"/>
      <c r="FX102" s="188"/>
      <c r="FY102" s="188"/>
      <c r="FZ102" s="188"/>
      <c r="GA102" s="188"/>
      <c r="GB102" s="188"/>
      <c r="GC102" s="188"/>
      <c r="GD102" s="188"/>
      <c r="GE102" s="188"/>
      <c r="GF102" s="188"/>
      <c r="GG102" s="188"/>
      <c r="GH102" s="188"/>
      <c r="GI102" s="188"/>
      <c r="GJ102" s="188"/>
      <c r="GK102" s="188"/>
      <c r="GL102" s="188"/>
      <c r="GM102" s="188"/>
      <c r="GN102" s="188"/>
      <c r="GO102" s="188"/>
      <c r="GP102" s="188"/>
      <c r="GQ102" s="188"/>
      <c r="GR102" s="188"/>
      <c r="GS102" s="188"/>
      <c r="GT102" s="188"/>
      <c r="GU102" s="188"/>
      <c r="GV102" s="188"/>
      <c r="GW102" s="188"/>
      <c r="GX102" s="188"/>
      <c r="GY102" s="188"/>
      <c r="GZ102" s="188"/>
      <c r="HA102" s="188"/>
      <c r="HB102" s="188"/>
      <c r="HC102" s="188"/>
      <c r="HD102" s="188"/>
      <c r="HE102" s="188"/>
      <c r="HF102" s="188"/>
      <c r="HG102" s="188"/>
      <c r="HH102" s="188"/>
      <c r="HI102" s="188"/>
      <c r="HJ102" s="188"/>
    </row>
    <row r="103" spans="1:218" ht="15.6">
      <c r="A103" s="190"/>
      <c r="B103" s="190"/>
      <c r="C103" s="190"/>
      <c r="D103" s="190"/>
      <c r="E103" s="178"/>
      <c r="F103" s="190"/>
      <c r="G103" s="190"/>
      <c r="H103" s="190"/>
      <c r="I103" s="173">
        <f t="shared" si="1"/>
        <v>0</v>
      </c>
      <c r="J103" s="190"/>
      <c r="K103" s="190"/>
      <c r="L103" s="190"/>
      <c r="M103" s="190"/>
      <c r="N103" s="190"/>
      <c r="O103" s="190"/>
      <c r="P103" s="190"/>
      <c r="Q103" s="190"/>
      <c r="R103" s="190"/>
      <c r="S103" s="190"/>
      <c r="T103" s="190"/>
      <c r="U103" s="190"/>
      <c r="V103" s="190"/>
      <c r="W103" s="190"/>
      <c r="X103" s="190"/>
      <c r="Y103" s="190"/>
      <c r="Z103" s="190"/>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c r="DD103" s="188"/>
      <c r="DE103" s="188"/>
      <c r="DF103" s="188"/>
      <c r="DG103" s="188"/>
      <c r="DH103" s="188"/>
      <c r="DI103" s="188"/>
      <c r="DJ103" s="188"/>
      <c r="DK103" s="188"/>
      <c r="DL103" s="188"/>
      <c r="DM103" s="188"/>
      <c r="DN103" s="188"/>
      <c r="DO103" s="188"/>
      <c r="DP103" s="188"/>
      <c r="DQ103" s="188"/>
      <c r="DR103" s="188"/>
      <c r="DS103" s="188"/>
      <c r="DT103" s="188"/>
      <c r="DU103" s="188"/>
      <c r="DV103" s="188"/>
      <c r="DW103" s="188"/>
      <c r="DX103" s="188"/>
      <c r="DY103" s="188"/>
      <c r="DZ103" s="188"/>
      <c r="EA103" s="188"/>
      <c r="EB103" s="188"/>
      <c r="EC103" s="188"/>
      <c r="ED103" s="188"/>
      <c r="EE103" s="188"/>
      <c r="EF103" s="188"/>
      <c r="EG103" s="188"/>
      <c r="EH103" s="188"/>
      <c r="EI103" s="188"/>
      <c r="EJ103" s="188"/>
      <c r="EK103" s="188"/>
      <c r="EL103" s="188"/>
      <c r="EM103" s="188"/>
      <c r="EN103" s="188"/>
      <c r="EO103" s="188"/>
      <c r="EP103" s="188"/>
      <c r="EQ103" s="188"/>
      <c r="ER103" s="188"/>
      <c r="ES103" s="188"/>
      <c r="ET103" s="188"/>
      <c r="EU103" s="188"/>
      <c r="EV103" s="188"/>
      <c r="EW103" s="188"/>
      <c r="EX103" s="188"/>
      <c r="EY103" s="188"/>
      <c r="EZ103" s="188"/>
      <c r="FA103" s="188"/>
      <c r="FB103" s="188"/>
      <c r="FC103" s="188"/>
      <c r="FD103" s="188"/>
      <c r="FE103" s="188"/>
      <c r="FF103" s="188"/>
      <c r="FG103" s="188"/>
      <c r="FH103" s="188"/>
      <c r="FI103" s="188"/>
      <c r="FJ103" s="188"/>
      <c r="FK103" s="188"/>
      <c r="FL103" s="188"/>
      <c r="FM103" s="188"/>
      <c r="FN103" s="188"/>
      <c r="FO103" s="188"/>
      <c r="FP103" s="188"/>
      <c r="FQ103" s="188"/>
      <c r="FR103" s="188"/>
      <c r="FS103" s="188"/>
      <c r="FT103" s="188"/>
      <c r="FU103" s="188"/>
      <c r="FV103" s="188"/>
      <c r="FW103" s="188"/>
      <c r="FX103" s="188"/>
      <c r="FY103" s="188"/>
      <c r="FZ103" s="188"/>
      <c r="GA103" s="188"/>
      <c r="GB103" s="188"/>
      <c r="GC103" s="188"/>
      <c r="GD103" s="188"/>
      <c r="GE103" s="188"/>
      <c r="GF103" s="188"/>
      <c r="GG103" s="188"/>
      <c r="GH103" s="188"/>
      <c r="GI103" s="188"/>
      <c r="GJ103" s="188"/>
      <c r="GK103" s="188"/>
      <c r="GL103" s="188"/>
      <c r="GM103" s="188"/>
      <c r="GN103" s="188"/>
      <c r="GO103" s="188"/>
      <c r="GP103" s="188"/>
      <c r="GQ103" s="188"/>
      <c r="GR103" s="188"/>
      <c r="GS103" s="188"/>
      <c r="GT103" s="188"/>
      <c r="GU103" s="188"/>
      <c r="GV103" s="188"/>
      <c r="GW103" s="188"/>
      <c r="GX103" s="188"/>
      <c r="GY103" s="188"/>
      <c r="GZ103" s="188"/>
      <c r="HA103" s="188"/>
      <c r="HB103" s="188"/>
      <c r="HC103" s="188"/>
      <c r="HD103" s="188"/>
      <c r="HE103" s="188"/>
      <c r="HF103" s="188"/>
      <c r="HG103" s="188"/>
      <c r="HH103" s="188"/>
      <c r="HI103" s="188"/>
      <c r="HJ103" s="188"/>
    </row>
    <row r="104" spans="1:218" ht="15.6">
      <c r="A104" s="190"/>
      <c r="B104" s="190"/>
      <c r="C104" s="190"/>
      <c r="D104" s="190"/>
      <c r="E104" s="178"/>
      <c r="F104" s="190"/>
      <c r="G104" s="190"/>
      <c r="H104" s="190"/>
      <c r="I104" s="173">
        <f t="shared" si="1"/>
        <v>0</v>
      </c>
      <c r="J104" s="190"/>
      <c r="K104" s="190"/>
      <c r="L104" s="190"/>
      <c r="M104" s="190"/>
      <c r="N104" s="190"/>
      <c r="O104" s="190"/>
      <c r="P104" s="190"/>
      <c r="Q104" s="190"/>
      <c r="R104" s="190"/>
      <c r="S104" s="190"/>
      <c r="T104" s="190"/>
      <c r="U104" s="190"/>
      <c r="V104" s="190"/>
      <c r="W104" s="190"/>
      <c r="X104" s="190"/>
      <c r="Y104" s="190"/>
      <c r="Z104" s="190"/>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88"/>
      <c r="ET104" s="188"/>
      <c r="EU104" s="188"/>
      <c r="EV104" s="188"/>
      <c r="EW104" s="188"/>
      <c r="EX104" s="188"/>
      <c r="EY104" s="188"/>
      <c r="EZ104" s="188"/>
      <c r="FA104" s="188"/>
      <c r="FB104" s="188"/>
      <c r="FC104" s="188"/>
      <c r="FD104" s="188"/>
      <c r="FE104" s="188"/>
      <c r="FF104" s="188"/>
      <c r="FG104" s="188"/>
      <c r="FH104" s="188"/>
      <c r="FI104" s="188"/>
      <c r="FJ104" s="188"/>
      <c r="FK104" s="188"/>
      <c r="FL104" s="188"/>
      <c r="FM104" s="188"/>
      <c r="FN104" s="188"/>
      <c r="FO104" s="188"/>
      <c r="FP104" s="188"/>
      <c r="FQ104" s="188"/>
      <c r="FR104" s="188"/>
      <c r="FS104" s="188"/>
      <c r="FT104" s="188"/>
      <c r="FU104" s="188"/>
      <c r="FV104" s="188"/>
      <c r="FW104" s="188"/>
      <c r="FX104" s="188"/>
      <c r="FY104" s="188"/>
      <c r="FZ104" s="188"/>
      <c r="GA104" s="188"/>
      <c r="GB104" s="188"/>
      <c r="GC104" s="188"/>
      <c r="GD104" s="188"/>
      <c r="GE104" s="188"/>
      <c r="GF104" s="188"/>
      <c r="GG104" s="188"/>
      <c r="GH104" s="188"/>
      <c r="GI104" s="188"/>
      <c r="GJ104" s="188"/>
      <c r="GK104" s="188"/>
      <c r="GL104" s="188"/>
      <c r="GM104" s="188"/>
      <c r="GN104" s="188"/>
      <c r="GO104" s="188"/>
      <c r="GP104" s="188"/>
      <c r="GQ104" s="188"/>
      <c r="GR104" s="188"/>
      <c r="GS104" s="188"/>
      <c r="GT104" s="188"/>
      <c r="GU104" s="188"/>
      <c r="GV104" s="188"/>
      <c r="GW104" s="188"/>
      <c r="GX104" s="188"/>
      <c r="GY104" s="188"/>
      <c r="GZ104" s="188"/>
      <c r="HA104" s="188"/>
      <c r="HB104" s="188"/>
      <c r="HC104" s="188"/>
      <c r="HD104" s="188"/>
      <c r="HE104" s="188"/>
      <c r="HF104" s="188"/>
      <c r="HG104" s="188"/>
      <c r="HH104" s="188"/>
      <c r="HI104" s="188"/>
      <c r="HJ104" s="188"/>
    </row>
    <row r="105" spans="1:218" ht="15.6">
      <c r="A105" s="190"/>
      <c r="B105" s="190"/>
      <c r="C105" s="190"/>
      <c r="D105" s="190"/>
      <c r="E105" s="178"/>
      <c r="F105" s="190"/>
      <c r="G105" s="190"/>
      <c r="H105" s="190"/>
      <c r="I105" s="173">
        <f t="shared" si="1"/>
        <v>0</v>
      </c>
      <c r="J105" s="190"/>
      <c r="K105" s="190"/>
      <c r="L105" s="190"/>
      <c r="M105" s="190"/>
      <c r="N105" s="190"/>
      <c r="O105" s="190"/>
      <c r="P105" s="190"/>
      <c r="Q105" s="190"/>
      <c r="R105" s="190"/>
      <c r="S105" s="190"/>
      <c r="T105" s="190"/>
      <c r="U105" s="190"/>
      <c r="V105" s="190"/>
      <c r="W105" s="190"/>
      <c r="X105" s="190"/>
      <c r="Y105" s="190"/>
      <c r="Z105" s="190"/>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c r="DV105" s="188"/>
      <c r="DW105" s="188"/>
      <c r="DX105" s="188"/>
      <c r="DY105" s="188"/>
      <c r="DZ105" s="188"/>
      <c r="EA105" s="188"/>
      <c r="EB105" s="188"/>
      <c r="EC105" s="188"/>
      <c r="ED105" s="188"/>
      <c r="EE105" s="188"/>
      <c r="EF105" s="188"/>
      <c r="EG105" s="188"/>
      <c r="EH105" s="188"/>
      <c r="EI105" s="188"/>
      <c r="EJ105" s="188"/>
      <c r="EK105" s="188"/>
      <c r="EL105" s="188"/>
      <c r="EM105" s="188"/>
      <c r="EN105" s="188"/>
      <c r="EO105" s="188"/>
      <c r="EP105" s="188"/>
      <c r="EQ105" s="188"/>
      <c r="ER105" s="188"/>
      <c r="ES105" s="188"/>
      <c r="ET105" s="188"/>
      <c r="EU105" s="188"/>
      <c r="EV105" s="188"/>
      <c r="EW105" s="188"/>
      <c r="EX105" s="188"/>
      <c r="EY105" s="188"/>
      <c r="EZ105" s="188"/>
      <c r="FA105" s="188"/>
      <c r="FB105" s="188"/>
      <c r="FC105" s="188"/>
      <c r="FD105" s="188"/>
      <c r="FE105" s="188"/>
      <c r="FF105" s="188"/>
      <c r="FG105" s="188"/>
      <c r="FH105" s="188"/>
      <c r="FI105" s="188"/>
      <c r="FJ105" s="188"/>
      <c r="FK105" s="188"/>
      <c r="FL105" s="188"/>
      <c r="FM105" s="188"/>
      <c r="FN105" s="188"/>
      <c r="FO105" s="188"/>
      <c r="FP105" s="188"/>
      <c r="FQ105" s="188"/>
      <c r="FR105" s="188"/>
      <c r="FS105" s="188"/>
      <c r="FT105" s="188"/>
      <c r="FU105" s="188"/>
      <c r="FV105" s="188"/>
      <c r="FW105" s="188"/>
      <c r="FX105" s="188"/>
      <c r="FY105" s="188"/>
      <c r="FZ105" s="188"/>
      <c r="GA105" s="188"/>
      <c r="GB105" s="188"/>
      <c r="GC105" s="188"/>
      <c r="GD105" s="188"/>
      <c r="GE105" s="188"/>
      <c r="GF105" s="188"/>
      <c r="GG105" s="188"/>
      <c r="GH105" s="188"/>
      <c r="GI105" s="188"/>
      <c r="GJ105" s="188"/>
      <c r="GK105" s="188"/>
      <c r="GL105" s="188"/>
      <c r="GM105" s="188"/>
      <c r="GN105" s="188"/>
      <c r="GO105" s="188"/>
      <c r="GP105" s="188"/>
      <c r="GQ105" s="188"/>
      <c r="GR105" s="188"/>
      <c r="GS105" s="188"/>
      <c r="GT105" s="188"/>
      <c r="GU105" s="188"/>
      <c r="GV105" s="188"/>
      <c r="GW105" s="188"/>
      <c r="GX105" s="188"/>
      <c r="GY105" s="188"/>
      <c r="GZ105" s="188"/>
      <c r="HA105" s="188"/>
      <c r="HB105" s="188"/>
      <c r="HC105" s="188"/>
      <c r="HD105" s="188"/>
      <c r="HE105" s="188"/>
      <c r="HF105" s="188"/>
      <c r="HG105" s="188"/>
      <c r="HH105" s="188"/>
      <c r="HI105" s="188"/>
      <c r="HJ105" s="188"/>
    </row>
    <row r="106" spans="1:218" ht="15.6">
      <c r="A106" s="190"/>
      <c r="B106" s="190"/>
      <c r="C106" s="190"/>
      <c r="D106" s="190"/>
      <c r="E106" s="178"/>
      <c r="F106" s="190"/>
      <c r="G106" s="190"/>
      <c r="H106" s="190"/>
      <c r="I106" s="173">
        <f t="shared" si="1"/>
        <v>0</v>
      </c>
      <c r="J106" s="190"/>
      <c r="K106" s="190"/>
      <c r="L106" s="190"/>
      <c r="M106" s="190"/>
      <c r="N106" s="190"/>
      <c r="O106" s="190"/>
      <c r="P106" s="190"/>
      <c r="Q106" s="190"/>
      <c r="R106" s="190"/>
      <c r="S106" s="190"/>
      <c r="T106" s="190"/>
      <c r="U106" s="190"/>
      <c r="V106" s="190"/>
      <c r="W106" s="190"/>
      <c r="X106" s="190"/>
      <c r="Y106" s="190"/>
      <c r="Z106" s="190"/>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188"/>
      <c r="DK106" s="188"/>
      <c r="DL106" s="188"/>
      <c r="DM106" s="188"/>
      <c r="DN106" s="188"/>
      <c r="DO106" s="188"/>
      <c r="DP106" s="188"/>
      <c r="DQ106" s="188"/>
      <c r="DR106" s="188"/>
      <c r="DS106" s="188"/>
      <c r="DT106" s="188"/>
      <c r="DU106" s="188"/>
      <c r="DV106" s="188"/>
      <c r="DW106" s="188"/>
      <c r="DX106" s="188"/>
      <c r="DY106" s="188"/>
      <c r="DZ106" s="188"/>
      <c r="EA106" s="188"/>
      <c r="EB106" s="188"/>
      <c r="EC106" s="188"/>
      <c r="ED106" s="188"/>
      <c r="EE106" s="188"/>
      <c r="EF106" s="188"/>
      <c r="EG106" s="188"/>
      <c r="EH106" s="188"/>
      <c r="EI106" s="188"/>
      <c r="EJ106" s="188"/>
      <c r="EK106" s="188"/>
      <c r="EL106" s="188"/>
      <c r="EM106" s="188"/>
      <c r="EN106" s="188"/>
      <c r="EO106" s="188"/>
      <c r="EP106" s="188"/>
      <c r="EQ106" s="188"/>
      <c r="ER106" s="188"/>
      <c r="ES106" s="188"/>
      <c r="ET106" s="188"/>
      <c r="EU106" s="188"/>
      <c r="EV106" s="188"/>
      <c r="EW106" s="188"/>
      <c r="EX106" s="188"/>
      <c r="EY106" s="188"/>
      <c r="EZ106" s="188"/>
      <c r="FA106" s="188"/>
      <c r="FB106" s="188"/>
      <c r="FC106" s="188"/>
      <c r="FD106" s="188"/>
      <c r="FE106" s="188"/>
      <c r="FF106" s="188"/>
      <c r="FG106" s="188"/>
      <c r="FH106" s="188"/>
      <c r="FI106" s="188"/>
      <c r="FJ106" s="188"/>
      <c r="FK106" s="188"/>
      <c r="FL106" s="188"/>
      <c r="FM106" s="188"/>
      <c r="FN106" s="188"/>
      <c r="FO106" s="188"/>
      <c r="FP106" s="188"/>
      <c r="FQ106" s="188"/>
      <c r="FR106" s="188"/>
      <c r="FS106" s="188"/>
      <c r="FT106" s="188"/>
      <c r="FU106" s="188"/>
      <c r="FV106" s="188"/>
      <c r="FW106" s="188"/>
      <c r="FX106" s="188"/>
      <c r="FY106" s="188"/>
      <c r="FZ106" s="188"/>
      <c r="GA106" s="188"/>
      <c r="GB106" s="188"/>
      <c r="GC106" s="188"/>
      <c r="GD106" s="188"/>
      <c r="GE106" s="188"/>
      <c r="GF106" s="188"/>
      <c r="GG106" s="188"/>
      <c r="GH106" s="188"/>
      <c r="GI106" s="188"/>
      <c r="GJ106" s="188"/>
      <c r="GK106" s="188"/>
      <c r="GL106" s="188"/>
      <c r="GM106" s="188"/>
      <c r="GN106" s="188"/>
      <c r="GO106" s="188"/>
      <c r="GP106" s="188"/>
      <c r="GQ106" s="188"/>
      <c r="GR106" s="188"/>
      <c r="GS106" s="188"/>
      <c r="GT106" s="188"/>
      <c r="GU106" s="188"/>
      <c r="GV106" s="188"/>
      <c r="GW106" s="188"/>
      <c r="GX106" s="188"/>
      <c r="GY106" s="188"/>
      <c r="GZ106" s="188"/>
      <c r="HA106" s="188"/>
      <c r="HB106" s="188"/>
      <c r="HC106" s="188"/>
      <c r="HD106" s="188"/>
      <c r="HE106" s="188"/>
      <c r="HF106" s="188"/>
      <c r="HG106" s="188"/>
      <c r="HH106" s="188"/>
      <c r="HI106" s="188"/>
      <c r="HJ106" s="188"/>
    </row>
    <row r="107" spans="1:218" ht="15.6">
      <c r="A107" s="190"/>
      <c r="B107" s="190"/>
      <c r="C107" s="190"/>
      <c r="D107" s="190"/>
      <c r="E107" s="178"/>
      <c r="F107" s="190"/>
      <c r="G107" s="190"/>
      <c r="H107" s="190"/>
      <c r="I107" s="173">
        <f t="shared" si="1"/>
        <v>0</v>
      </c>
      <c r="J107" s="190"/>
      <c r="K107" s="190"/>
      <c r="L107" s="190"/>
      <c r="M107" s="190"/>
      <c r="N107" s="190"/>
      <c r="O107" s="190"/>
      <c r="P107" s="190"/>
      <c r="Q107" s="190"/>
      <c r="R107" s="190"/>
      <c r="S107" s="190"/>
      <c r="T107" s="190"/>
      <c r="U107" s="190"/>
      <c r="V107" s="190"/>
      <c r="W107" s="190"/>
      <c r="X107" s="190"/>
      <c r="Y107" s="190"/>
      <c r="Z107" s="190"/>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c r="EA107" s="188"/>
      <c r="EB107" s="188"/>
      <c r="EC107" s="188"/>
      <c r="ED107" s="188"/>
      <c r="EE107" s="188"/>
      <c r="EF107" s="188"/>
      <c r="EG107" s="188"/>
      <c r="EH107" s="188"/>
      <c r="EI107" s="188"/>
      <c r="EJ107" s="188"/>
      <c r="EK107" s="188"/>
      <c r="EL107" s="188"/>
      <c r="EM107" s="188"/>
      <c r="EN107" s="188"/>
      <c r="EO107" s="188"/>
      <c r="EP107" s="188"/>
      <c r="EQ107" s="188"/>
      <c r="ER107" s="188"/>
      <c r="ES107" s="188"/>
      <c r="ET107" s="188"/>
      <c r="EU107" s="188"/>
      <c r="EV107" s="188"/>
      <c r="EW107" s="188"/>
      <c r="EX107" s="188"/>
      <c r="EY107" s="188"/>
      <c r="EZ107" s="188"/>
      <c r="FA107" s="188"/>
      <c r="FB107" s="188"/>
      <c r="FC107" s="188"/>
      <c r="FD107" s="188"/>
      <c r="FE107" s="188"/>
      <c r="FF107" s="188"/>
      <c r="FG107" s="188"/>
      <c r="FH107" s="188"/>
      <c r="FI107" s="188"/>
      <c r="FJ107" s="188"/>
      <c r="FK107" s="188"/>
      <c r="FL107" s="188"/>
      <c r="FM107" s="188"/>
      <c r="FN107" s="188"/>
      <c r="FO107" s="188"/>
      <c r="FP107" s="188"/>
      <c r="FQ107" s="188"/>
      <c r="FR107" s="188"/>
      <c r="FS107" s="188"/>
      <c r="FT107" s="188"/>
      <c r="FU107" s="188"/>
      <c r="FV107" s="188"/>
      <c r="FW107" s="188"/>
      <c r="FX107" s="188"/>
      <c r="FY107" s="188"/>
      <c r="FZ107" s="188"/>
      <c r="GA107" s="188"/>
      <c r="GB107" s="188"/>
      <c r="GC107" s="188"/>
      <c r="GD107" s="188"/>
      <c r="GE107" s="188"/>
      <c r="GF107" s="188"/>
      <c r="GG107" s="188"/>
      <c r="GH107" s="188"/>
      <c r="GI107" s="188"/>
      <c r="GJ107" s="188"/>
      <c r="GK107" s="188"/>
      <c r="GL107" s="188"/>
      <c r="GM107" s="188"/>
      <c r="GN107" s="188"/>
      <c r="GO107" s="188"/>
      <c r="GP107" s="188"/>
      <c r="GQ107" s="188"/>
      <c r="GR107" s="188"/>
      <c r="GS107" s="188"/>
      <c r="GT107" s="188"/>
      <c r="GU107" s="188"/>
      <c r="GV107" s="188"/>
      <c r="GW107" s="188"/>
      <c r="GX107" s="188"/>
      <c r="GY107" s="188"/>
      <c r="GZ107" s="188"/>
      <c r="HA107" s="188"/>
      <c r="HB107" s="188"/>
      <c r="HC107" s="188"/>
      <c r="HD107" s="188"/>
      <c r="HE107" s="188"/>
      <c r="HF107" s="188"/>
      <c r="HG107" s="188"/>
      <c r="HH107" s="188"/>
      <c r="HI107" s="188"/>
      <c r="HJ107" s="188"/>
    </row>
    <row r="108" spans="1:218" ht="15.6">
      <c r="A108" s="190"/>
      <c r="B108" s="190"/>
      <c r="C108" s="190"/>
      <c r="D108" s="190"/>
      <c r="E108" s="178"/>
      <c r="F108" s="190"/>
      <c r="G108" s="190"/>
      <c r="H108" s="190"/>
      <c r="I108" s="173">
        <f t="shared" si="1"/>
        <v>0</v>
      </c>
      <c r="J108" s="190"/>
      <c r="K108" s="190"/>
      <c r="L108" s="190"/>
      <c r="M108" s="190"/>
      <c r="N108" s="190"/>
      <c r="O108" s="190"/>
      <c r="P108" s="190"/>
      <c r="Q108" s="190"/>
      <c r="R108" s="190"/>
      <c r="S108" s="190"/>
      <c r="T108" s="190"/>
      <c r="U108" s="190"/>
      <c r="V108" s="190"/>
      <c r="W108" s="190"/>
      <c r="X108" s="190"/>
      <c r="Y108" s="190"/>
      <c r="Z108" s="190"/>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188"/>
      <c r="DT108" s="188"/>
      <c r="DU108" s="188"/>
      <c r="DV108" s="188"/>
      <c r="DW108" s="188"/>
      <c r="DX108" s="188"/>
      <c r="DY108" s="188"/>
      <c r="DZ108" s="188"/>
      <c r="EA108" s="188"/>
      <c r="EB108" s="188"/>
      <c r="EC108" s="188"/>
      <c r="ED108" s="188"/>
      <c r="EE108" s="188"/>
      <c r="EF108" s="188"/>
      <c r="EG108" s="188"/>
      <c r="EH108" s="188"/>
      <c r="EI108" s="188"/>
      <c r="EJ108" s="188"/>
      <c r="EK108" s="188"/>
      <c r="EL108" s="188"/>
      <c r="EM108" s="188"/>
      <c r="EN108" s="188"/>
      <c r="EO108" s="188"/>
      <c r="EP108" s="188"/>
      <c r="EQ108" s="188"/>
      <c r="ER108" s="188"/>
      <c r="ES108" s="188"/>
      <c r="ET108" s="188"/>
      <c r="EU108" s="188"/>
      <c r="EV108" s="188"/>
      <c r="EW108" s="188"/>
      <c r="EX108" s="188"/>
      <c r="EY108" s="188"/>
      <c r="EZ108" s="188"/>
      <c r="FA108" s="188"/>
      <c r="FB108" s="188"/>
      <c r="FC108" s="188"/>
      <c r="FD108" s="188"/>
      <c r="FE108" s="188"/>
      <c r="FF108" s="188"/>
      <c r="FG108" s="188"/>
      <c r="FH108" s="188"/>
      <c r="FI108" s="188"/>
      <c r="FJ108" s="188"/>
      <c r="FK108" s="188"/>
      <c r="FL108" s="188"/>
      <c r="FM108" s="188"/>
      <c r="FN108" s="188"/>
      <c r="FO108" s="188"/>
      <c r="FP108" s="188"/>
      <c r="FQ108" s="188"/>
      <c r="FR108" s="188"/>
      <c r="FS108" s="188"/>
      <c r="FT108" s="188"/>
      <c r="FU108" s="188"/>
      <c r="FV108" s="188"/>
      <c r="FW108" s="188"/>
      <c r="FX108" s="188"/>
      <c r="FY108" s="188"/>
      <c r="FZ108" s="188"/>
      <c r="GA108" s="188"/>
      <c r="GB108" s="188"/>
      <c r="GC108" s="188"/>
      <c r="GD108" s="188"/>
      <c r="GE108" s="188"/>
      <c r="GF108" s="188"/>
      <c r="GG108" s="188"/>
      <c r="GH108" s="188"/>
      <c r="GI108" s="188"/>
      <c r="GJ108" s="188"/>
      <c r="GK108" s="188"/>
      <c r="GL108" s="188"/>
      <c r="GM108" s="188"/>
      <c r="GN108" s="188"/>
      <c r="GO108" s="188"/>
      <c r="GP108" s="188"/>
      <c r="GQ108" s="188"/>
      <c r="GR108" s="188"/>
      <c r="GS108" s="188"/>
      <c r="GT108" s="188"/>
      <c r="GU108" s="188"/>
      <c r="GV108" s="188"/>
      <c r="GW108" s="188"/>
      <c r="GX108" s="188"/>
      <c r="GY108" s="188"/>
      <c r="GZ108" s="188"/>
      <c r="HA108" s="188"/>
      <c r="HB108" s="188"/>
      <c r="HC108" s="188"/>
      <c r="HD108" s="188"/>
      <c r="HE108" s="188"/>
      <c r="HF108" s="188"/>
      <c r="HG108" s="188"/>
      <c r="HH108" s="188"/>
      <c r="HI108" s="188"/>
      <c r="HJ108" s="188"/>
    </row>
    <row r="109" spans="1:218" ht="15.6">
      <c r="A109" s="190"/>
      <c r="B109" s="190"/>
      <c r="C109" s="190"/>
      <c r="D109" s="190"/>
      <c r="E109" s="178"/>
      <c r="F109" s="190"/>
      <c r="G109" s="190"/>
      <c r="H109" s="190"/>
      <c r="I109" s="173">
        <f t="shared" si="1"/>
        <v>0</v>
      </c>
      <c r="J109" s="190"/>
      <c r="K109" s="190"/>
      <c r="L109" s="190"/>
      <c r="M109" s="190"/>
      <c r="N109" s="190"/>
      <c r="O109" s="190"/>
      <c r="P109" s="190"/>
      <c r="Q109" s="190"/>
      <c r="R109" s="190"/>
      <c r="S109" s="190"/>
      <c r="T109" s="190"/>
      <c r="U109" s="190"/>
      <c r="V109" s="190"/>
      <c r="W109" s="190"/>
      <c r="X109" s="190"/>
      <c r="Y109" s="190"/>
      <c r="Z109" s="190"/>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188"/>
      <c r="DT109" s="188"/>
      <c r="DU109" s="188"/>
      <c r="DV109" s="188"/>
      <c r="DW109" s="188"/>
      <c r="DX109" s="188"/>
      <c r="DY109" s="188"/>
      <c r="DZ109" s="188"/>
      <c r="EA109" s="188"/>
      <c r="EB109" s="188"/>
      <c r="EC109" s="188"/>
      <c r="ED109" s="188"/>
      <c r="EE109" s="188"/>
      <c r="EF109" s="188"/>
      <c r="EG109" s="188"/>
      <c r="EH109" s="188"/>
      <c r="EI109" s="188"/>
      <c r="EJ109" s="188"/>
      <c r="EK109" s="188"/>
      <c r="EL109" s="188"/>
      <c r="EM109" s="188"/>
      <c r="EN109" s="188"/>
      <c r="EO109" s="188"/>
      <c r="EP109" s="188"/>
      <c r="EQ109" s="188"/>
      <c r="ER109" s="188"/>
      <c r="ES109" s="188"/>
      <c r="ET109" s="188"/>
      <c r="EU109" s="188"/>
      <c r="EV109" s="188"/>
      <c r="EW109" s="188"/>
      <c r="EX109" s="188"/>
      <c r="EY109" s="188"/>
      <c r="EZ109" s="188"/>
      <c r="FA109" s="188"/>
      <c r="FB109" s="188"/>
      <c r="FC109" s="188"/>
      <c r="FD109" s="188"/>
      <c r="FE109" s="188"/>
      <c r="FF109" s="188"/>
      <c r="FG109" s="188"/>
      <c r="FH109" s="188"/>
      <c r="FI109" s="188"/>
      <c r="FJ109" s="188"/>
      <c r="FK109" s="188"/>
      <c r="FL109" s="188"/>
      <c r="FM109" s="188"/>
      <c r="FN109" s="188"/>
      <c r="FO109" s="188"/>
      <c r="FP109" s="188"/>
      <c r="FQ109" s="188"/>
      <c r="FR109" s="188"/>
      <c r="FS109" s="188"/>
      <c r="FT109" s="188"/>
      <c r="FU109" s="188"/>
      <c r="FV109" s="188"/>
      <c r="FW109" s="188"/>
      <c r="FX109" s="188"/>
      <c r="FY109" s="188"/>
      <c r="FZ109" s="188"/>
      <c r="GA109" s="188"/>
      <c r="GB109" s="188"/>
      <c r="GC109" s="188"/>
      <c r="GD109" s="188"/>
      <c r="GE109" s="188"/>
      <c r="GF109" s="188"/>
      <c r="GG109" s="188"/>
      <c r="GH109" s="188"/>
      <c r="GI109" s="188"/>
      <c r="GJ109" s="188"/>
      <c r="GK109" s="188"/>
      <c r="GL109" s="188"/>
      <c r="GM109" s="188"/>
      <c r="GN109" s="188"/>
      <c r="GO109" s="188"/>
      <c r="GP109" s="188"/>
      <c r="GQ109" s="188"/>
      <c r="GR109" s="188"/>
      <c r="GS109" s="188"/>
      <c r="GT109" s="188"/>
      <c r="GU109" s="188"/>
      <c r="GV109" s="188"/>
      <c r="GW109" s="188"/>
      <c r="GX109" s="188"/>
      <c r="GY109" s="188"/>
      <c r="GZ109" s="188"/>
      <c r="HA109" s="188"/>
      <c r="HB109" s="188"/>
      <c r="HC109" s="188"/>
      <c r="HD109" s="188"/>
      <c r="HE109" s="188"/>
      <c r="HF109" s="188"/>
      <c r="HG109" s="188"/>
      <c r="HH109" s="188"/>
      <c r="HI109" s="188"/>
      <c r="HJ109" s="188"/>
    </row>
    <row r="110" spans="1:218" ht="15.6">
      <c r="A110" s="190"/>
      <c r="B110" s="190"/>
      <c r="C110" s="190"/>
      <c r="D110" s="190"/>
      <c r="E110" s="178"/>
      <c r="F110" s="190"/>
      <c r="G110" s="190"/>
      <c r="H110" s="190"/>
      <c r="I110" s="173">
        <f t="shared" si="1"/>
        <v>0</v>
      </c>
      <c r="J110" s="190"/>
      <c r="K110" s="190"/>
      <c r="L110" s="190"/>
      <c r="M110" s="190"/>
      <c r="N110" s="190"/>
      <c r="O110" s="190"/>
      <c r="P110" s="190"/>
      <c r="Q110" s="190"/>
      <c r="R110" s="190"/>
      <c r="S110" s="190"/>
      <c r="T110" s="190"/>
      <c r="U110" s="190"/>
      <c r="V110" s="190"/>
      <c r="W110" s="190"/>
      <c r="X110" s="190"/>
      <c r="Y110" s="190"/>
      <c r="Z110" s="190"/>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188"/>
      <c r="DT110" s="188"/>
      <c r="DU110" s="188"/>
      <c r="DV110" s="188"/>
      <c r="DW110" s="188"/>
      <c r="DX110" s="188"/>
      <c r="DY110" s="188"/>
      <c r="DZ110" s="188"/>
      <c r="EA110" s="188"/>
      <c r="EB110" s="188"/>
      <c r="EC110" s="188"/>
      <c r="ED110" s="188"/>
      <c r="EE110" s="188"/>
      <c r="EF110" s="188"/>
      <c r="EG110" s="188"/>
      <c r="EH110" s="188"/>
      <c r="EI110" s="188"/>
      <c r="EJ110" s="188"/>
      <c r="EK110" s="188"/>
      <c r="EL110" s="188"/>
      <c r="EM110" s="188"/>
      <c r="EN110" s="188"/>
      <c r="EO110" s="188"/>
      <c r="EP110" s="188"/>
      <c r="EQ110" s="188"/>
      <c r="ER110" s="188"/>
      <c r="ES110" s="188"/>
      <c r="ET110" s="188"/>
      <c r="EU110" s="188"/>
      <c r="EV110" s="188"/>
      <c r="EW110" s="188"/>
      <c r="EX110" s="188"/>
      <c r="EY110" s="188"/>
      <c r="EZ110" s="188"/>
      <c r="FA110" s="188"/>
      <c r="FB110" s="188"/>
      <c r="FC110" s="188"/>
      <c r="FD110" s="188"/>
      <c r="FE110" s="188"/>
      <c r="FF110" s="188"/>
      <c r="FG110" s="188"/>
      <c r="FH110" s="188"/>
      <c r="FI110" s="188"/>
      <c r="FJ110" s="188"/>
      <c r="FK110" s="188"/>
      <c r="FL110" s="188"/>
      <c r="FM110" s="188"/>
      <c r="FN110" s="188"/>
      <c r="FO110" s="188"/>
      <c r="FP110" s="188"/>
      <c r="FQ110" s="188"/>
      <c r="FR110" s="188"/>
      <c r="FS110" s="188"/>
      <c r="FT110" s="188"/>
      <c r="FU110" s="188"/>
      <c r="FV110" s="188"/>
      <c r="FW110" s="188"/>
      <c r="FX110" s="188"/>
      <c r="FY110" s="188"/>
      <c r="FZ110" s="188"/>
      <c r="GA110" s="188"/>
      <c r="GB110" s="188"/>
      <c r="GC110" s="188"/>
      <c r="GD110" s="188"/>
      <c r="GE110" s="188"/>
      <c r="GF110" s="188"/>
      <c r="GG110" s="188"/>
      <c r="GH110" s="188"/>
      <c r="GI110" s="188"/>
      <c r="GJ110" s="188"/>
      <c r="GK110" s="188"/>
      <c r="GL110" s="188"/>
      <c r="GM110" s="188"/>
      <c r="GN110" s="188"/>
      <c r="GO110" s="188"/>
      <c r="GP110" s="188"/>
      <c r="GQ110" s="188"/>
      <c r="GR110" s="188"/>
      <c r="GS110" s="188"/>
      <c r="GT110" s="188"/>
      <c r="GU110" s="188"/>
      <c r="GV110" s="188"/>
      <c r="GW110" s="188"/>
      <c r="GX110" s="188"/>
      <c r="GY110" s="188"/>
      <c r="GZ110" s="188"/>
      <c r="HA110" s="188"/>
      <c r="HB110" s="188"/>
      <c r="HC110" s="188"/>
      <c r="HD110" s="188"/>
      <c r="HE110" s="188"/>
      <c r="HF110" s="188"/>
      <c r="HG110" s="188"/>
      <c r="HH110" s="188"/>
      <c r="HI110" s="188"/>
      <c r="HJ110" s="188"/>
    </row>
    <row r="111" spans="1:218" ht="15.6">
      <c r="A111" s="190"/>
      <c r="B111" s="190"/>
      <c r="C111" s="190"/>
      <c r="D111" s="190"/>
      <c r="E111" s="178"/>
      <c r="F111" s="190"/>
      <c r="G111" s="190"/>
      <c r="H111" s="190"/>
      <c r="I111" s="173">
        <f t="shared" si="1"/>
        <v>0</v>
      </c>
      <c r="J111" s="190"/>
      <c r="K111" s="190"/>
      <c r="L111" s="190"/>
      <c r="M111" s="190"/>
      <c r="N111" s="190"/>
      <c r="O111" s="190"/>
      <c r="P111" s="190"/>
      <c r="Q111" s="190"/>
      <c r="R111" s="190"/>
      <c r="S111" s="190"/>
      <c r="T111" s="190"/>
      <c r="U111" s="190"/>
      <c r="V111" s="190"/>
      <c r="W111" s="190"/>
      <c r="X111" s="190"/>
      <c r="Y111" s="190"/>
      <c r="Z111" s="190"/>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188"/>
      <c r="DT111" s="188"/>
      <c r="DU111" s="188"/>
      <c r="DV111" s="188"/>
      <c r="DW111" s="188"/>
      <c r="DX111" s="188"/>
      <c r="DY111" s="188"/>
      <c r="DZ111" s="188"/>
      <c r="EA111" s="188"/>
      <c r="EB111" s="188"/>
      <c r="EC111" s="188"/>
      <c r="ED111" s="188"/>
      <c r="EE111" s="188"/>
      <c r="EF111" s="188"/>
      <c r="EG111" s="188"/>
      <c r="EH111" s="188"/>
      <c r="EI111" s="188"/>
      <c r="EJ111" s="188"/>
      <c r="EK111" s="188"/>
      <c r="EL111" s="188"/>
      <c r="EM111" s="188"/>
      <c r="EN111" s="188"/>
      <c r="EO111" s="188"/>
      <c r="EP111" s="188"/>
      <c r="EQ111" s="188"/>
      <c r="ER111" s="188"/>
      <c r="ES111" s="188"/>
      <c r="ET111" s="188"/>
      <c r="EU111" s="188"/>
      <c r="EV111" s="188"/>
      <c r="EW111" s="188"/>
      <c r="EX111" s="188"/>
      <c r="EY111" s="188"/>
      <c r="EZ111" s="188"/>
      <c r="FA111" s="188"/>
      <c r="FB111" s="188"/>
      <c r="FC111" s="188"/>
      <c r="FD111" s="188"/>
      <c r="FE111" s="188"/>
      <c r="FF111" s="188"/>
      <c r="FG111" s="188"/>
      <c r="FH111" s="188"/>
      <c r="FI111" s="188"/>
      <c r="FJ111" s="188"/>
      <c r="FK111" s="188"/>
      <c r="FL111" s="188"/>
      <c r="FM111" s="188"/>
      <c r="FN111" s="188"/>
      <c r="FO111" s="188"/>
      <c r="FP111" s="188"/>
      <c r="FQ111" s="188"/>
      <c r="FR111" s="188"/>
      <c r="FS111" s="188"/>
      <c r="FT111" s="188"/>
      <c r="FU111" s="188"/>
      <c r="FV111" s="188"/>
      <c r="FW111" s="188"/>
      <c r="FX111" s="188"/>
      <c r="FY111" s="188"/>
      <c r="FZ111" s="188"/>
      <c r="GA111" s="188"/>
      <c r="GB111" s="188"/>
      <c r="GC111" s="188"/>
      <c r="GD111" s="188"/>
      <c r="GE111" s="188"/>
      <c r="GF111" s="188"/>
      <c r="GG111" s="188"/>
      <c r="GH111" s="188"/>
      <c r="GI111" s="188"/>
      <c r="GJ111" s="188"/>
      <c r="GK111" s="188"/>
      <c r="GL111" s="188"/>
      <c r="GM111" s="188"/>
      <c r="GN111" s="188"/>
      <c r="GO111" s="188"/>
      <c r="GP111" s="188"/>
      <c r="GQ111" s="188"/>
      <c r="GR111" s="188"/>
      <c r="GS111" s="188"/>
      <c r="GT111" s="188"/>
      <c r="GU111" s="188"/>
      <c r="GV111" s="188"/>
      <c r="GW111" s="188"/>
      <c r="GX111" s="188"/>
      <c r="GY111" s="188"/>
      <c r="GZ111" s="188"/>
      <c r="HA111" s="188"/>
      <c r="HB111" s="188"/>
      <c r="HC111" s="188"/>
      <c r="HD111" s="188"/>
      <c r="HE111" s="188"/>
      <c r="HF111" s="188"/>
      <c r="HG111" s="188"/>
      <c r="HH111" s="188"/>
      <c r="HI111" s="188"/>
      <c r="HJ111" s="188"/>
    </row>
    <row r="112" spans="1:218" ht="15.6">
      <c r="A112" s="190"/>
      <c r="B112" s="190"/>
      <c r="C112" s="190"/>
      <c r="D112" s="190"/>
      <c r="E112" s="178"/>
      <c r="F112" s="190"/>
      <c r="G112" s="190"/>
      <c r="H112" s="190"/>
      <c r="I112" s="173">
        <f t="shared" si="1"/>
        <v>0</v>
      </c>
      <c r="J112" s="190"/>
      <c r="K112" s="190"/>
      <c r="L112" s="190"/>
      <c r="M112" s="190"/>
      <c r="N112" s="190"/>
      <c r="O112" s="190"/>
      <c r="P112" s="190"/>
      <c r="Q112" s="190"/>
      <c r="R112" s="190"/>
      <c r="S112" s="190"/>
      <c r="T112" s="190"/>
      <c r="U112" s="190"/>
      <c r="V112" s="190"/>
      <c r="W112" s="190"/>
      <c r="X112" s="190"/>
      <c r="Y112" s="190"/>
      <c r="Z112" s="190"/>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188"/>
      <c r="DT112" s="188"/>
      <c r="DU112" s="188"/>
      <c r="DV112" s="188"/>
      <c r="DW112" s="188"/>
      <c r="DX112" s="188"/>
      <c r="DY112" s="188"/>
      <c r="DZ112" s="188"/>
      <c r="EA112" s="188"/>
      <c r="EB112" s="188"/>
      <c r="EC112" s="188"/>
      <c r="ED112" s="188"/>
      <c r="EE112" s="188"/>
      <c r="EF112" s="188"/>
      <c r="EG112" s="188"/>
      <c r="EH112" s="188"/>
      <c r="EI112" s="188"/>
      <c r="EJ112" s="188"/>
      <c r="EK112" s="188"/>
      <c r="EL112" s="188"/>
      <c r="EM112" s="188"/>
      <c r="EN112" s="188"/>
      <c r="EO112" s="188"/>
      <c r="EP112" s="188"/>
      <c r="EQ112" s="188"/>
      <c r="ER112" s="188"/>
      <c r="ES112" s="188"/>
      <c r="ET112" s="188"/>
      <c r="EU112" s="188"/>
      <c r="EV112" s="188"/>
      <c r="EW112" s="188"/>
      <c r="EX112" s="188"/>
      <c r="EY112" s="188"/>
      <c r="EZ112" s="188"/>
      <c r="FA112" s="188"/>
      <c r="FB112" s="188"/>
      <c r="FC112" s="188"/>
      <c r="FD112" s="188"/>
      <c r="FE112" s="188"/>
      <c r="FF112" s="188"/>
      <c r="FG112" s="188"/>
      <c r="FH112" s="188"/>
      <c r="FI112" s="188"/>
      <c r="FJ112" s="188"/>
      <c r="FK112" s="188"/>
      <c r="FL112" s="188"/>
      <c r="FM112" s="188"/>
      <c r="FN112" s="188"/>
      <c r="FO112" s="188"/>
      <c r="FP112" s="188"/>
      <c r="FQ112" s="188"/>
      <c r="FR112" s="188"/>
      <c r="FS112" s="188"/>
      <c r="FT112" s="188"/>
      <c r="FU112" s="188"/>
      <c r="FV112" s="188"/>
      <c r="FW112" s="188"/>
      <c r="FX112" s="188"/>
      <c r="FY112" s="188"/>
      <c r="FZ112" s="188"/>
      <c r="GA112" s="188"/>
      <c r="GB112" s="188"/>
      <c r="GC112" s="188"/>
      <c r="GD112" s="188"/>
      <c r="GE112" s="188"/>
      <c r="GF112" s="188"/>
      <c r="GG112" s="188"/>
      <c r="GH112" s="188"/>
      <c r="GI112" s="188"/>
      <c r="GJ112" s="188"/>
      <c r="GK112" s="188"/>
      <c r="GL112" s="188"/>
      <c r="GM112" s="188"/>
      <c r="GN112" s="188"/>
      <c r="GO112" s="188"/>
      <c r="GP112" s="188"/>
      <c r="GQ112" s="188"/>
      <c r="GR112" s="188"/>
      <c r="GS112" s="188"/>
      <c r="GT112" s="188"/>
      <c r="GU112" s="188"/>
      <c r="GV112" s="188"/>
      <c r="GW112" s="188"/>
      <c r="GX112" s="188"/>
      <c r="GY112" s="188"/>
      <c r="GZ112" s="188"/>
      <c r="HA112" s="188"/>
      <c r="HB112" s="188"/>
      <c r="HC112" s="188"/>
      <c r="HD112" s="188"/>
      <c r="HE112" s="188"/>
      <c r="HF112" s="188"/>
      <c r="HG112" s="188"/>
      <c r="HH112" s="188"/>
      <c r="HI112" s="188"/>
      <c r="HJ112" s="188"/>
    </row>
    <row r="113" spans="1:218" ht="15.6">
      <c r="A113" s="190"/>
      <c r="B113" s="190"/>
      <c r="C113" s="190"/>
      <c r="D113" s="190"/>
      <c r="E113" s="178"/>
      <c r="F113" s="190"/>
      <c r="G113" s="190"/>
      <c r="H113" s="190"/>
      <c r="I113" s="173">
        <f t="shared" si="1"/>
        <v>0</v>
      </c>
      <c r="J113" s="190"/>
      <c r="K113" s="190"/>
      <c r="L113" s="190"/>
      <c r="M113" s="190"/>
      <c r="N113" s="190"/>
      <c r="O113" s="190"/>
      <c r="P113" s="190"/>
      <c r="Q113" s="190"/>
      <c r="R113" s="190"/>
      <c r="S113" s="190"/>
      <c r="T113" s="190"/>
      <c r="U113" s="190"/>
      <c r="V113" s="190"/>
      <c r="W113" s="190"/>
      <c r="X113" s="190"/>
      <c r="Y113" s="190"/>
      <c r="Z113" s="190"/>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188"/>
      <c r="DT113" s="188"/>
      <c r="DU113" s="188"/>
      <c r="DV113" s="188"/>
      <c r="DW113" s="188"/>
      <c r="DX113" s="188"/>
      <c r="DY113" s="188"/>
      <c r="DZ113" s="188"/>
      <c r="EA113" s="188"/>
      <c r="EB113" s="188"/>
      <c r="EC113" s="188"/>
      <c r="ED113" s="188"/>
      <c r="EE113" s="188"/>
      <c r="EF113" s="188"/>
      <c r="EG113" s="188"/>
      <c r="EH113" s="188"/>
      <c r="EI113" s="188"/>
      <c r="EJ113" s="188"/>
      <c r="EK113" s="188"/>
      <c r="EL113" s="188"/>
      <c r="EM113" s="188"/>
      <c r="EN113" s="188"/>
      <c r="EO113" s="188"/>
      <c r="EP113" s="188"/>
      <c r="EQ113" s="188"/>
      <c r="ER113" s="188"/>
      <c r="ES113" s="188"/>
      <c r="ET113" s="188"/>
      <c r="EU113" s="188"/>
      <c r="EV113" s="188"/>
      <c r="EW113" s="188"/>
      <c r="EX113" s="188"/>
      <c r="EY113" s="188"/>
      <c r="EZ113" s="188"/>
      <c r="FA113" s="188"/>
      <c r="FB113" s="188"/>
      <c r="FC113" s="188"/>
      <c r="FD113" s="188"/>
      <c r="FE113" s="188"/>
      <c r="FF113" s="188"/>
      <c r="FG113" s="188"/>
      <c r="FH113" s="188"/>
      <c r="FI113" s="188"/>
      <c r="FJ113" s="188"/>
      <c r="FK113" s="188"/>
      <c r="FL113" s="188"/>
      <c r="FM113" s="188"/>
      <c r="FN113" s="188"/>
      <c r="FO113" s="188"/>
      <c r="FP113" s="188"/>
      <c r="FQ113" s="188"/>
      <c r="FR113" s="188"/>
      <c r="FS113" s="188"/>
      <c r="FT113" s="188"/>
      <c r="FU113" s="188"/>
      <c r="FV113" s="188"/>
      <c r="FW113" s="188"/>
      <c r="FX113" s="188"/>
      <c r="FY113" s="188"/>
      <c r="FZ113" s="188"/>
      <c r="GA113" s="188"/>
      <c r="GB113" s="188"/>
      <c r="GC113" s="188"/>
      <c r="GD113" s="188"/>
      <c r="GE113" s="188"/>
      <c r="GF113" s="188"/>
      <c r="GG113" s="188"/>
      <c r="GH113" s="188"/>
      <c r="GI113" s="188"/>
      <c r="GJ113" s="188"/>
      <c r="GK113" s="188"/>
      <c r="GL113" s="188"/>
      <c r="GM113" s="188"/>
      <c r="GN113" s="188"/>
      <c r="GO113" s="188"/>
      <c r="GP113" s="188"/>
      <c r="GQ113" s="188"/>
      <c r="GR113" s="188"/>
      <c r="GS113" s="188"/>
      <c r="GT113" s="188"/>
      <c r="GU113" s="188"/>
      <c r="GV113" s="188"/>
      <c r="GW113" s="188"/>
      <c r="GX113" s="188"/>
      <c r="GY113" s="188"/>
      <c r="GZ113" s="188"/>
      <c r="HA113" s="188"/>
      <c r="HB113" s="188"/>
      <c r="HC113" s="188"/>
      <c r="HD113" s="188"/>
      <c r="HE113" s="188"/>
      <c r="HF113" s="188"/>
      <c r="HG113" s="188"/>
      <c r="HH113" s="188"/>
      <c r="HI113" s="188"/>
      <c r="HJ113" s="188"/>
    </row>
    <row r="114" spans="1:218" ht="15.6">
      <c r="A114" s="190"/>
      <c r="B114" s="190"/>
      <c r="C114" s="190"/>
      <c r="D114" s="190"/>
      <c r="E114" s="178"/>
      <c r="F114" s="190"/>
      <c r="G114" s="190"/>
      <c r="H114" s="190"/>
      <c r="I114" s="173">
        <f t="shared" si="1"/>
        <v>0</v>
      </c>
      <c r="J114" s="190"/>
      <c r="K114" s="190"/>
      <c r="L114" s="190"/>
      <c r="M114" s="190"/>
      <c r="N114" s="190"/>
      <c r="O114" s="190"/>
      <c r="P114" s="190"/>
      <c r="Q114" s="190"/>
      <c r="R114" s="190"/>
      <c r="S114" s="190"/>
      <c r="T114" s="190"/>
      <c r="U114" s="190"/>
      <c r="V114" s="190"/>
      <c r="W114" s="190"/>
      <c r="X114" s="190"/>
      <c r="Y114" s="190"/>
      <c r="Z114" s="190"/>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c r="EO114" s="188"/>
      <c r="EP114" s="188"/>
      <c r="EQ114" s="188"/>
      <c r="ER114" s="188"/>
      <c r="ES114" s="188"/>
      <c r="ET114" s="188"/>
      <c r="EU114" s="188"/>
      <c r="EV114" s="188"/>
      <c r="EW114" s="188"/>
      <c r="EX114" s="188"/>
      <c r="EY114" s="188"/>
      <c r="EZ114" s="188"/>
      <c r="FA114" s="188"/>
      <c r="FB114" s="188"/>
      <c r="FC114" s="188"/>
      <c r="FD114" s="188"/>
      <c r="FE114" s="188"/>
      <c r="FF114" s="188"/>
      <c r="FG114" s="188"/>
      <c r="FH114" s="188"/>
      <c r="FI114" s="188"/>
      <c r="FJ114" s="188"/>
      <c r="FK114" s="188"/>
      <c r="FL114" s="188"/>
      <c r="FM114" s="188"/>
      <c r="FN114" s="188"/>
      <c r="FO114" s="188"/>
      <c r="FP114" s="188"/>
      <c r="FQ114" s="188"/>
      <c r="FR114" s="188"/>
      <c r="FS114" s="188"/>
      <c r="FT114" s="188"/>
      <c r="FU114" s="188"/>
      <c r="FV114" s="188"/>
      <c r="FW114" s="188"/>
      <c r="FX114" s="188"/>
      <c r="FY114" s="188"/>
      <c r="FZ114" s="188"/>
      <c r="GA114" s="188"/>
      <c r="GB114" s="188"/>
      <c r="GC114" s="188"/>
      <c r="GD114" s="188"/>
      <c r="GE114" s="188"/>
      <c r="GF114" s="188"/>
      <c r="GG114" s="188"/>
      <c r="GH114" s="188"/>
      <c r="GI114" s="188"/>
      <c r="GJ114" s="188"/>
      <c r="GK114" s="188"/>
      <c r="GL114" s="188"/>
      <c r="GM114" s="188"/>
      <c r="GN114" s="188"/>
      <c r="GO114" s="188"/>
      <c r="GP114" s="188"/>
      <c r="GQ114" s="188"/>
      <c r="GR114" s="188"/>
      <c r="GS114" s="188"/>
      <c r="GT114" s="188"/>
      <c r="GU114" s="188"/>
      <c r="GV114" s="188"/>
      <c r="GW114" s="188"/>
      <c r="GX114" s="188"/>
      <c r="GY114" s="188"/>
      <c r="GZ114" s="188"/>
      <c r="HA114" s="188"/>
      <c r="HB114" s="188"/>
      <c r="HC114" s="188"/>
      <c r="HD114" s="188"/>
      <c r="HE114" s="188"/>
      <c r="HF114" s="188"/>
      <c r="HG114" s="188"/>
      <c r="HH114" s="188"/>
      <c r="HI114" s="188"/>
      <c r="HJ114" s="188"/>
    </row>
    <row r="115" spans="1:218" ht="15.6">
      <c r="A115" s="190"/>
      <c r="B115" s="190"/>
      <c r="C115" s="190"/>
      <c r="D115" s="190"/>
      <c r="E115" s="178"/>
      <c r="F115" s="190"/>
      <c r="G115" s="190"/>
      <c r="H115" s="190"/>
      <c r="I115" s="173">
        <f t="shared" si="1"/>
        <v>0</v>
      </c>
      <c r="J115" s="190"/>
      <c r="K115" s="190"/>
      <c r="L115" s="190"/>
      <c r="M115" s="190"/>
      <c r="N115" s="190"/>
      <c r="O115" s="190"/>
      <c r="P115" s="190"/>
      <c r="Q115" s="190"/>
      <c r="R115" s="190"/>
      <c r="S115" s="190"/>
      <c r="T115" s="190"/>
      <c r="U115" s="190"/>
      <c r="V115" s="190"/>
      <c r="W115" s="190"/>
      <c r="X115" s="190"/>
      <c r="Y115" s="190"/>
      <c r="Z115" s="190"/>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8"/>
      <c r="EU115" s="188"/>
      <c r="EV115" s="188"/>
      <c r="EW115" s="188"/>
      <c r="EX115" s="188"/>
      <c r="EY115" s="188"/>
      <c r="EZ115" s="188"/>
      <c r="FA115" s="188"/>
      <c r="FB115" s="188"/>
      <c r="FC115" s="188"/>
      <c r="FD115" s="188"/>
      <c r="FE115" s="188"/>
      <c r="FF115" s="188"/>
      <c r="FG115" s="188"/>
      <c r="FH115" s="188"/>
      <c r="FI115" s="188"/>
      <c r="FJ115" s="188"/>
      <c r="FK115" s="188"/>
      <c r="FL115" s="188"/>
      <c r="FM115" s="188"/>
      <c r="FN115" s="188"/>
      <c r="FO115" s="188"/>
      <c r="FP115" s="188"/>
      <c r="FQ115" s="188"/>
      <c r="FR115" s="188"/>
      <c r="FS115" s="188"/>
      <c r="FT115" s="188"/>
      <c r="FU115" s="188"/>
      <c r="FV115" s="188"/>
      <c r="FW115" s="188"/>
      <c r="FX115" s="188"/>
      <c r="FY115" s="188"/>
      <c r="FZ115" s="188"/>
      <c r="GA115" s="188"/>
      <c r="GB115" s="188"/>
      <c r="GC115" s="188"/>
      <c r="GD115" s="188"/>
      <c r="GE115" s="188"/>
      <c r="GF115" s="188"/>
      <c r="GG115" s="188"/>
      <c r="GH115" s="188"/>
      <c r="GI115" s="188"/>
      <c r="GJ115" s="188"/>
      <c r="GK115" s="188"/>
      <c r="GL115" s="188"/>
      <c r="GM115" s="188"/>
      <c r="GN115" s="188"/>
      <c r="GO115" s="188"/>
      <c r="GP115" s="188"/>
      <c r="GQ115" s="188"/>
      <c r="GR115" s="188"/>
      <c r="GS115" s="188"/>
      <c r="GT115" s="188"/>
      <c r="GU115" s="188"/>
      <c r="GV115" s="188"/>
      <c r="GW115" s="188"/>
      <c r="GX115" s="188"/>
      <c r="GY115" s="188"/>
      <c r="GZ115" s="188"/>
      <c r="HA115" s="188"/>
      <c r="HB115" s="188"/>
      <c r="HC115" s="188"/>
      <c r="HD115" s="188"/>
      <c r="HE115" s="188"/>
      <c r="HF115" s="188"/>
      <c r="HG115" s="188"/>
      <c r="HH115" s="188"/>
      <c r="HI115" s="188"/>
      <c r="HJ115" s="188"/>
    </row>
    <row r="116" spans="1:218" ht="15.6">
      <c r="A116" s="190"/>
      <c r="B116" s="190"/>
      <c r="C116" s="190"/>
      <c r="D116" s="190"/>
      <c r="E116" s="178"/>
      <c r="F116" s="190"/>
      <c r="G116" s="190"/>
      <c r="H116" s="190"/>
      <c r="I116" s="173">
        <f t="shared" si="1"/>
        <v>0</v>
      </c>
      <c r="J116" s="190"/>
      <c r="K116" s="190"/>
      <c r="L116" s="190"/>
      <c r="M116" s="190"/>
      <c r="N116" s="190"/>
      <c r="O116" s="190"/>
      <c r="P116" s="190"/>
      <c r="Q116" s="190"/>
      <c r="R116" s="190"/>
      <c r="S116" s="190"/>
      <c r="T116" s="190"/>
      <c r="U116" s="190"/>
      <c r="V116" s="190"/>
      <c r="W116" s="190"/>
      <c r="X116" s="190"/>
      <c r="Y116" s="190"/>
      <c r="Z116" s="190"/>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c r="EV116" s="188"/>
      <c r="EW116" s="188"/>
      <c r="EX116" s="188"/>
      <c r="EY116" s="188"/>
      <c r="EZ116" s="188"/>
      <c r="FA116" s="188"/>
      <c r="FB116" s="188"/>
      <c r="FC116" s="188"/>
      <c r="FD116" s="188"/>
      <c r="FE116" s="188"/>
      <c r="FF116" s="188"/>
      <c r="FG116" s="188"/>
      <c r="FH116" s="188"/>
      <c r="FI116" s="188"/>
      <c r="FJ116" s="188"/>
      <c r="FK116" s="188"/>
      <c r="FL116" s="188"/>
      <c r="FM116" s="188"/>
      <c r="FN116" s="188"/>
      <c r="FO116" s="188"/>
      <c r="FP116" s="188"/>
      <c r="FQ116" s="188"/>
      <c r="FR116" s="188"/>
      <c r="FS116" s="188"/>
      <c r="FT116" s="188"/>
      <c r="FU116" s="188"/>
      <c r="FV116" s="188"/>
      <c r="FW116" s="188"/>
      <c r="FX116" s="188"/>
      <c r="FY116" s="188"/>
      <c r="FZ116" s="188"/>
      <c r="GA116" s="188"/>
      <c r="GB116" s="188"/>
      <c r="GC116" s="188"/>
      <c r="GD116" s="188"/>
      <c r="GE116" s="188"/>
      <c r="GF116" s="188"/>
      <c r="GG116" s="188"/>
      <c r="GH116" s="188"/>
      <c r="GI116" s="188"/>
      <c r="GJ116" s="188"/>
      <c r="GK116" s="188"/>
      <c r="GL116" s="188"/>
      <c r="GM116" s="188"/>
      <c r="GN116" s="188"/>
      <c r="GO116" s="188"/>
      <c r="GP116" s="188"/>
      <c r="GQ116" s="188"/>
      <c r="GR116" s="188"/>
      <c r="GS116" s="188"/>
      <c r="GT116" s="188"/>
      <c r="GU116" s="188"/>
      <c r="GV116" s="188"/>
      <c r="GW116" s="188"/>
      <c r="GX116" s="188"/>
      <c r="GY116" s="188"/>
      <c r="GZ116" s="188"/>
      <c r="HA116" s="188"/>
      <c r="HB116" s="188"/>
      <c r="HC116" s="188"/>
      <c r="HD116" s="188"/>
      <c r="HE116" s="188"/>
      <c r="HF116" s="188"/>
      <c r="HG116" s="188"/>
      <c r="HH116" s="188"/>
      <c r="HI116" s="188"/>
      <c r="HJ116" s="188"/>
    </row>
    <row r="117" spans="1:218" ht="15.6">
      <c r="A117" s="190"/>
      <c r="B117" s="190"/>
      <c r="C117" s="190"/>
      <c r="D117" s="190"/>
      <c r="E117" s="178"/>
      <c r="F117" s="190"/>
      <c r="G117" s="190"/>
      <c r="H117" s="190"/>
      <c r="I117" s="173">
        <f t="shared" si="1"/>
        <v>0</v>
      </c>
      <c r="J117" s="190"/>
      <c r="K117" s="190"/>
      <c r="L117" s="190"/>
      <c r="M117" s="190"/>
      <c r="N117" s="190"/>
      <c r="O117" s="190"/>
      <c r="P117" s="190"/>
      <c r="Q117" s="190"/>
      <c r="R117" s="190"/>
      <c r="S117" s="190"/>
      <c r="T117" s="190"/>
      <c r="U117" s="190"/>
      <c r="V117" s="190"/>
      <c r="W117" s="190"/>
      <c r="X117" s="190"/>
      <c r="Y117" s="190"/>
      <c r="Z117" s="190"/>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188"/>
      <c r="ET117" s="188"/>
      <c r="EU117" s="188"/>
      <c r="EV117" s="188"/>
      <c r="EW117" s="188"/>
      <c r="EX117" s="188"/>
      <c r="EY117" s="188"/>
      <c r="EZ117" s="188"/>
      <c r="FA117" s="188"/>
      <c r="FB117" s="188"/>
      <c r="FC117" s="188"/>
      <c r="FD117" s="188"/>
      <c r="FE117" s="188"/>
      <c r="FF117" s="188"/>
      <c r="FG117" s="188"/>
      <c r="FH117" s="188"/>
      <c r="FI117" s="188"/>
      <c r="FJ117" s="188"/>
      <c r="FK117" s="188"/>
      <c r="FL117" s="188"/>
      <c r="FM117" s="188"/>
      <c r="FN117" s="188"/>
      <c r="FO117" s="188"/>
      <c r="FP117" s="188"/>
      <c r="FQ117" s="188"/>
      <c r="FR117" s="188"/>
      <c r="FS117" s="188"/>
      <c r="FT117" s="188"/>
      <c r="FU117" s="188"/>
      <c r="FV117" s="188"/>
      <c r="FW117" s="188"/>
      <c r="FX117" s="188"/>
      <c r="FY117" s="188"/>
      <c r="FZ117" s="188"/>
      <c r="GA117" s="188"/>
      <c r="GB117" s="188"/>
      <c r="GC117" s="188"/>
      <c r="GD117" s="188"/>
      <c r="GE117" s="188"/>
      <c r="GF117" s="188"/>
      <c r="GG117" s="188"/>
      <c r="GH117" s="188"/>
      <c r="GI117" s="188"/>
      <c r="GJ117" s="188"/>
      <c r="GK117" s="188"/>
      <c r="GL117" s="188"/>
      <c r="GM117" s="188"/>
      <c r="GN117" s="188"/>
      <c r="GO117" s="188"/>
      <c r="GP117" s="188"/>
      <c r="GQ117" s="188"/>
      <c r="GR117" s="188"/>
      <c r="GS117" s="188"/>
      <c r="GT117" s="188"/>
      <c r="GU117" s="188"/>
      <c r="GV117" s="188"/>
      <c r="GW117" s="188"/>
      <c r="GX117" s="188"/>
      <c r="GY117" s="188"/>
      <c r="GZ117" s="188"/>
      <c r="HA117" s="188"/>
      <c r="HB117" s="188"/>
      <c r="HC117" s="188"/>
      <c r="HD117" s="188"/>
      <c r="HE117" s="188"/>
      <c r="HF117" s="188"/>
      <c r="HG117" s="188"/>
      <c r="HH117" s="188"/>
      <c r="HI117" s="188"/>
      <c r="HJ117" s="188"/>
    </row>
    <row r="118" spans="1:218" ht="15.6">
      <c r="A118" s="190"/>
      <c r="B118" s="190"/>
      <c r="C118" s="190"/>
      <c r="D118" s="190"/>
      <c r="E118" s="178"/>
      <c r="F118" s="190"/>
      <c r="G118" s="190"/>
      <c r="H118" s="190"/>
      <c r="I118" s="173">
        <f t="shared" si="1"/>
        <v>0</v>
      </c>
      <c r="J118" s="190"/>
      <c r="K118" s="190"/>
      <c r="L118" s="190"/>
      <c r="M118" s="190"/>
      <c r="N118" s="190"/>
      <c r="O118" s="190"/>
      <c r="P118" s="190"/>
      <c r="Q118" s="190"/>
      <c r="R118" s="190"/>
      <c r="S118" s="190"/>
      <c r="T118" s="190"/>
      <c r="U118" s="190"/>
      <c r="V118" s="190"/>
      <c r="W118" s="190"/>
      <c r="X118" s="190"/>
      <c r="Y118" s="190"/>
      <c r="Z118" s="190"/>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188"/>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88"/>
      <c r="ET118" s="188"/>
      <c r="EU118" s="188"/>
      <c r="EV118" s="188"/>
      <c r="EW118" s="188"/>
      <c r="EX118" s="188"/>
      <c r="EY118" s="188"/>
      <c r="EZ118" s="188"/>
      <c r="FA118" s="188"/>
      <c r="FB118" s="188"/>
      <c r="FC118" s="188"/>
      <c r="FD118" s="188"/>
      <c r="FE118" s="188"/>
      <c r="FF118" s="188"/>
      <c r="FG118" s="188"/>
      <c r="FH118" s="188"/>
      <c r="FI118" s="188"/>
      <c r="FJ118" s="188"/>
      <c r="FK118" s="188"/>
      <c r="FL118" s="188"/>
      <c r="FM118" s="188"/>
      <c r="FN118" s="188"/>
      <c r="FO118" s="188"/>
      <c r="FP118" s="188"/>
      <c r="FQ118" s="188"/>
      <c r="FR118" s="188"/>
      <c r="FS118" s="188"/>
      <c r="FT118" s="188"/>
      <c r="FU118" s="188"/>
      <c r="FV118" s="188"/>
      <c r="FW118" s="188"/>
      <c r="FX118" s="188"/>
      <c r="FY118" s="188"/>
      <c r="FZ118" s="188"/>
      <c r="GA118" s="188"/>
      <c r="GB118" s="188"/>
      <c r="GC118" s="188"/>
      <c r="GD118" s="188"/>
      <c r="GE118" s="188"/>
      <c r="GF118" s="188"/>
      <c r="GG118" s="188"/>
      <c r="GH118" s="188"/>
      <c r="GI118" s="188"/>
      <c r="GJ118" s="188"/>
      <c r="GK118" s="188"/>
      <c r="GL118" s="188"/>
      <c r="GM118" s="188"/>
      <c r="GN118" s="188"/>
      <c r="GO118" s="188"/>
      <c r="GP118" s="188"/>
      <c r="GQ118" s="188"/>
      <c r="GR118" s="188"/>
      <c r="GS118" s="188"/>
      <c r="GT118" s="188"/>
      <c r="GU118" s="188"/>
      <c r="GV118" s="188"/>
      <c r="GW118" s="188"/>
      <c r="GX118" s="188"/>
      <c r="GY118" s="188"/>
      <c r="GZ118" s="188"/>
      <c r="HA118" s="188"/>
      <c r="HB118" s="188"/>
      <c r="HC118" s="188"/>
      <c r="HD118" s="188"/>
      <c r="HE118" s="188"/>
      <c r="HF118" s="188"/>
      <c r="HG118" s="188"/>
      <c r="HH118" s="188"/>
      <c r="HI118" s="188"/>
      <c r="HJ118" s="188"/>
    </row>
    <row r="119" spans="1:218" ht="15.6">
      <c r="A119" s="190"/>
      <c r="B119" s="190"/>
      <c r="C119" s="190"/>
      <c r="D119" s="190"/>
      <c r="E119" s="178"/>
      <c r="F119" s="190"/>
      <c r="G119" s="190"/>
      <c r="H119" s="190"/>
      <c r="I119" s="173">
        <f t="shared" si="1"/>
        <v>0</v>
      </c>
      <c r="J119" s="190"/>
      <c r="K119" s="190"/>
      <c r="L119" s="190"/>
      <c r="M119" s="190"/>
      <c r="N119" s="190"/>
      <c r="O119" s="190"/>
      <c r="P119" s="190"/>
      <c r="Q119" s="190"/>
      <c r="R119" s="190"/>
      <c r="S119" s="190"/>
      <c r="T119" s="190"/>
      <c r="U119" s="190"/>
      <c r="V119" s="190"/>
      <c r="W119" s="190"/>
      <c r="X119" s="190"/>
      <c r="Y119" s="190"/>
      <c r="Z119" s="190"/>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188"/>
      <c r="DO119" s="188"/>
      <c r="DP119" s="188"/>
      <c r="DQ119" s="188"/>
      <c r="DR119" s="188"/>
      <c r="DS119" s="188"/>
      <c r="DT119" s="188"/>
      <c r="DU119" s="188"/>
      <c r="DV119" s="188"/>
      <c r="DW119" s="188"/>
      <c r="DX119" s="188"/>
      <c r="DY119" s="188"/>
      <c r="DZ119" s="188"/>
      <c r="EA119" s="188"/>
      <c r="EB119" s="188"/>
      <c r="EC119" s="188"/>
      <c r="ED119" s="188"/>
      <c r="EE119" s="188"/>
      <c r="EF119" s="188"/>
      <c r="EG119" s="188"/>
      <c r="EH119" s="188"/>
      <c r="EI119" s="188"/>
      <c r="EJ119" s="188"/>
      <c r="EK119" s="188"/>
      <c r="EL119" s="188"/>
      <c r="EM119" s="188"/>
      <c r="EN119" s="188"/>
      <c r="EO119" s="188"/>
      <c r="EP119" s="188"/>
      <c r="EQ119" s="188"/>
      <c r="ER119" s="188"/>
      <c r="ES119" s="188"/>
      <c r="ET119" s="188"/>
      <c r="EU119" s="188"/>
      <c r="EV119" s="188"/>
      <c r="EW119" s="188"/>
      <c r="EX119" s="188"/>
      <c r="EY119" s="188"/>
      <c r="EZ119" s="188"/>
      <c r="FA119" s="188"/>
      <c r="FB119" s="188"/>
      <c r="FC119" s="188"/>
      <c r="FD119" s="188"/>
      <c r="FE119" s="188"/>
      <c r="FF119" s="188"/>
      <c r="FG119" s="188"/>
      <c r="FH119" s="188"/>
      <c r="FI119" s="188"/>
      <c r="FJ119" s="188"/>
      <c r="FK119" s="188"/>
      <c r="FL119" s="188"/>
      <c r="FM119" s="188"/>
      <c r="FN119" s="188"/>
      <c r="FO119" s="188"/>
      <c r="FP119" s="188"/>
      <c r="FQ119" s="188"/>
      <c r="FR119" s="188"/>
      <c r="FS119" s="188"/>
      <c r="FT119" s="188"/>
      <c r="FU119" s="188"/>
      <c r="FV119" s="188"/>
      <c r="FW119" s="188"/>
      <c r="FX119" s="188"/>
      <c r="FY119" s="188"/>
      <c r="FZ119" s="188"/>
      <c r="GA119" s="188"/>
      <c r="GB119" s="188"/>
      <c r="GC119" s="188"/>
      <c r="GD119" s="188"/>
      <c r="GE119" s="188"/>
      <c r="GF119" s="188"/>
      <c r="GG119" s="188"/>
      <c r="GH119" s="188"/>
      <c r="GI119" s="188"/>
      <c r="GJ119" s="188"/>
      <c r="GK119" s="188"/>
      <c r="GL119" s="188"/>
      <c r="GM119" s="188"/>
      <c r="GN119" s="188"/>
      <c r="GO119" s="188"/>
      <c r="GP119" s="188"/>
      <c r="GQ119" s="188"/>
      <c r="GR119" s="188"/>
      <c r="GS119" s="188"/>
      <c r="GT119" s="188"/>
      <c r="GU119" s="188"/>
      <c r="GV119" s="188"/>
      <c r="GW119" s="188"/>
      <c r="GX119" s="188"/>
      <c r="GY119" s="188"/>
      <c r="GZ119" s="188"/>
      <c r="HA119" s="188"/>
      <c r="HB119" s="188"/>
      <c r="HC119" s="188"/>
      <c r="HD119" s="188"/>
      <c r="HE119" s="188"/>
      <c r="HF119" s="188"/>
      <c r="HG119" s="188"/>
      <c r="HH119" s="188"/>
      <c r="HI119" s="188"/>
      <c r="HJ119" s="188"/>
    </row>
    <row r="120" spans="1:218" ht="15.6">
      <c r="A120" s="190"/>
      <c r="B120" s="190"/>
      <c r="C120" s="190"/>
      <c r="D120" s="190"/>
      <c r="E120" s="178"/>
      <c r="F120" s="190"/>
      <c r="G120" s="190"/>
      <c r="H120" s="190"/>
      <c r="I120" s="173">
        <f t="shared" si="1"/>
        <v>0</v>
      </c>
      <c r="J120" s="190"/>
      <c r="K120" s="190"/>
      <c r="L120" s="190"/>
      <c r="M120" s="190"/>
      <c r="N120" s="190"/>
      <c r="O120" s="190"/>
      <c r="P120" s="190"/>
      <c r="Q120" s="190"/>
      <c r="R120" s="190"/>
      <c r="S120" s="190"/>
      <c r="T120" s="190"/>
      <c r="U120" s="190"/>
      <c r="V120" s="190"/>
      <c r="W120" s="190"/>
      <c r="X120" s="190"/>
      <c r="Y120" s="190"/>
      <c r="Z120" s="190"/>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188"/>
      <c r="DK120" s="188"/>
      <c r="DL120" s="188"/>
      <c r="DM120" s="188"/>
      <c r="DN120" s="188"/>
      <c r="DO120" s="188"/>
      <c r="DP120" s="188"/>
      <c r="DQ120" s="188"/>
      <c r="DR120" s="188"/>
      <c r="DS120" s="188"/>
      <c r="DT120" s="188"/>
      <c r="DU120" s="188"/>
      <c r="DV120" s="188"/>
      <c r="DW120" s="188"/>
      <c r="DX120" s="188"/>
      <c r="DY120" s="188"/>
      <c r="DZ120" s="188"/>
      <c r="EA120" s="188"/>
      <c r="EB120" s="188"/>
      <c r="EC120" s="188"/>
      <c r="ED120" s="188"/>
      <c r="EE120" s="188"/>
      <c r="EF120" s="188"/>
      <c r="EG120" s="188"/>
      <c r="EH120" s="188"/>
      <c r="EI120" s="188"/>
      <c r="EJ120" s="188"/>
      <c r="EK120" s="188"/>
      <c r="EL120" s="188"/>
      <c r="EM120" s="188"/>
      <c r="EN120" s="188"/>
      <c r="EO120" s="188"/>
      <c r="EP120" s="188"/>
      <c r="EQ120" s="188"/>
      <c r="ER120" s="188"/>
      <c r="ES120" s="188"/>
      <c r="ET120" s="188"/>
      <c r="EU120" s="188"/>
      <c r="EV120" s="188"/>
      <c r="EW120" s="188"/>
      <c r="EX120" s="188"/>
      <c r="EY120" s="188"/>
      <c r="EZ120" s="188"/>
      <c r="FA120" s="188"/>
      <c r="FB120" s="188"/>
      <c r="FC120" s="188"/>
      <c r="FD120" s="188"/>
      <c r="FE120" s="188"/>
      <c r="FF120" s="188"/>
      <c r="FG120" s="188"/>
      <c r="FH120" s="188"/>
      <c r="FI120" s="188"/>
      <c r="FJ120" s="188"/>
      <c r="FK120" s="188"/>
      <c r="FL120" s="188"/>
      <c r="FM120" s="188"/>
      <c r="FN120" s="188"/>
      <c r="FO120" s="188"/>
      <c r="FP120" s="188"/>
      <c r="FQ120" s="188"/>
      <c r="FR120" s="188"/>
      <c r="FS120" s="188"/>
      <c r="FT120" s="188"/>
      <c r="FU120" s="188"/>
      <c r="FV120" s="188"/>
      <c r="FW120" s="188"/>
      <c r="FX120" s="188"/>
      <c r="FY120" s="188"/>
      <c r="FZ120" s="188"/>
      <c r="GA120" s="188"/>
      <c r="GB120" s="188"/>
      <c r="GC120" s="188"/>
      <c r="GD120" s="188"/>
      <c r="GE120" s="188"/>
      <c r="GF120" s="188"/>
      <c r="GG120" s="188"/>
      <c r="GH120" s="188"/>
      <c r="GI120" s="188"/>
      <c r="GJ120" s="188"/>
      <c r="GK120" s="188"/>
      <c r="GL120" s="188"/>
      <c r="GM120" s="188"/>
      <c r="GN120" s="188"/>
      <c r="GO120" s="188"/>
      <c r="GP120" s="188"/>
      <c r="GQ120" s="188"/>
      <c r="GR120" s="188"/>
      <c r="GS120" s="188"/>
      <c r="GT120" s="188"/>
      <c r="GU120" s="188"/>
      <c r="GV120" s="188"/>
      <c r="GW120" s="188"/>
      <c r="GX120" s="188"/>
      <c r="GY120" s="188"/>
      <c r="GZ120" s="188"/>
      <c r="HA120" s="188"/>
      <c r="HB120" s="188"/>
      <c r="HC120" s="188"/>
      <c r="HD120" s="188"/>
      <c r="HE120" s="188"/>
      <c r="HF120" s="188"/>
      <c r="HG120" s="188"/>
      <c r="HH120" s="188"/>
      <c r="HI120" s="188"/>
      <c r="HJ120" s="188"/>
    </row>
    <row r="121" spans="1:218" ht="15.6">
      <c r="A121" s="190"/>
      <c r="B121" s="190"/>
      <c r="C121" s="190"/>
      <c r="D121" s="190"/>
      <c r="E121" s="178"/>
      <c r="F121" s="190"/>
      <c r="G121" s="190"/>
      <c r="H121" s="190"/>
      <c r="I121" s="173">
        <f t="shared" si="1"/>
        <v>0</v>
      </c>
      <c r="J121" s="190"/>
      <c r="K121" s="190"/>
      <c r="L121" s="190"/>
      <c r="M121" s="190"/>
      <c r="N121" s="190"/>
      <c r="O121" s="190"/>
      <c r="P121" s="190"/>
      <c r="Q121" s="190"/>
      <c r="R121" s="190"/>
      <c r="S121" s="190"/>
      <c r="T121" s="190"/>
      <c r="U121" s="190"/>
      <c r="V121" s="190"/>
      <c r="W121" s="190"/>
      <c r="X121" s="190"/>
      <c r="Y121" s="190"/>
      <c r="Z121" s="190"/>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8"/>
      <c r="EU121" s="188"/>
      <c r="EV121" s="188"/>
      <c r="EW121" s="188"/>
      <c r="EX121" s="188"/>
      <c r="EY121" s="188"/>
      <c r="EZ121" s="188"/>
      <c r="FA121" s="188"/>
      <c r="FB121" s="188"/>
      <c r="FC121" s="188"/>
      <c r="FD121" s="188"/>
      <c r="FE121" s="188"/>
      <c r="FF121" s="188"/>
      <c r="FG121" s="188"/>
      <c r="FH121" s="188"/>
      <c r="FI121" s="188"/>
      <c r="FJ121" s="188"/>
      <c r="FK121" s="188"/>
      <c r="FL121" s="188"/>
      <c r="FM121" s="188"/>
      <c r="FN121" s="188"/>
      <c r="FO121" s="188"/>
      <c r="FP121" s="188"/>
      <c r="FQ121" s="188"/>
      <c r="FR121" s="188"/>
      <c r="FS121" s="188"/>
      <c r="FT121" s="188"/>
      <c r="FU121" s="188"/>
      <c r="FV121" s="188"/>
      <c r="FW121" s="188"/>
      <c r="FX121" s="188"/>
      <c r="FY121" s="188"/>
      <c r="FZ121" s="188"/>
      <c r="GA121" s="188"/>
      <c r="GB121" s="188"/>
      <c r="GC121" s="188"/>
      <c r="GD121" s="188"/>
      <c r="GE121" s="188"/>
      <c r="GF121" s="188"/>
      <c r="GG121" s="188"/>
      <c r="GH121" s="188"/>
      <c r="GI121" s="188"/>
      <c r="GJ121" s="188"/>
      <c r="GK121" s="188"/>
      <c r="GL121" s="188"/>
      <c r="GM121" s="188"/>
      <c r="GN121" s="188"/>
      <c r="GO121" s="188"/>
      <c r="GP121" s="188"/>
      <c r="GQ121" s="188"/>
      <c r="GR121" s="188"/>
      <c r="GS121" s="188"/>
      <c r="GT121" s="188"/>
      <c r="GU121" s="188"/>
      <c r="GV121" s="188"/>
      <c r="GW121" s="188"/>
      <c r="GX121" s="188"/>
      <c r="GY121" s="188"/>
      <c r="GZ121" s="188"/>
      <c r="HA121" s="188"/>
      <c r="HB121" s="188"/>
      <c r="HC121" s="188"/>
      <c r="HD121" s="188"/>
      <c r="HE121" s="188"/>
      <c r="HF121" s="188"/>
      <c r="HG121" s="188"/>
      <c r="HH121" s="188"/>
      <c r="HI121" s="188"/>
      <c r="HJ121" s="188"/>
    </row>
    <row r="122" spans="1:218" ht="15.6">
      <c r="A122" s="190"/>
      <c r="B122" s="190"/>
      <c r="C122" s="190"/>
      <c r="D122" s="190"/>
      <c r="E122" s="178"/>
      <c r="F122" s="190"/>
      <c r="G122" s="190"/>
      <c r="H122" s="190"/>
      <c r="I122" s="173">
        <f t="shared" si="1"/>
        <v>0</v>
      </c>
      <c r="J122" s="190"/>
      <c r="K122" s="190"/>
      <c r="L122" s="190"/>
      <c r="M122" s="190"/>
      <c r="N122" s="190"/>
      <c r="O122" s="190"/>
      <c r="P122" s="190"/>
      <c r="Q122" s="190"/>
      <c r="R122" s="190"/>
      <c r="S122" s="190"/>
      <c r="T122" s="190"/>
      <c r="U122" s="190"/>
      <c r="V122" s="190"/>
      <c r="W122" s="190"/>
      <c r="X122" s="190"/>
      <c r="Y122" s="190"/>
      <c r="Z122" s="190"/>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DR122" s="188"/>
      <c r="DS122" s="188"/>
      <c r="DT122" s="188"/>
      <c r="DU122" s="188"/>
      <c r="DV122" s="188"/>
      <c r="DW122" s="188"/>
      <c r="DX122" s="188"/>
      <c r="DY122" s="188"/>
      <c r="DZ122" s="188"/>
      <c r="EA122" s="188"/>
      <c r="EB122" s="188"/>
      <c r="EC122" s="188"/>
      <c r="ED122" s="188"/>
      <c r="EE122" s="188"/>
      <c r="EF122" s="188"/>
      <c r="EG122" s="188"/>
      <c r="EH122" s="188"/>
      <c r="EI122" s="188"/>
      <c r="EJ122" s="188"/>
      <c r="EK122" s="188"/>
      <c r="EL122" s="188"/>
      <c r="EM122" s="188"/>
      <c r="EN122" s="188"/>
      <c r="EO122" s="188"/>
      <c r="EP122" s="188"/>
      <c r="EQ122" s="188"/>
      <c r="ER122" s="188"/>
      <c r="ES122" s="188"/>
      <c r="ET122" s="188"/>
      <c r="EU122" s="188"/>
      <c r="EV122" s="188"/>
      <c r="EW122" s="188"/>
      <c r="EX122" s="188"/>
      <c r="EY122" s="188"/>
      <c r="EZ122" s="188"/>
      <c r="FA122" s="188"/>
      <c r="FB122" s="188"/>
      <c r="FC122" s="188"/>
      <c r="FD122" s="188"/>
      <c r="FE122" s="188"/>
      <c r="FF122" s="188"/>
      <c r="FG122" s="188"/>
      <c r="FH122" s="188"/>
      <c r="FI122" s="188"/>
      <c r="FJ122" s="188"/>
      <c r="FK122" s="188"/>
      <c r="FL122" s="188"/>
      <c r="FM122" s="188"/>
      <c r="FN122" s="188"/>
      <c r="FO122" s="188"/>
      <c r="FP122" s="188"/>
      <c r="FQ122" s="188"/>
      <c r="FR122" s="188"/>
      <c r="FS122" s="188"/>
      <c r="FT122" s="188"/>
      <c r="FU122" s="188"/>
      <c r="FV122" s="188"/>
      <c r="FW122" s="188"/>
      <c r="FX122" s="188"/>
      <c r="FY122" s="188"/>
      <c r="FZ122" s="188"/>
      <c r="GA122" s="188"/>
      <c r="GB122" s="188"/>
      <c r="GC122" s="188"/>
      <c r="GD122" s="188"/>
      <c r="GE122" s="188"/>
      <c r="GF122" s="188"/>
      <c r="GG122" s="188"/>
      <c r="GH122" s="188"/>
      <c r="GI122" s="188"/>
      <c r="GJ122" s="188"/>
      <c r="GK122" s="188"/>
      <c r="GL122" s="188"/>
      <c r="GM122" s="188"/>
      <c r="GN122" s="188"/>
      <c r="GO122" s="188"/>
      <c r="GP122" s="188"/>
      <c r="GQ122" s="188"/>
      <c r="GR122" s="188"/>
      <c r="GS122" s="188"/>
      <c r="GT122" s="188"/>
      <c r="GU122" s="188"/>
      <c r="GV122" s="188"/>
      <c r="GW122" s="188"/>
      <c r="GX122" s="188"/>
      <c r="GY122" s="188"/>
      <c r="GZ122" s="188"/>
      <c r="HA122" s="188"/>
      <c r="HB122" s="188"/>
      <c r="HC122" s="188"/>
      <c r="HD122" s="188"/>
      <c r="HE122" s="188"/>
      <c r="HF122" s="188"/>
      <c r="HG122" s="188"/>
      <c r="HH122" s="188"/>
      <c r="HI122" s="188"/>
      <c r="HJ122" s="188"/>
    </row>
    <row r="123" spans="1:218" ht="15.6">
      <c r="A123" s="190"/>
      <c r="B123" s="190"/>
      <c r="C123" s="190"/>
      <c r="D123" s="190"/>
      <c r="E123" s="178"/>
      <c r="F123" s="190"/>
      <c r="G123" s="190"/>
      <c r="H123" s="190"/>
      <c r="I123" s="173">
        <f t="shared" si="1"/>
        <v>0</v>
      </c>
      <c r="J123" s="190"/>
      <c r="K123" s="190"/>
      <c r="L123" s="190"/>
      <c r="M123" s="190"/>
      <c r="N123" s="190"/>
      <c r="O123" s="190"/>
      <c r="P123" s="190"/>
      <c r="Q123" s="190"/>
      <c r="R123" s="190"/>
      <c r="S123" s="190"/>
      <c r="T123" s="190"/>
      <c r="U123" s="190"/>
      <c r="V123" s="190"/>
      <c r="W123" s="190"/>
      <c r="X123" s="190"/>
      <c r="Y123" s="190"/>
      <c r="Z123" s="190"/>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c r="DD123" s="188"/>
      <c r="DE123" s="188"/>
      <c r="DF123" s="188"/>
      <c r="DG123" s="188"/>
      <c r="DH123" s="188"/>
      <c r="DI123" s="188"/>
      <c r="DJ123" s="188"/>
      <c r="DK123" s="188"/>
      <c r="DL123" s="188"/>
      <c r="DM123" s="188"/>
      <c r="DN123" s="188"/>
      <c r="DO123" s="188"/>
      <c r="DP123" s="188"/>
      <c r="DQ123" s="188"/>
      <c r="DR123" s="188"/>
      <c r="DS123" s="188"/>
      <c r="DT123" s="188"/>
      <c r="DU123" s="188"/>
      <c r="DV123" s="188"/>
      <c r="DW123" s="188"/>
      <c r="DX123" s="188"/>
      <c r="DY123" s="188"/>
      <c r="DZ123" s="188"/>
      <c r="EA123" s="188"/>
      <c r="EB123" s="188"/>
      <c r="EC123" s="188"/>
      <c r="ED123" s="188"/>
      <c r="EE123" s="188"/>
      <c r="EF123" s="188"/>
      <c r="EG123" s="188"/>
      <c r="EH123" s="188"/>
      <c r="EI123" s="188"/>
      <c r="EJ123" s="188"/>
      <c r="EK123" s="188"/>
      <c r="EL123" s="188"/>
      <c r="EM123" s="188"/>
      <c r="EN123" s="188"/>
      <c r="EO123" s="188"/>
      <c r="EP123" s="188"/>
      <c r="EQ123" s="188"/>
      <c r="ER123" s="188"/>
      <c r="ES123" s="188"/>
      <c r="ET123" s="188"/>
      <c r="EU123" s="188"/>
      <c r="EV123" s="188"/>
      <c r="EW123" s="188"/>
      <c r="EX123" s="188"/>
      <c r="EY123" s="188"/>
      <c r="EZ123" s="188"/>
      <c r="FA123" s="188"/>
      <c r="FB123" s="188"/>
      <c r="FC123" s="188"/>
      <c r="FD123" s="188"/>
      <c r="FE123" s="188"/>
      <c r="FF123" s="188"/>
      <c r="FG123" s="188"/>
      <c r="FH123" s="188"/>
      <c r="FI123" s="188"/>
      <c r="FJ123" s="188"/>
      <c r="FK123" s="188"/>
      <c r="FL123" s="188"/>
      <c r="FM123" s="188"/>
      <c r="FN123" s="188"/>
      <c r="FO123" s="188"/>
      <c r="FP123" s="188"/>
      <c r="FQ123" s="188"/>
      <c r="FR123" s="188"/>
      <c r="FS123" s="188"/>
      <c r="FT123" s="188"/>
      <c r="FU123" s="188"/>
      <c r="FV123" s="188"/>
      <c r="FW123" s="188"/>
      <c r="FX123" s="188"/>
      <c r="FY123" s="188"/>
      <c r="FZ123" s="188"/>
      <c r="GA123" s="188"/>
      <c r="GB123" s="188"/>
      <c r="GC123" s="188"/>
      <c r="GD123" s="188"/>
      <c r="GE123" s="188"/>
      <c r="GF123" s="188"/>
      <c r="GG123" s="188"/>
      <c r="GH123" s="188"/>
      <c r="GI123" s="188"/>
      <c r="GJ123" s="188"/>
      <c r="GK123" s="188"/>
      <c r="GL123" s="188"/>
      <c r="GM123" s="188"/>
      <c r="GN123" s="188"/>
      <c r="GO123" s="188"/>
      <c r="GP123" s="188"/>
      <c r="GQ123" s="188"/>
      <c r="GR123" s="188"/>
      <c r="GS123" s="188"/>
      <c r="GT123" s="188"/>
      <c r="GU123" s="188"/>
      <c r="GV123" s="188"/>
      <c r="GW123" s="188"/>
      <c r="GX123" s="188"/>
      <c r="GY123" s="188"/>
      <c r="GZ123" s="188"/>
      <c r="HA123" s="188"/>
      <c r="HB123" s="188"/>
      <c r="HC123" s="188"/>
      <c r="HD123" s="188"/>
      <c r="HE123" s="188"/>
      <c r="HF123" s="188"/>
      <c r="HG123" s="188"/>
      <c r="HH123" s="188"/>
      <c r="HI123" s="188"/>
      <c r="HJ123" s="188"/>
    </row>
    <row r="124" spans="1:218" ht="15.6">
      <c r="A124" s="190"/>
      <c r="B124" s="190"/>
      <c r="C124" s="190"/>
      <c r="D124" s="190"/>
      <c r="E124" s="178"/>
      <c r="F124" s="190"/>
      <c r="G124" s="190"/>
      <c r="H124" s="190"/>
      <c r="I124" s="173">
        <f t="shared" si="1"/>
        <v>0</v>
      </c>
      <c r="J124" s="190"/>
      <c r="K124" s="190"/>
      <c r="L124" s="190"/>
      <c r="M124" s="190"/>
      <c r="N124" s="190"/>
      <c r="O124" s="190"/>
      <c r="P124" s="190"/>
      <c r="Q124" s="190"/>
      <c r="R124" s="190"/>
      <c r="S124" s="190"/>
      <c r="T124" s="190"/>
      <c r="U124" s="190"/>
      <c r="V124" s="190"/>
      <c r="W124" s="190"/>
      <c r="X124" s="190"/>
      <c r="Y124" s="190"/>
      <c r="Z124" s="190"/>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c r="CH124" s="188"/>
      <c r="CI124" s="188"/>
      <c r="CJ124" s="188"/>
      <c r="CK124" s="188"/>
      <c r="CL124" s="188"/>
      <c r="CM124" s="188"/>
      <c r="CN124" s="188"/>
      <c r="CO124" s="188"/>
      <c r="CP124" s="188"/>
      <c r="CQ124" s="188"/>
      <c r="CR124" s="188"/>
      <c r="CS124" s="188"/>
      <c r="CT124" s="188"/>
      <c r="CU124" s="188"/>
      <c r="CV124" s="188"/>
      <c r="CW124" s="188"/>
      <c r="CX124" s="188"/>
      <c r="CY124" s="188"/>
      <c r="CZ124" s="188"/>
      <c r="DA124" s="188"/>
      <c r="DB124" s="188"/>
      <c r="DC124" s="188"/>
      <c r="DD124" s="188"/>
      <c r="DE124" s="188"/>
      <c r="DF124" s="188"/>
      <c r="DG124" s="188"/>
      <c r="DH124" s="188"/>
      <c r="DI124" s="188"/>
      <c r="DJ124" s="188"/>
      <c r="DK124" s="188"/>
      <c r="DL124" s="188"/>
      <c r="DM124" s="188"/>
      <c r="DN124" s="188"/>
      <c r="DO124" s="188"/>
      <c r="DP124" s="188"/>
      <c r="DQ124" s="188"/>
      <c r="DR124" s="188"/>
      <c r="DS124" s="188"/>
      <c r="DT124" s="188"/>
      <c r="DU124" s="188"/>
      <c r="DV124" s="188"/>
      <c r="DW124" s="188"/>
      <c r="DX124" s="188"/>
      <c r="DY124" s="188"/>
      <c r="DZ124" s="188"/>
      <c r="EA124" s="188"/>
      <c r="EB124" s="188"/>
      <c r="EC124" s="188"/>
      <c r="ED124" s="188"/>
      <c r="EE124" s="188"/>
      <c r="EF124" s="188"/>
      <c r="EG124" s="188"/>
      <c r="EH124" s="188"/>
      <c r="EI124" s="188"/>
      <c r="EJ124" s="188"/>
      <c r="EK124" s="188"/>
      <c r="EL124" s="188"/>
      <c r="EM124" s="188"/>
      <c r="EN124" s="188"/>
      <c r="EO124" s="188"/>
      <c r="EP124" s="188"/>
      <c r="EQ124" s="188"/>
      <c r="ER124" s="188"/>
      <c r="ES124" s="188"/>
      <c r="ET124" s="188"/>
      <c r="EU124" s="188"/>
      <c r="EV124" s="188"/>
      <c r="EW124" s="188"/>
      <c r="EX124" s="188"/>
      <c r="EY124" s="188"/>
      <c r="EZ124" s="188"/>
      <c r="FA124" s="188"/>
      <c r="FB124" s="188"/>
      <c r="FC124" s="188"/>
      <c r="FD124" s="188"/>
      <c r="FE124" s="188"/>
      <c r="FF124" s="188"/>
      <c r="FG124" s="188"/>
      <c r="FH124" s="188"/>
      <c r="FI124" s="188"/>
      <c r="FJ124" s="188"/>
      <c r="FK124" s="188"/>
      <c r="FL124" s="188"/>
      <c r="FM124" s="188"/>
      <c r="FN124" s="188"/>
      <c r="FO124" s="188"/>
      <c r="FP124" s="188"/>
      <c r="FQ124" s="188"/>
      <c r="FR124" s="188"/>
      <c r="FS124" s="188"/>
      <c r="FT124" s="188"/>
      <c r="FU124" s="188"/>
      <c r="FV124" s="188"/>
      <c r="FW124" s="188"/>
      <c r="FX124" s="188"/>
      <c r="FY124" s="188"/>
      <c r="FZ124" s="188"/>
      <c r="GA124" s="188"/>
      <c r="GB124" s="188"/>
      <c r="GC124" s="188"/>
      <c r="GD124" s="188"/>
      <c r="GE124" s="188"/>
      <c r="GF124" s="188"/>
      <c r="GG124" s="188"/>
      <c r="GH124" s="188"/>
      <c r="GI124" s="188"/>
      <c r="GJ124" s="188"/>
      <c r="GK124" s="188"/>
      <c r="GL124" s="188"/>
      <c r="GM124" s="188"/>
      <c r="GN124" s="188"/>
      <c r="GO124" s="188"/>
      <c r="GP124" s="188"/>
      <c r="GQ124" s="188"/>
      <c r="GR124" s="188"/>
      <c r="GS124" s="188"/>
      <c r="GT124" s="188"/>
      <c r="GU124" s="188"/>
      <c r="GV124" s="188"/>
      <c r="GW124" s="188"/>
      <c r="GX124" s="188"/>
      <c r="GY124" s="188"/>
      <c r="GZ124" s="188"/>
      <c r="HA124" s="188"/>
      <c r="HB124" s="188"/>
      <c r="HC124" s="188"/>
      <c r="HD124" s="188"/>
      <c r="HE124" s="188"/>
      <c r="HF124" s="188"/>
      <c r="HG124" s="188"/>
      <c r="HH124" s="188"/>
      <c r="HI124" s="188"/>
      <c r="HJ124" s="188"/>
    </row>
    <row r="125" spans="1:218" ht="15.6">
      <c r="A125" s="190"/>
      <c r="B125" s="190"/>
      <c r="C125" s="190"/>
      <c r="D125" s="190"/>
      <c r="E125" s="178"/>
      <c r="F125" s="190"/>
      <c r="G125" s="190"/>
      <c r="H125" s="190"/>
      <c r="I125" s="173">
        <f t="shared" si="1"/>
        <v>0</v>
      </c>
      <c r="J125" s="190"/>
      <c r="K125" s="190"/>
      <c r="L125" s="190"/>
      <c r="M125" s="190"/>
      <c r="N125" s="190"/>
      <c r="O125" s="190"/>
      <c r="P125" s="190"/>
      <c r="Q125" s="190"/>
      <c r="R125" s="190"/>
      <c r="S125" s="190"/>
      <c r="T125" s="190"/>
      <c r="U125" s="190"/>
      <c r="V125" s="190"/>
      <c r="W125" s="190"/>
      <c r="X125" s="190"/>
      <c r="Y125" s="190"/>
      <c r="Z125" s="190"/>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c r="CH125" s="188"/>
      <c r="CI125" s="188"/>
      <c r="CJ125" s="188"/>
      <c r="CK125" s="188"/>
      <c r="CL125" s="188"/>
      <c r="CM125" s="188"/>
      <c r="CN125" s="188"/>
      <c r="CO125" s="188"/>
      <c r="CP125" s="188"/>
      <c r="CQ125" s="188"/>
      <c r="CR125" s="188"/>
      <c r="CS125" s="188"/>
      <c r="CT125" s="188"/>
      <c r="CU125" s="188"/>
      <c r="CV125" s="188"/>
      <c r="CW125" s="188"/>
      <c r="CX125" s="188"/>
      <c r="CY125" s="188"/>
      <c r="CZ125" s="188"/>
      <c r="DA125" s="188"/>
      <c r="DB125" s="188"/>
      <c r="DC125" s="188"/>
      <c r="DD125" s="188"/>
      <c r="DE125" s="188"/>
      <c r="DF125" s="188"/>
      <c r="DG125" s="188"/>
      <c r="DH125" s="188"/>
      <c r="DI125" s="188"/>
      <c r="DJ125" s="188"/>
      <c r="DK125" s="188"/>
      <c r="DL125" s="188"/>
      <c r="DM125" s="188"/>
      <c r="DN125" s="188"/>
      <c r="DO125" s="188"/>
      <c r="DP125" s="188"/>
      <c r="DQ125" s="188"/>
      <c r="DR125" s="188"/>
      <c r="DS125" s="188"/>
      <c r="DT125" s="188"/>
      <c r="DU125" s="188"/>
      <c r="DV125" s="188"/>
      <c r="DW125" s="188"/>
      <c r="DX125" s="188"/>
      <c r="DY125" s="188"/>
      <c r="DZ125" s="188"/>
      <c r="EA125" s="188"/>
      <c r="EB125" s="188"/>
      <c r="EC125" s="188"/>
      <c r="ED125" s="188"/>
      <c r="EE125" s="188"/>
      <c r="EF125" s="188"/>
      <c r="EG125" s="188"/>
      <c r="EH125" s="188"/>
      <c r="EI125" s="188"/>
      <c r="EJ125" s="188"/>
      <c r="EK125" s="188"/>
      <c r="EL125" s="188"/>
      <c r="EM125" s="188"/>
      <c r="EN125" s="188"/>
      <c r="EO125" s="188"/>
      <c r="EP125" s="188"/>
      <c r="EQ125" s="188"/>
      <c r="ER125" s="188"/>
      <c r="ES125" s="188"/>
      <c r="ET125" s="188"/>
      <c r="EU125" s="188"/>
      <c r="EV125" s="188"/>
      <c r="EW125" s="188"/>
      <c r="EX125" s="188"/>
      <c r="EY125" s="188"/>
      <c r="EZ125" s="188"/>
      <c r="FA125" s="188"/>
      <c r="FB125" s="188"/>
      <c r="FC125" s="188"/>
      <c r="FD125" s="188"/>
      <c r="FE125" s="188"/>
      <c r="FF125" s="188"/>
      <c r="FG125" s="188"/>
      <c r="FH125" s="188"/>
      <c r="FI125" s="188"/>
      <c r="FJ125" s="188"/>
      <c r="FK125" s="188"/>
      <c r="FL125" s="188"/>
      <c r="FM125" s="188"/>
      <c r="FN125" s="188"/>
      <c r="FO125" s="188"/>
      <c r="FP125" s="188"/>
      <c r="FQ125" s="188"/>
      <c r="FR125" s="188"/>
      <c r="FS125" s="188"/>
      <c r="FT125" s="188"/>
      <c r="FU125" s="188"/>
      <c r="FV125" s="188"/>
      <c r="FW125" s="188"/>
      <c r="FX125" s="188"/>
      <c r="FY125" s="188"/>
      <c r="FZ125" s="188"/>
      <c r="GA125" s="188"/>
      <c r="GB125" s="188"/>
      <c r="GC125" s="188"/>
      <c r="GD125" s="188"/>
      <c r="GE125" s="188"/>
      <c r="GF125" s="188"/>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row>
    <row r="126" spans="1:218" ht="15.6">
      <c r="A126" s="190"/>
      <c r="B126" s="190"/>
      <c r="C126" s="190"/>
      <c r="D126" s="190"/>
      <c r="E126" s="178"/>
      <c r="F126" s="190"/>
      <c r="G126" s="190"/>
      <c r="H126" s="190"/>
      <c r="I126" s="173">
        <f t="shared" si="1"/>
        <v>0</v>
      </c>
      <c r="J126" s="190"/>
      <c r="K126" s="190"/>
      <c r="L126" s="190"/>
      <c r="M126" s="190"/>
      <c r="N126" s="190"/>
      <c r="O126" s="190"/>
      <c r="P126" s="190"/>
      <c r="Q126" s="190"/>
      <c r="R126" s="190"/>
      <c r="S126" s="190"/>
      <c r="T126" s="190"/>
      <c r="U126" s="190"/>
      <c r="V126" s="190"/>
      <c r="W126" s="190"/>
      <c r="X126" s="190"/>
      <c r="Y126" s="190"/>
      <c r="Z126" s="190"/>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8"/>
      <c r="FC126" s="188"/>
      <c r="FD126" s="188"/>
      <c r="FE126" s="188"/>
      <c r="FF126" s="188"/>
      <c r="FG126" s="188"/>
      <c r="FH126" s="188"/>
      <c r="FI126" s="188"/>
      <c r="FJ126" s="188"/>
      <c r="FK126" s="188"/>
      <c r="FL126" s="188"/>
      <c r="FM126" s="188"/>
      <c r="FN126" s="188"/>
      <c r="FO126" s="188"/>
      <c r="FP126" s="188"/>
      <c r="FQ126" s="188"/>
      <c r="FR126" s="188"/>
      <c r="FS126" s="188"/>
      <c r="FT126" s="188"/>
      <c r="FU126" s="188"/>
      <c r="FV126" s="188"/>
      <c r="FW126" s="188"/>
      <c r="FX126" s="188"/>
      <c r="FY126" s="188"/>
      <c r="FZ126" s="188"/>
      <c r="GA126" s="188"/>
      <c r="GB126" s="188"/>
      <c r="GC126" s="188"/>
      <c r="GD126" s="188"/>
      <c r="GE126" s="188"/>
      <c r="GF126" s="188"/>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row>
    <row r="127" spans="1:218" ht="15.6">
      <c r="A127" s="190"/>
      <c r="B127" s="190"/>
      <c r="C127" s="190"/>
      <c r="D127" s="190"/>
      <c r="E127" s="178"/>
      <c r="F127" s="190"/>
      <c r="G127" s="190"/>
      <c r="H127" s="190"/>
      <c r="I127" s="173">
        <f t="shared" si="1"/>
        <v>0</v>
      </c>
      <c r="J127" s="190"/>
      <c r="K127" s="190"/>
      <c r="L127" s="190"/>
      <c r="M127" s="190"/>
      <c r="N127" s="190"/>
      <c r="O127" s="190"/>
      <c r="P127" s="190"/>
      <c r="Q127" s="190"/>
      <c r="R127" s="190"/>
      <c r="S127" s="190"/>
      <c r="T127" s="190"/>
      <c r="U127" s="190"/>
      <c r="V127" s="190"/>
      <c r="W127" s="190"/>
      <c r="X127" s="190"/>
      <c r="Y127" s="190"/>
      <c r="Z127" s="190"/>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188"/>
      <c r="FO127" s="188"/>
      <c r="FP127" s="188"/>
      <c r="FQ127" s="188"/>
      <c r="FR127" s="188"/>
      <c r="FS127" s="188"/>
      <c r="FT127" s="188"/>
      <c r="FU127" s="188"/>
      <c r="FV127" s="188"/>
      <c r="FW127" s="188"/>
      <c r="FX127" s="188"/>
      <c r="FY127" s="188"/>
      <c r="FZ127" s="188"/>
      <c r="GA127" s="188"/>
      <c r="GB127" s="188"/>
      <c r="GC127" s="188"/>
      <c r="GD127" s="188"/>
      <c r="GE127" s="188"/>
      <c r="GF127" s="188"/>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row>
    <row r="128" spans="1:218" ht="15.6">
      <c r="A128" s="190"/>
      <c r="B128" s="190"/>
      <c r="C128" s="190"/>
      <c r="D128" s="190"/>
      <c r="E128" s="178"/>
      <c r="F128" s="190"/>
      <c r="G128" s="190"/>
      <c r="H128" s="190"/>
      <c r="I128" s="173">
        <f t="shared" si="1"/>
        <v>0</v>
      </c>
      <c r="J128" s="190"/>
      <c r="K128" s="190"/>
      <c r="L128" s="190"/>
      <c r="M128" s="190"/>
      <c r="N128" s="190"/>
      <c r="O128" s="190"/>
      <c r="P128" s="190"/>
      <c r="Q128" s="190"/>
      <c r="R128" s="190"/>
      <c r="S128" s="190"/>
      <c r="T128" s="190"/>
      <c r="U128" s="190"/>
      <c r="V128" s="190"/>
      <c r="W128" s="190"/>
      <c r="X128" s="190"/>
      <c r="Y128" s="190"/>
      <c r="Z128" s="190"/>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8"/>
      <c r="EU128" s="188"/>
      <c r="EV128" s="188"/>
      <c r="EW128" s="188"/>
      <c r="EX128" s="188"/>
      <c r="EY128" s="188"/>
      <c r="EZ128" s="188"/>
      <c r="FA128" s="188"/>
      <c r="FB128" s="188"/>
      <c r="FC128" s="188"/>
      <c r="FD128" s="188"/>
      <c r="FE128" s="188"/>
      <c r="FF128" s="188"/>
      <c r="FG128" s="188"/>
      <c r="FH128" s="188"/>
      <c r="FI128" s="188"/>
      <c r="FJ128" s="188"/>
      <c r="FK128" s="188"/>
      <c r="FL128" s="188"/>
      <c r="FM128" s="188"/>
      <c r="FN128" s="188"/>
      <c r="FO128" s="188"/>
      <c r="FP128" s="188"/>
      <c r="FQ128" s="188"/>
      <c r="FR128" s="188"/>
      <c r="FS128" s="188"/>
      <c r="FT128" s="188"/>
      <c r="FU128" s="188"/>
      <c r="FV128" s="188"/>
      <c r="FW128" s="188"/>
      <c r="FX128" s="188"/>
      <c r="FY128" s="188"/>
      <c r="FZ128" s="188"/>
      <c r="GA128" s="188"/>
      <c r="GB128" s="188"/>
      <c r="GC128" s="188"/>
      <c r="GD128" s="188"/>
      <c r="GE128" s="188"/>
      <c r="GF128" s="188"/>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row>
    <row r="129" spans="1:218" ht="15.6">
      <c r="A129" s="190"/>
      <c r="B129" s="190"/>
      <c r="C129" s="190"/>
      <c r="D129" s="190"/>
      <c r="E129" s="178"/>
      <c r="F129" s="190"/>
      <c r="G129" s="190"/>
      <c r="H129" s="190"/>
      <c r="I129" s="173">
        <f t="shared" si="1"/>
        <v>0</v>
      </c>
      <c r="J129" s="190"/>
      <c r="K129" s="190"/>
      <c r="L129" s="190"/>
      <c r="M129" s="190"/>
      <c r="N129" s="190"/>
      <c r="O129" s="190"/>
      <c r="P129" s="190"/>
      <c r="Q129" s="190"/>
      <c r="R129" s="190"/>
      <c r="S129" s="190"/>
      <c r="T129" s="190"/>
      <c r="U129" s="190"/>
      <c r="V129" s="190"/>
      <c r="W129" s="190"/>
      <c r="X129" s="190"/>
      <c r="Y129" s="190"/>
      <c r="Z129" s="190"/>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8"/>
      <c r="EU129" s="188"/>
      <c r="EV129" s="188"/>
      <c r="EW129" s="188"/>
      <c r="EX129" s="188"/>
      <c r="EY129" s="188"/>
      <c r="EZ129" s="188"/>
      <c r="FA129" s="188"/>
      <c r="FB129" s="188"/>
      <c r="FC129" s="188"/>
      <c r="FD129" s="188"/>
      <c r="FE129" s="188"/>
      <c r="FF129" s="188"/>
      <c r="FG129" s="188"/>
      <c r="FH129" s="188"/>
      <c r="FI129" s="188"/>
      <c r="FJ129" s="188"/>
      <c r="FK129" s="188"/>
      <c r="FL129" s="188"/>
      <c r="FM129" s="188"/>
      <c r="FN129" s="188"/>
      <c r="FO129" s="188"/>
      <c r="FP129" s="188"/>
      <c r="FQ129" s="188"/>
      <c r="FR129" s="188"/>
      <c r="FS129" s="188"/>
      <c r="FT129" s="188"/>
      <c r="FU129" s="188"/>
      <c r="FV129" s="188"/>
      <c r="FW129" s="188"/>
      <c r="FX129" s="188"/>
      <c r="FY129" s="188"/>
      <c r="FZ129" s="188"/>
      <c r="GA129" s="188"/>
      <c r="GB129" s="188"/>
      <c r="GC129" s="188"/>
      <c r="GD129" s="188"/>
      <c r="GE129" s="188"/>
      <c r="GF129" s="188"/>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row>
    <row r="130" spans="1:218" ht="15.6">
      <c r="A130" s="190"/>
      <c r="B130" s="190"/>
      <c r="C130" s="190"/>
      <c r="D130" s="190"/>
      <c r="E130" s="178"/>
      <c r="F130" s="190"/>
      <c r="G130" s="190"/>
      <c r="H130" s="190"/>
      <c r="I130" s="173">
        <f t="shared" si="1"/>
        <v>0</v>
      </c>
      <c r="J130" s="190"/>
      <c r="K130" s="190"/>
      <c r="L130" s="190"/>
      <c r="M130" s="190"/>
      <c r="N130" s="190"/>
      <c r="O130" s="190"/>
      <c r="P130" s="190"/>
      <c r="Q130" s="190"/>
      <c r="R130" s="190"/>
      <c r="S130" s="190"/>
      <c r="T130" s="190"/>
      <c r="U130" s="190"/>
      <c r="V130" s="190"/>
      <c r="W130" s="190"/>
      <c r="X130" s="190"/>
      <c r="Y130" s="190"/>
      <c r="Z130" s="190"/>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188"/>
      <c r="DK130" s="188"/>
      <c r="DL130" s="188"/>
      <c r="DM130" s="188"/>
      <c r="DN130" s="188"/>
      <c r="DO130" s="188"/>
      <c r="DP130" s="188"/>
      <c r="DQ130" s="188"/>
      <c r="DR130" s="188"/>
      <c r="DS130" s="188"/>
      <c r="DT130" s="188"/>
      <c r="DU130" s="188"/>
      <c r="DV130" s="188"/>
      <c r="DW130" s="188"/>
      <c r="DX130" s="188"/>
      <c r="DY130" s="188"/>
      <c r="DZ130" s="188"/>
      <c r="EA130" s="188"/>
      <c r="EB130" s="188"/>
      <c r="EC130" s="188"/>
      <c r="ED130" s="188"/>
      <c r="EE130" s="188"/>
      <c r="EF130" s="188"/>
      <c r="EG130" s="188"/>
      <c r="EH130" s="188"/>
      <c r="EI130" s="188"/>
      <c r="EJ130" s="188"/>
      <c r="EK130" s="188"/>
      <c r="EL130" s="188"/>
      <c r="EM130" s="188"/>
      <c r="EN130" s="188"/>
      <c r="EO130" s="188"/>
      <c r="EP130" s="188"/>
      <c r="EQ130" s="188"/>
      <c r="ER130" s="188"/>
      <c r="ES130" s="188"/>
      <c r="ET130" s="188"/>
      <c r="EU130" s="188"/>
      <c r="EV130" s="188"/>
      <c r="EW130" s="188"/>
      <c r="EX130" s="188"/>
      <c r="EY130" s="188"/>
      <c r="EZ130" s="188"/>
      <c r="FA130" s="188"/>
      <c r="FB130" s="188"/>
      <c r="FC130" s="188"/>
      <c r="FD130" s="188"/>
      <c r="FE130" s="188"/>
      <c r="FF130" s="188"/>
      <c r="FG130" s="188"/>
      <c r="FH130" s="188"/>
      <c r="FI130" s="188"/>
      <c r="FJ130" s="188"/>
      <c r="FK130" s="188"/>
      <c r="FL130" s="188"/>
      <c r="FM130" s="188"/>
      <c r="FN130" s="188"/>
      <c r="FO130" s="188"/>
      <c r="FP130" s="188"/>
      <c r="FQ130" s="188"/>
      <c r="FR130" s="188"/>
      <c r="FS130" s="188"/>
      <c r="FT130" s="188"/>
      <c r="FU130" s="188"/>
      <c r="FV130" s="188"/>
      <c r="FW130" s="188"/>
      <c r="FX130" s="188"/>
      <c r="FY130" s="188"/>
      <c r="FZ130" s="188"/>
      <c r="GA130" s="188"/>
      <c r="GB130" s="188"/>
      <c r="GC130" s="188"/>
      <c r="GD130" s="188"/>
      <c r="GE130" s="188"/>
      <c r="GF130" s="188"/>
      <c r="GG130" s="188"/>
      <c r="GH130" s="188"/>
      <c r="GI130" s="188"/>
      <c r="GJ130" s="188"/>
      <c r="GK130" s="188"/>
      <c r="GL130" s="188"/>
      <c r="GM130" s="188"/>
      <c r="GN130" s="188"/>
      <c r="GO130" s="188"/>
      <c r="GP130" s="188"/>
      <c r="GQ130" s="188"/>
      <c r="GR130" s="188"/>
      <c r="GS130" s="188"/>
      <c r="GT130" s="188"/>
      <c r="GU130" s="188"/>
      <c r="GV130" s="188"/>
      <c r="GW130" s="188"/>
      <c r="GX130" s="188"/>
      <c r="GY130" s="188"/>
      <c r="GZ130" s="188"/>
      <c r="HA130" s="188"/>
      <c r="HB130" s="188"/>
      <c r="HC130" s="188"/>
      <c r="HD130" s="188"/>
      <c r="HE130" s="188"/>
      <c r="HF130" s="188"/>
      <c r="HG130" s="188"/>
      <c r="HH130" s="188"/>
      <c r="HI130" s="188"/>
      <c r="HJ130" s="188"/>
    </row>
    <row r="131" spans="1:218" ht="15.6">
      <c r="A131" s="190"/>
      <c r="B131" s="190"/>
      <c r="C131" s="190"/>
      <c r="D131" s="190"/>
      <c r="E131" s="178"/>
      <c r="F131" s="190"/>
      <c r="G131" s="190"/>
      <c r="H131" s="190"/>
      <c r="I131" s="173">
        <f t="shared" si="1"/>
        <v>0</v>
      </c>
      <c r="J131" s="190"/>
      <c r="K131" s="190"/>
      <c r="L131" s="190"/>
      <c r="M131" s="190"/>
      <c r="N131" s="190"/>
      <c r="O131" s="190"/>
      <c r="P131" s="190"/>
      <c r="Q131" s="190"/>
      <c r="R131" s="190"/>
      <c r="S131" s="190"/>
      <c r="T131" s="190"/>
      <c r="U131" s="190"/>
      <c r="V131" s="190"/>
      <c r="W131" s="190"/>
      <c r="X131" s="190"/>
      <c r="Y131" s="190"/>
      <c r="Z131" s="190"/>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88"/>
      <c r="DS131" s="188"/>
      <c r="DT131" s="188"/>
      <c r="DU131" s="188"/>
      <c r="DV131" s="188"/>
      <c r="DW131" s="188"/>
      <c r="DX131" s="188"/>
      <c r="DY131" s="188"/>
      <c r="DZ131" s="188"/>
      <c r="EA131" s="188"/>
      <c r="EB131" s="188"/>
      <c r="EC131" s="188"/>
      <c r="ED131" s="188"/>
      <c r="EE131" s="188"/>
      <c r="EF131" s="188"/>
      <c r="EG131" s="188"/>
      <c r="EH131" s="188"/>
      <c r="EI131" s="188"/>
      <c r="EJ131" s="188"/>
      <c r="EK131" s="188"/>
      <c r="EL131" s="188"/>
      <c r="EM131" s="188"/>
      <c r="EN131" s="188"/>
      <c r="EO131" s="188"/>
      <c r="EP131" s="188"/>
      <c r="EQ131" s="188"/>
      <c r="ER131" s="188"/>
      <c r="ES131" s="188"/>
      <c r="ET131" s="188"/>
      <c r="EU131" s="188"/>
      <c r="EV131" s="188"/>
      <c r="EW131" s="188"/>
      <c r="EX131" s="188"/>
      <c r="EY131" s="188"/>
      <c r="EZ131" s="188"/>
      <c r="FA131" s="188"/>
      <c r="FB131" s="188"/>
      <c r="FC131" s="188"/>
      <c r="FD131" s="188"/>
      <c r="FE131" s="188"/>
      <c r="FF131" s="188"/>
      <c r="FG131" s="188"/>
      <c r="FH131" s="188"/>
      <c r="FI131" s="188"/>
      <c r="FJ131" s="188"/>
      <c r="FK131" s="188"/>
      <c r="FL131" s="188"/>
      <c r="FM131" s="188"/>
      <c r="FN131" s="188"/>
      <c r="FO131" s="188"/>
      <c r="FP131" s="188"/>
      <c r="FQ131" s="188"/>
      <c r="FR131" s="188"/>
      <c r="FS131" s="188"/>
      <c r="FT131" s="188"/>
      <c r="FU131" s="188"/>
      <c r="FV131" s="188"/>
      <c r="FW131" s="188"/>
      <c r="FX131" s="188"/>
      <c r="FY131" s="188"/>
      <c r="FZ131" s="188"/>
      <c r="GA131" s="188"/>
      <c r="GB131" s="188"/>
      <c r="GC131" s="188"/>
      <c r="GD131" s="188"/>
      <c r="GE131" s="188"/>
      <c r="GF131" s="188"/>
      <c r="GG131" s="188"/>
      <c r="GH131" s="188"/>
      <c r="GI131" s="188"/>
      <c r="GJ131" s="188"/>
      <c r="GK131" s="188"/>
      <c r="GL131" s="188"/>
      <c r="GM131" s="188"/>
      <c r="GN131" s="188"/>
      <c r="GO131" s="188"/>
      <c r="GP131" s="188"/>
      <c r="GQ131" s="188"/>
      <c r="GR131" s="188"/>
      <c r="GS131" s="188"/>
      <c r="GT131" s="188"/>
      <c r="GU131" s="188"/>
      <c r="GV131" s="188"/>
      <c r="GW131" s="188"/>
      <c r="GX131" s="188"/>
      <c r="GY131" s="188"/>
      <c r="GZ131" s="188"/>
      <c r="HA131" s="188"/>
      <c r="HB131" s="188"/>
      <c r="HC131" s="188"/>
      <c r="HD131" s="188"/>
      <c r="HE131" s="188"/>
      <c r="HF131" s="188"/>
      <c r="HG131" s="188"/>
      <c r="HH131" s="188"/>
      <c r="HI131" s="188"/>
      <c r="HJ131" s="188"/>
    </row>
    <row r="132" spans="1:218" ht="15.6">
      <c r="A132" s="190"/>
      <c r="B132" s="190"/>
      <c r="C132" s="190"/>
      <c r="D132" s="190"/>
      <c r="E132" s="178"/>
      <c r="F132" s="190"/>
      <c r="G132" s="190"/>
      <c r="H132" s="190"/>
      <c r="I132" s="173">
        <f t="shared" si="1"/>
        <v>0</v>
      </c>
      <c r="J132" s="190"/>
      <c r="K132" s="190"/>
      <c r="L132" s="190"/>
      <c r="M132" s="190"/>
      <c r="N132" s="190"/>
      <c r="O132" s="190"/>
      <c r="P132" s="190"/>
      <c r="Q132" s="190"/>
      <c r="R132" s="190"/>
      <c r="S132" s="190"/>
      <c r="T132" s="190"/>
      <c r="U132" s="190"/>
      <c r="V132" s="190"/>
      <c r="W132" s="190"/>
      <c r="X132" s="190"/>
      <c r="Y132" s="190"/>
      <c r="Z132" s="190"/>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c r="DS132" s="188"/>
      <c r="DT132" s="188"/>
      <c r="DU132" s="188"/>
      <c r="DV132" s="188"/>
      <c r="DW132" s="188"/>
      <c r="DX132" s="188"/>
      <c r="DY132" s="188"/>
      <c r="DZ132" s="188"/>
      <c r="EA132" s="188"/>
      <c r="EB132" s="188"/>
      <c r="EC132" s="188"/>
      <c r="ED132" s="188"/>
      <c r="EE132" s="188"/>
      <c r="EF132" s="188"/>
      <c r="EG132" s="188"/>
      <c r="EH132" s="188"/>
      <c r="EI132" s="188"/>
      <c r="EJ132" s="188"/>
      <c r="EK132" s="188"/>
      <c r="EL132" s="188"/>
      <c r="EM132" s="188"/>
      <c r="EN132" s="188"/>
      <c r="EO132" s="188"/>
      <c r="EP132" s="188"/>
      <c r="EQ132" s="188"/>
      <c r="ER132" s="188"/>
      <c r="ES132" s="188"/>
      <c r="ET132" s="188"/>
      <c r="EU132" s="188"/>
      <c r="EV132" s="188"/>
      <c r="EW132" s="188"/>
      <c r="EX132" s="188"/>
      <c r="EY132" s="188"/>
      <c r="EZ132" s="188"/>
      <c r="FA132" s="188"/>
      <c r="FB132" s="188"/>
      <c r="FC132" s="188"/>
      <c r="FD132" s="188"/>
      <c r="FE132" s="188"/>
      <c r="FF132" s="188"/>
      <c r="FG132" s="188"/>
      <c r="FH132" s="188"/>
      <c r="FI132" s="188"/>
      <c r="FJ132" s="188"/>
      <c r="FK132" s="188"/>
      <c r="FL132" s="188"/>
      <c r="FM132" s="188"/>
      <c r="FN132" s="188"/>
      <c r="FO132" s="188"/>
      <c r="FP132" s="188"/>
      <c r="FQ132" s="188"/>
      <c r="FR132" s="188"/>
      <c r="FS132" s="188"/>
      <c r="FT132" s="188"/>
      <c r="FU132" s="188"/>
      <c r="FV132" s="188"/>
      <c r="FW132" s="188"/>
      <c r="FX132" s="188"/>
      <c r="FY132" s="188"/>
      <c r="FZ132" s="188"/>
      <c r="GA132" s="188"/>
      <c r="GB132" s="188"/>
      <c r="GC132" s="188"/>
      <c r="GD132" s="188"/>
      <c r="GE132" s="188"/>
      <c r="GF132" s="188"/>
      <c r="GG132" s="188"/>
      <c r="GH132" s="188"/>
      <c r="GI132" s="188"/>
      <c r="GJ132" s="188"/>
      <c r="GK132" s="188"/>
      <c r="GL132" s="188"/>
      <c r="GM132" s="188"/>
      <c r="GN132" s="188"/>
      <c r="GO132" s="188"/>
      <c r="GP132" s="188"/>
      <c r="GQ132" s="188"/>
      <c r="GR132" s="188"/>
      <c r="GS132" s="188"/>
      <c r="GT132" s="188"/>
      <c r="GU132" s="188"/>
      <c r="GV132" s="188"/>
      <c r="GW132" s="188"/>
      <c r="GX132" s="188"/>
      <c r="GY132" s="188"/>
      <c r="GZ132" s="188"/>
      <c r="HA132" s="188"/>
      <c r="HB132" s="188"/>
      <c r="HC132" s="188"/>
      <c r="HD132" s="188"/>
      <c r="HE132" s="188"/>
      <c r="HF132" s="188"/>
      <c r="HG132" s="188"/>
      <c r="HH132" s="188"/>
      <c r="HI132" s="188"/>
      <c r="HJ132" s="188"/>
    </row>
    <row r="133" spans="1:218" ht="15.6">
      <c r="A133" s="190"/>
      <c r="B133" s="190"/>
      <c r="C133" s="190"/>
      <c r="D133" s="190"/>
      <c r="E133" s="178"/>
      <c r="F133" s="190"/>
      <c r="G133" s="190"/>
      <c r="H133" s="190"/>
      <c r="I133" s="173">
        <f t="shared" si="1"/>
        <v>0</v>
      </c>
      <c r="J133" s="190"/>
      <c r="K133" s="190"/>
      <c r="L133" s="190"/>
      <c r="M133" s="190"/>
      <c r="N133" s="190"/>
      <c r="O133" s="190"/>
      <c r="P133" s="190"/>
      <c r="Q133" s="190"/>
      <c r="R133" s="190"/>
      <c r="S133" s="190"/>
      <c r="T133" s="190"/>
      <c r="U133" s="190"/>
      <c r="V133" s="190"/>
      <c r="W133" s="190"/>
      <c r="X133" s="190"/>
      <c r="Y133" s="190"/>
      <c r="Z133" s="190"/>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row>
    <row r="134" spans="1:218" ht="15.6">
      <c r="A134" s="190"/>
      <c r="B134" s="190"/>
      <c r="C134" s="190"/>
      <c r="D134" s="190"/>
      <c r="E134" s="178"/>
      <c r="F134" s="190"/>
      <c r="G134" s="190"/>
      <c r="H134" s="190"/>
      <c r="I134" s="173">
        <f t="shared" si="1"/>
        <v>0</v>
      </c>
      <c r="J134" s="190"/>
      <c r="K134" s="190"/>
      <c r="L134" s="190"/>
      <c r="M134" s="190"/>
      <c r="N134" s="190"/>
      <c r="O134" s="190"/>
      <c r="P134" s="190"/>
      <c r="Q134" s="190"/>
      <c r="R134" s="190"/>
      <c r="S134" s="190"/>
      <c r="T134" s="190"/>
      <c r="U134" s="190"/>
      <c r="V134" s="190"/>
      <c r="W134" s="190"/>
      <c r="X134" s="190"/>
      <c r="Y134" s="190"/>
      <c r="Z134" s="190"/>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c r="GN134" s="188"/>
      <c r="GO134" s="188"/>
      <c r="GP134" s="188"/>
      <c r="GQ134" s="188"/>
      <c r="GR134" s="188"/>
      <c r="GS134" s="188"/>
      <c r="GT134" s="188"/>
      <c r="GU134" s="188"/>
      <c r="GV134" s="188"/>
      <c r="GW134" s="188"/>
      <c r="GX134" s="188"/>
      <c r="GY134" s="188"/>
      <c r="GZ134" s="188"/>
      <c r="HA134" s="188"/>
      <c r="HB134" s="188"/>
      <c r="HC134" s="188"/>
      <c r="HD134" s="188"/>
      <c r="HE134" s="188"/>
      <c r="HF134" s="188"/>
      <c r="HG134" s="188"/>
      <c r="HH134" s="188"/>
      <c r="HI134" s="188"/>
      <c r="HJ134" s="188"/>
    </row>
    <row r="135" spans="1:218" ht="15.6">
      <c r="A135" s="190"/>
      <c r="B135" s="190"/>
      <c r="C135" s="190"/>
      <c r="D135" s="190"/>
      <c r="E135" s="178"/>
      <c r="F135" s="190"/>
      <c r="G135" s="190"/>
      <c r="H135" s="190"/>
      <c r="I135" s="173">
        <f t="shared" si="1"/>
        <v>0</v>
      </c>
      <c r="J135" s="190"/>
      <c r="K135" s="190"/>
      <c r="L135" s="190"/>
      <c r="M135" s="190"/>
      <c r="N135" s="190"/>
      <c r="O135" s="190"/>
      <c r="P135" s="190"/>
      <c r="Q135" s="190"/>
      <c r="R135" s="190"/>
      <c r="S135" s="190"/>
      <c r="T135" s="190"/>
      <c r="U135" s="190"/>
      <c r="V135" s="190"/>
      <c r="W135" s="190"/>
      <c r="X135" s="190"/>
      <c r="Y135" s="190"/>
      <c r="Z135" s="190"/>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c r="GN135" s="188"/>
      <c r="GO135" s="188"/>
      <c r="GP135" s="188"/>
      <c r="GQ135" s="188"/>
      <c r="GR135" s="188"/>
      <c r="GS135" s="188"/>
      <c r="GT135" s="188"/>
      <c r="GU135" s="188"/>
      <c r="GV135" s="188"/>
      <c r="GW135" s="188"/>
      <c r="GX135" s="188"/>
      <c r="GY135" s="188"/>
      <c r="GZ135" s="188"/>
      <c r="HA135" s="188"/>
      <c r="HB135" s="188"/>
      <c r="HC135" s="188"/>
      <c r="HD135" s="188"/>
      <c r="HE135" s="188"/>
      <c r="HF135" s="188"/>
      <c r="HG135" s="188"/>
      <c r="HH135" s="188"/>
      <c r="HI135" s="188"/>
      <c r="HJ135" s="188"/>
    </row>
    <row r="136" spans="1:218" ht="15.6">
      <c r="A136" s="190"/>
      <c r="B136" s="190"/>
      <c r="C136" s="190"/>
      <c r="D136" s="190"/>
      <c r="E136" s="178"/>
      <c r="F136" s="190"/>
      <c r="G136" s="190"/>
      <c r="H136" s="190"/>
      <c r="I136" s="173">
        <f t="shared" si="1"/>
        <v>0</v>
      </c>
      <c r="J136" s="190"/>
      <c r="K136" s="190"/>
      <c r="L136" s="190"/>
      <c r="M136" s="190"/>
      <c r="N136" s="190"/>
      <c r="O136" s="190"/>
      <c r="P136" s="190"/>
      <c r="Q136" s="190"/>
      <c r="R136" s="190"/>
      <c r="S136" s="190"/>
      <c r="T136" s="190"/>
      <c r="U136" s="190"/>
      <c r="V136" s="190"/>
      <c r="W136" s="190"/>
      <c r="X136" s="190"/>
      <c r="Y136" s="190"/>
      <c r="Z136" s="190"/>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8"/>
      <c r="EU136" s="188"/>
      <c r="EV136" s="188"/>
      <c r="EW136" s="188"/>
      <c r="EX136" s="188"/>
      <c r="EY136" s="188"/>
      <c r="EZ136" s="188"/>
      <c r="FA136" s="188"/>
      <c r="FB136" s="188"/>
      <c r="FC136" s="188"/>
      <c r="FD136" s="188"/>
      <c r="FE136" s="188"/>
      <c r="FF136" s="188"/>
      <c r="FG136" s="188"/>
      <c r="FH136" s="188"/>
      <c r="FI136" s="188"/>
      <c r="FJ136" s="188"/>
      <c r="FK136" s="188"/>
      <c r="FL136" s="188"/>
      <c r="FM136" s="188"/>
      <c r="FN136" s="188"/>
      <c r="FO136" s="188"/>
      <c r="FP136" s="188"/>
      <c r="FQ136" s="188"/>
      <c r="FR136" s="188"/>
      <c r="FS136" s="188"/>
      <c r="FT136" s="188"/>
      <c r="FU136" s="188"/>
      <c r="FV136" s="188"/>
      <c r="FW136" s="188"/>
      <c r="FX136" s="188"/>
      <c r="FY136" s="188"/>
      <c r="FZ136" s="188"/>
      <c r="GA136" s="188"/>
      <c r="GB136" s="188"/>
      <c r="GC136" s="188"/>
      <c r="GD136" s="188"/>
      <c r="GE136" s="188"/>
      <c r="GF136" s="188"/>
      <c r="GG136" s="188"/>
      <c r="GH136" s="188"/>
      <c r="GI136" s="188"/>
      <c r="GJ136" s="188"/>
      <c r="GK136" s="188"/>
      <c r="GL136" s="188"/>
      <c r="GM136" s="188"/>
      <c r="GN136" s="188"/>
      <c r="GO136" s="188"/>
      <c r="GP136" s="188"/>
      <c r="GQ136" s="188"/>
      <c r="GR136" s="188"/>
      <c r="GS136" s="188"/>
      <c r="GT136" s="188"/>
      <c r="GU136" s="188"/>
      <c r="GV136" s="188"/>
      <c r="GW136" s="188"/>
      <c r="GX136" s="188"/>
      <c r="GY136" s="188"/>
      <c r="GZ136" s="188"/>
      <c r="HA136" s="188"/>
      <c r="HB136" s="188"/>
      <c r="HC136" s="188"/>
      <c r="HD136" s="188"/>
      <c r="HE136" s="188"/>
      <c r="HF136" s="188"/>
      <c r="HG136" s="188"/>
      <c r="HH136" s="188"/>
      <c r="HI136" s="188"/>
      <c r="HJ136" s="188"/>
    </row>
    <row r="137" spans="1:218" ht="15.6">
      <c r="A137" s="190"/>
      <c r="B137" s="190"/>
      <c r="C137" s="190"/>
      <c r="D137" s="190"/>
      <c r="E137" s="178"/>
      <c r="F137" s="190"/>
      <c r="G137" s="190"/>
      <c r="H137" s="190"/>
      <c r="I137" s="173">
        <f t="shared" si="1"/>
        <v>0</v>
      </c>
      <c r="J137" s="190"/>
      <c r="K137" s="190"/>
      <c r="L137" s="190"/>
      <c r="M137" s="190"/>
      <c r="N137" s="190"/>
      <c r="O137" s="190"/>
      <c r="P137" s="190"/>
      <c r="Q137" s="190"/>
      <c r="R137" s="190"/>
      <c r="S137" s="190"/>
      <c r="T137" s="190"/>
      <c r="U137" s="190"/>
      <c r="V137" s="190"/>
      <c r="W137" s="190"/>
      <c r="X137" s="190"/>
      <c r="Y137" s="190"/>
      <c r="Z137" s="190"/>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188"/>
      <c r="DK137" s="188"/>
      <c r="DL137" s="188"/>
      <c r="DM137" s="188"/>
      <c r="DN137" s="188"/>
      <c r="DO137" s="188"/>
      <c r="DP137" s="188"/>
      <c r="DQ137" s="188"/>
      <c r="DR137" s="188"/>
      <c r="DS137" s="188"/>
      <c r="DT137" s="188"/>
      <c r="DU137" s="188"/>
      <c r="DV137" s="188"/>
      <c r="DW137" s="188"/>
      <c r="DX137" s="188"/>
      <c r="DY137" s="188"/>
      <c r="DZ137" s="188"/>
      <c r="EA137" s="188"/>
      <c r="EB137" s="188"/>
      <c r="EC137" s="188"/>
      <c r="ED137" s="188"/>
      <c r="EE137" s="188"/>
      <c r="EF137" s="188"/>
      <c r="EG137" s="188"/>
      <c r="EH137" s="188"/>
      <c r="EI137" s="188"/>
      <c r="EJ137" s="188"/>
      <c r="EK137" s="188"/>
      <c r="EL137" s="188"/>
      <c r="EM137" s="188"/>
      <c r="EN137" s="188"/>
      <c r="EO137" s="188"/>
      <c r="EP137" s="188"/>
      <c r="EQ137" s="188"/>
      <c r="ER137" s="188"/>
      <c r="ES137" s="188"/>
      <c r="ET137" s="188"/>
      <c r="EU137" s="188"/>
      <c r="EV137" s="188"/>
      <c r="EW137" s="188"/>
      <c r="EX137" s="188"/>
      <c r="EY137" s="188"/>
      <c r="EZ137" s="188"/>
      <c r="FA137" s="188"/>
      <c r="FB137" s="188"/>
      <c r="FC137" s="188"/>
      <c r="FD137" s="188"/>
      <c r="FE137" s="188"/>
      <c r="FF137" s="188"/>
      <c r="FG137" s="188"/>
      <c r="FH137" s="188"/>
      <c r="FI137" s="188"/>
      <c r="FJ137" s="188"/>
      <c r="FK137" s="188"/>
      <c r="FL137" s="188"/>
      <c r="FM137" s="188"/>
      <c r="FN137" s="188"/>
      <c r="FO137" s="188"/>
      <c r="FP137" s="188"/>
      <c r="FQ137" s="188"/>
      <c r="FR137" s="188"/>
      <c r="FS137" s="188"/>
      <c r="FT137" s="188"/>
      <c r="FU137" s="188"/>
      <c r="FV137" s="188"/>
      <c r="FW137" s="188"/>
      <c r="FX137" s="188"/>
      <c r="FY137" s="188"/>
      <c r="FZ137" s="188"/>
      <c r="GA137" s="188"/>
      <c r="GB137" s="188"/>
      <c r="GC137" s="188"/>
      <c r="GD137" s="188"/>
      <c r="GE137" s="188"/>
      <c r="GF137" s="188"/>
      <c r="GG137" s="188"/>
      <c r="GH137" s="188"/>
      <c r="GI137" s="188"/>
      <c r="GJ137" s="188"/>
      <c r="GK137" s="188"/>
      <c r="GL137" s="188"/>
      <c r="GM137" s="188"/>
      <c r="GN137" s="188"/>
      <c r="GO137" s="188"/>
      <c r="GP137" s="188"/>
      <c r="GQ137" s="188"/>
      <c r="GR137" s="188"/>
      <c r="GS137" s="188"/>
      <c r="GT137" s="188"/>
      <c r="GU137" s="188"/>
      <c r="GV137" s="188"/>
      <c r="GW137" s="188"/>
      <c r="GX137" s="188"/>
      <c r="GY137" s="188"/>
      <c r="GZ137" s="188"/>
      <c r="HA137" s="188"/>
      <c r="HB137" s="188"/>
      <c r="HC137" s="188"/>
      <c r="HD137" s="188"/>
      <c r="HE137" s="188"/>
      <c r="HF137" s="188"/>
      <c r="HG137" s="188"/>
      <c r="HH137" s="188"/>
      <c r="HI137" s="188"/>
      <c r="HJ137" s="188"/>
    </row>
    <row r="138" spans="1:218" ht="15.6">
      <c r="A138" s="190"/>
      <c r="B138" s="190"/>
      <c r="C138" s="190"/>
      <c r="D138" s="190"/>
      <c r="E138" s="178"/>
      <c r="F138" s="190"/>
      <c r="G138" s="190"/>
      <c r="H138" s="190"/>
      <c r="I138" s="173">
        <f t="shared" si="1"/>
        <v>0</v>
      </c>
      <c r="J138" s="190"/>
      <c r="K138" s="190"/>
      <c r="L138" s="190"/>
      <c r="M138" s="190"/>
      <c r="N138" s="190"/>
      <c r="O138" s="190"/>
      <c r="P138" s="190"/>
      <c r="Q138" s="190"/>
      <c r="R138" s="190"/>
      <c r="S138" s="190"/>
      <c r="T138" s="190"/>
      <c r="U138" s="190"/>
      <c r="V138" s="190"/>
      <c r="W138" s="190"/>
      <c r="X138" s="190"/>
      <c r="Y138" s="190"/>
      <c r="Z138" s="190"/>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188"/>
      <c r="DK138" s="188"/>
      <c r="DL138" s="188"/>
      <c r="DM138" s="188"/>
      <c r="DN138" s="188"/>
      <c r="DO138" s="188"/>
      <c r="DP138" s="188"/>
      <c r="DQ138" s="188"/>
      <c r="DR138" s="188"/>
      <c r="DS138" s="188"/>
      <c r="DT138" s="188"/>
      <c r="DU138" s="188"/>
      <c r="DV138" s="188"/>
      <c r="DW138" s="188"/>
      <c r="DX138" s="188"/>
      <c r="DY138" s="188"/>
      <c r="DZ138" s="188"/>
      <c r="EA138" s="188"/>
      <c r="EB138" s="188"/>
      <c r="EC138" s="188"/>
      <c r="ED138" s="188"/>
      <c r="EE138" s="188"/>
      <c r="EF138" s="188"/>
      <c r="EG138" s="188"/>
      <c r="EH138" s="188"/>
      <c r="EI138" s="188"/>
      <c r="EJ138" s="188"/>
      <c r="EK138" s="188"/>
      <c r="EL138" s="188"/>
      <c r="EM138" s="188"/>
      <c r="EN138" s="188"/>
      <c r="EO138" s="188"/>
      <c r="EP138" s="188"/>
      <c r="EQ138" s="188"/>
      <c r="ER138" s="188"/>
      <c r="ES138" s="188"/>
      <c r="ET138" s="188"/>
      <c r="EU138" s="188"/>
      <c r="EV138" s="188"/>
      <c r="EW138" s="188"/>
      <c r="EX138" s="188"/>
      <c r="EY138" s="188"/>
      <c r="EZ138" s="188"/>
      <c r="FA138" s="188"/>
      <c r="FB138" s="188"/>
      <c r="FC138" s="188"/>
      <c r="FD138" s="188"/>
      <c r="FE138" s="188"/>
      <c r="FF138" s="188"/>
      <c r="FG138" s="188"/>
      <c r="FH138" s="188"/>
      <c r="FI138" s="188"/>
      <c r="FJ138" s="188"/>
      <c r="FK138" s="188"/>
      <c r="FL138" s="188"/>
      <c r="FM138" s="188"/>
      <c r="FN138" s="188"/>
      <c r="FO138" s="188"/>
      <c r="FP138" s="188"/>
      <c r="FQ138" s="188"/>
      <c r="FR138" s="188"/>
      <c r="FS138" s="188"/>
      <c r="FT138" s="188"/>
      <c r="FU138" s="188"/>
      <c r="FV138" s="188"/>
      <c r="FW138" s="188"/>
      <c r="FX138" s="188"/>
      <c r="FY138" s="188"/>
      <c r="FZ138" s="188"/>
      <c r="GA138" s="188"/>
      <c r="GB138" s="188"/>
      <c r="GC138" s="188"/>
      <c r="GD138" s="188"/>
      <c r="GE138" s="188"/>
      <c r="GF138" s="188"/>
      <c r="GG138" s="188"/>
      <c r="GH138" s="188"/>
      <c r="GI138" s="188"/>
      <c r="GJ138" s="188"/>
      <c r="GK138" s="188"/>
      <c r="GL138" s="188"/>
      <c r="GM138" s="188"/>
      <c r="GN138" s="188"/>
      <c r="GO138" s="188"/>
      <c r="GP138" s="188"/>
      <c r="GQ138" s="188"/>
      <c r="GR138" s="188"/>
      <c r="GS138" s="188"/>
      <c r="GT138" s="188"/>
      <c r="GU138" s="188"/>
      <c r="GV138" s="188"/>
      <c r="GW138" s="188"/>
      <c r="GX138" s="188"/>
      <c r="GY138" s="188"/>
      <c r="GZ138" s="188"/>
      <c r="HA138" s="188"/>
      <c r="HB138" s="188"/>
      <c r="HC138" s="188"/>
      <c r="HD138" s="188"/>
      <c r="HE138" s="188"/>
      <c r="HF138" s="188"/>
      <c r="HG138" s="188"/>
      <c r="HH138" s="188"/>
      <c r="HI138" s="188"/>
      <c r="HJ138" s="188"/>
    </row>
    <row r="139" spans="1:218" ht="15.6">
      <c r="A139" s="190"/>
      <c r="B139" s="190"/>
      <c r="C139" s="190"/>
      <c r="D139" s="190"/>
      <c r="E139" s="178"/>
      <c r="F139" s="190"/>
      <c r="G139" s="190"/>
      <c r="H139" s="190"/>
      <c r="I139" s="173">
        <f t="shared" si="1"/>
        <v>0</v>
      </c>
      <c r="J139" s="190"/>
      <c r="K139" s="190"/>
      <c r="L139" s="190"/>
      <c r="M139" s="190"/>
      <c r="N139" s="190"/>
      <c r="O139" s="190"/>
      <c r="P139" s="190"/>
      <c r="Q139" s="190"/>
      <c r="R139" s="190"/>
      <c r="S139" s="190"/>
      <c r="T139" s="190"/>
      <c r="U139" s="190"/>
      <c r="V139" s="190"/>
      <c r="W139" s="190"/>
      <c r="X139" s="190"/>
      <c r="Y139" s="190"/>
      <c r="Z139" s="190"/>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88"/>
      <c r="CH139" s="188"/>
      <c r="CI139" s="188"/>
      <c r="CJ139" s="188"/>
      <c r="CK139" s="188"/>
      <c r="CL139" s="188"/>
      <c r="CM139" s="188"/>
      <c r="CN139" s="188"/>
      <c r="CO139" s="188"/>
      <c r="CP139" s="188"/>
      <c r="CQ139" s="188"/>
      <c r="CR139" s="188"/>
      <c r="CS139" s="188"/>
      <c r="CT139" s="188"/>
      <c r="CU139" s="188"/>
      <c r="CV139" s="188"/>
      <c r="CW139" s="188"/>
      <c r="CX139" s="188"/>
      <c r="CY139" s="188"/>
      <c r="CZ139" s="188"/>
      <c r="DA139" s="188"/>
      <c r="DB139" s="188"/>
      <c r="DC139" s="188"/>
      <c r="DD139" s="188"/>
      <c r="DE139" s="188"/>
      <c r="DF139" s="188"/>
      <c r="DG139" s="188"/>
      <c r="DH139" s="188"/>
      <c r="DI139" s="188"/>
      <c r="DJ139" s="188"/>
      <c r="DK139" s="188"/>
      <c r="DL139" s="188"/>
      <c r="DM139" s="188"/>
      <c r="DN139" s="188"/>
      <c r="DO139" s="188"/>
      <c r="DP139" s="188"/>
      <c r="DQ139" s="188"/>
      <c r="DR139" s="188"/>
      <c r="DS139" s="188"/>
      <c r="DT139" s="188"/>
      <c r="DU139" s="188"/>
      <c r="DV139" s="188"/>
      <c r="DW139" s="188"/>
      <c r="DX139" s="188"/>
      <c r="DY139" s="188"/>
      <c r="DZ139" s="188"/>
      <c r="EA139" s="188"/>
      <c r="EB139" s="188"/>
      <c r="EC139" s="188"/>
      <c r="ED139" s="188"/>
      <c r="EE139" s="188"/>
      <c r="EF139" s="188"/>
      <c r="EG139" s="188"/>
      <c r="EH139" s="188"/>
      <c r="EI139" s="188"/>
      <c r="EJ139" s="188"/>
      <c r="EK139" s="188"/>
      <c r="EL139" s="188"/>
      <c r="EM139" s="188"/>
      <c r="EN139" s="188"/>
      <c r="EO139" s="188"/>
      <c r="EP139" s="188"/>
      <c r="EQ139" s="188"/>
      <c r="ER139" s="188"/>
      <c r="ES139" s="188"/>
      <c r="ET139" s="188"/>
      <c r="EU139" s="188"/>
      <c r="EV139" s="188"/>
      <c r="EW139" s="188"/>
      <c r="EX139" s="188"/>
      <c r="EY139" s="188"/>
      <c r="EZ139" s="188"/>
      <c r="FA139" s="188"/>
      <c r="FB139" s="188"/>
      <c r="FC139" s="188"/>
      <c r="FD139" s="188"/>
      <c r="FE139" s="188"/>
      <c r="FF139" s="188"/>
      <c r="FG139" s="188"/>
      <c r="FH139" s="188"/>
      <c r="FI139" s="188"/>
      <c r="FJ139" s="188"/>
      <c r="FK139" s="188"/>
      <c r="FL139" s="188"/>
      <c r="FM139" s="188"/>
      <c r="FN139" s="188"/>
      <c r="FO139" s="188"/>
      <c r="FP139" s="188"/>
      <c r="FQ139" s="188"/>
      <c r="FR139" s="188"/>
      <c r="FS139" s="188"/>
      <c r="FT139" s="188"/>
      <c r="FU139" s="188"/>
      <c r="FV139" s="188"/>
      <c r="FW139" s="188"/>
      <c r="FX139" s="188"/>
      <c r="FY139" s="188"/>
      <c r="FZ139" s="188"/>
      <c r="GA139" s="188"/>
      <c r="GB139" s="188"/>
      <c r="GC139" s="188"/>
      <c r="GD139" s="188"/>
      <c r="GE139" s="188"/>
      <c r="GF139" s="188"/>
      <c r="GG139" s="188"/>
      <c r="GH139" s="188"/>
      <c r="GI139" s="188"/>
      <c r="GJ139" s="188"/>
      <c r="GK139" s="188"/>
      <c r="GL139" s="188"/>
      <c r="GM139" s="188"/>
      <c r="GN139" s="188"/>
      <c r="GO139" s="188"/>
      <c r="GP139" s="188"/>
      <c r="GQ139" s="188"/>
      <c r="GR139" s="188"/>
      <c r="GS139" s="188"/>
      <c r="GT139" s="188"/>
      <c r="GU139" s="188"/>
      <c r="GV139" s="188"/>
      <c r="GW139" s="188"/>
      <c r="GX139" s="188"/>
      <c r="GY139" s="188"/>
      <c r="GZ139" s="188"/>
      <c r="HA139" s="188"/>
      <c r="HB139" s="188"/>
      <c r="HC139" s="188"/>
      <c r="HD139" s="188"/>
      <c r="HE139" s="188"/>
      <c r="HF139" s="188"/>
      <c r="HG139" s="188"/>
      <c r="HH139" s="188"/>
      <c r="HI139" s="188"/>
      <c r="HJ139" s="188"/>
    </row>
    <row r="140" spans="1:218" ht="15.6">
      <c r="A140" s="190"/>
      <c r="B140" s="190"/>
      <c r="C140" s="190"/>
      <c r="D140" s="190"/>
      <c r="E140" s="178"/>
      <c r="F140" s="190"/>
      <c r="G140" s="190"/>
      <c r="H140" s="190"/>
      <c r="I140" s="173">
        <f t="shared" si="1"/>
        <v>0</v>
      </c>
      <c r="J140" s="190"/>
      <c r="K140" s="190"/>
      <c r="L140" s="190"/>
      <c r="M140" s="190"/>
      <c r="N140" s="190"/>
      <c r="O140" s="190"/>
      <c r="P140" s="190"/>
      <c r="Q140" s="190"/>
      <c r="R140" s="190"/>
      <c r="S140" s="190"/>
      <c r="T140" s="190"/>
      <c r="U140" s="190"/>
      <c r="V140" s="190"/>
      <c r="W140" s="190"/>
      <c r="X140" s="190"/>
      <c r="Y140" s="190"/>
      <c r="Z140" s="190"/>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88"/>
      <c r="CH140" s="188"/>
      <c r="CI140" s="188"/>
      <c r="CJ140" s="188"/>
      <c r="CK140" s="188"/>
      <c r="CL140" s="188"/>
      <c r="CM140" s="188"/>
      <c r="CN140" s="188"/>
      <c r="CO140" s="188"/>
      <c r="CP140" s="188"/>
      <c r="CQ140" s="188"/>
      <c r="CR140" s="188"/>
      <c r="CS140" s="188"/>
      <c r="CT140" s="188"/>
      <c r="CU140" s="188"/>
      <c r="CV140" s="188"/>
      <c r="CW140" s="188"/>
      <c r="CX140" s="188"/>
      <c r="CY140" s="188"/>
      <c r="CZ140" s="188"/>
      <c r="DA140" s="188"/>
      <c r="DB140" s="188"/>
      <c r="DC140" s="188"/>
      <c r="DD140" s="188"/>
      <c r="DE140" s="188"/>
      <c r="DF140" s="188"/>
      <c r="DG140" s="188"/>
      <c r="DH140" s="188"/>
      <c r="DI140" s="188"/>
      <c r="DJ140" s="188"/>
      <c r="DK140" s="188"/>
      <c r="DL140" s="188"/>
      <c r="DM140" s="188"/>
      <c r="DN140" s="188"/>
      <c r="DO140" s="188"/>
      <c r="DP140" s="188"/>
      <c r="DQ140" s="188"/>
      <c r="DR140" s="188"/>
      <c r="DS140" s="188"/>
      <c r="DT140" s="188"/>
      <c r="DU140" s="188"/>
      <c r="DV140" s="188"/>
      <c r="DW140" s="188"/>
      <c r="DX140" s="188"/>
      <c r="DY140" s="188"/>
      <c r="DZ140" s="188"/>
      <c r="EA140" s="188"/>
      <c r="EB140" s="188"/>
      <c r="EC140" s="188"/>
      <c r="ED140" s="188"/>
      <c r="EE140" s="188"/>
      <c r="EF140" s="188"/>
      <c r="EG140" s="188"/>
      <c r="EH140" s="188"/>
      <c r="EI140" s="188"/>
      <c r="EJ140" s="188"/>
      <c r="EK140" s="188"/>
      <c r="EL140" s="188"/>
      <c r="EM140" s="188"/>
      <c r="EN140" s="188"/>
      <c r="EO140" s="188"/>
      <c r="EP140" s="188"/>
      <c r="EQ140" s="188"/>
      <c r="ER140" s="188"/>
      <c r="ES140" s="188"/>
      <c r="ET140" s="188"/>
      <c r="EU140" s="188"/>
      <c r="EV140" s="188"/>
      <c r="EW140" s="188"/>
      <c r="EX140" s="188"/>
      <c r="EY140" s="188"/>
      <c r="EZ140" s="188"/>
      <c r="FA140" s="188"/>
      <c r="FB140" s="188"/>
      <c r="FC140" s="188"/>
      <c r="FD140" s="188"/>
      <c r="FE140" s="188"/>
      <c r="FF140" s="188"/>
      <c r="FG140" s="188"/>
      <c r="FH140" s="188"/>
      <c r="FI140" s="188"/>
      <c r="FJ140" s="188"/>
      <c r="FK140" s="188"/>
      <c r="FL140" s="188"/>
      <c r="FM140" s="188"/>
      <c r="FN140" s="188"/>
      <c r="FO140" s="188"/>
      <c r="FP140" s="188"/>
      <c r="FQ140" s="188"/>
      <c r="FR140" s="188"/>
      <c r="FS140" s="188"/>
      <c r="FT140" s="188"/>
      <c r="FU140" s="188"/>
      <c r="FV140" s="188"/>
      <c r="FW140" s="188"/>
      <c r="FX140" s="188"/>
      <c r="FY140" s="188"/>
      <c r="FZ140" s="188"/>
      <c r="GA140" s="188"/>
      <c r="GB140" s="188"/>
      <c r="GC140" s="188"/>
      <c r="GD140" s="188"/>
      <c r="GE140" s="188"/>
      <c r="GF140" s="188"/>
      <c r="GG140" s="188"/>
      <c r="GH140" s="188"/>
      <c r="GI140" s="188"/>
      <c r="GJ140" s="188"/>
      <c r="GK140" s="188"/>
      <c r="GL140" s="188"/>
      <c r="GM140" s="188"/>
      <c r="GN140" s="188"/>
      <c r="GO140" s="188"/>
      <c r="GP140" s="188"/>
      <c r="GQ140" s="188"/>
      <c r="GR140" s="188"/>
      <c r="GS140" s="188"/>
      <c r="GT140" s="188"/>
      <c r="GU140" s="188"/>
      <c r="GV140" s="188"/>
      <c r="GW140" s="188"/>
      <c r="GX140" s="188"/>
      <c r="GY140" s="188"/>
      <c r="GZ140" s="188"/>
      <c r="HA140" s="188"/>
      <c r="HB140" s="188"/>
      <c r="HC140" s="188"/>
      <c r="HD140" s="188"/>
      <c r="HE140" s="188"/>
      <c r="HF140" s="188"/>
      <c r="HG140" s="188"/>
      <c r="HH140" s="188"/>
      <c r="HI140" s="188"/>
      <c r="HJ140" s="188"/>
    </row>
    <row r="141" spans="1:218" ht="15.6">
      <c r="A141" s="190"/>
      <c r="B141" s="190"/>
      <c r="C141" s="190"/>
      <c r="D141" s="190"/>
      <c r="E141" s="178"/>
      <c r="F141" s="190"/>
      <c r="G141" s="190"/>
      <c r="H141" s="190"/>
      <c r="I141" s="173">
        <f t="shared" si="1"/>
        <v>0</v>
      </c>
      <c r="J141" s="190"/>
      <c r="K141" s="190"/>
      <c r="L141" s="190"/>
      <c r="M141" s="190"/>
      <c r="N141" s="190"/>
      <c r="O141" s="190"/>
      <c r="P141" s="190"/>
      <c r="Q141" s="190"/>
      <c r="R141" s="190"/>
      <c r="S141" s="190"/>
      <c r="T141" s="190"/>
      <c r="U141" s="190"/>
      <c r="V141" s="190"/>
      <c r="W141" s="190"/>
      <c r="X141" s="190"/>
      <c r="Y141" s="190"/>
      <c r="Z141" s="190"/>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88"/>
      <c r="CH141" s="188"/>
      <c r="CI141" s="188"/>
      <c r="CJ141" s="188"/>
      <c r="CK141" s="188"/>
      <c r="CL141" s="188"/>
      <c r="CM141" s="188"/>
      <c r="CN141" s="188"/>
      <c r="CO141" s="188"/>
      <c r="CP141" s="188"/>
      <c r="CQ141" s="188"/>
      <c r="CR141" s="188"/>
      <c r="CS141" s="188"/>
      <c r="CT141" s="188"/>
      <c r="CU141" s="188"/>
      <c r="CV141" s="188"/>
      <c r="CW141" s="188"/>
      <c r="CX141" s="188"/>
      <c r="CY141" s="188"/>
      <c r="CZ141" s="188"/>
      <c r="DA141" s="188"/>
      <c r="DB141" s="188"/>
      <c r="DC141" s="188"/>
      <c r="DD141" s="188"/>
      <c r="DE141" s="188"/>
      <c r="DF141" s="188"/>
      <c r="DG141" s="188"/>
      <c r="DH141" s="188"/>
      <c r="DI141" s="188"/>
      <c r="DJ141" s="188"/>
      <c r="DK141" s="188"/>
      <c r="DL141" s="188"/>
      <c r="DM141" s="188"/>
      <c r="DN141" s="188"/>
      <c r="DO141" s="188"/>
      <c r="DP141" s="188"/>
      <c r="DQ141" s="188"/>
      <c r="DR141" s="188"/>
      <c r="DS141" s="188"/>
      <c r="DT141" s="188"/>
      <c r="DU141" s="188"/>
      <c r="DV141" s="188"/>
      <c r="DW141" s="188"/>
      <c r="DX141" s="188"/>
      <c r="DY141" s="188"/>
      <c r="DZ141" s="188"/>
      <c r="EA141" s="188"/>
      <c r="EB141" s="188"/>
      <c r="EC141" s="188"/>
      <c r="ED141" s="188"/>
      <c r="EE141" s="188"/>
      <c r="EF141" s="188"/>
      <c r="EG141" s="188"/>
      <c r="EH141" s="188"/>
      <c r="EI141" s="188"/>
      <c r="EJ141" s="188"/>
      <c r="EK141" s="188"/>
      <c r="EL141" s="188"/>
      <c r="EM141" s="188"/>
      <c r="EN141" s="188"/>
      <c r="EO141" s="188"/>
      <c r="EP141" s="188"/>
      <c r="EQ141" s="188"/>
      <c r="ER141" s="188"/>
      <c r="ES141" s="188"/>
      <c r="ET141" s="188"/>
      <c r="EU141" s="188"/>
      <c r="EV141" s="188"/>
      <c r="EW141" s="188"/>
      <c r="EX141" s="188"/>
      <c r="EY141" s="188"/>
      <c r="EZ141" s="188"/>
      <c r="FA141" s="188"/>
      <c r="FB141" s="188"/>
      <c r="FC141" s="188"/>
      <c r="FD141" s="188"/>
      <c r="FE141" s="188"/>
      <c r="FF141" s="188"/>
      <c r="FG141" s="188"/>
      <c r="FH141" s="188"/>
      <c r="FI141" s="188"/>
      <c r="FJ141" s="188"/>
      <c r="FK141" s="188"/>
      <c r="FL141" s="188"/>
      <c r="FM141" s="188"/>
      <c r="FN141" s="188"/>
      <c r="FO141" s="188"/>
      <c r="FP141" s="188"/>
      <c r="FQ141" s="188"/>
      <c r="FR141" s="188"/>
      <c r="FS141" s="188"/>
      <c r="FT141" s="188"/>
      <c r="FU141" s="188"/>
      <c r="FV141" s="188"/>
      <c r="FW141" s="188"/>
      <c r="FX141" s="188"/>
      <c r="FY141" s="188"/>
      <c r="FZ141" s="188"/>
      <c r="GA141" s="188"/>
      <c r="GB141" s="188"/>
      <c r="GC141" s="188"/>
      <c r="GD141" s="188"/>
      <c r="GE141" s="188"/>
      <c r="GF141" s="188"/>
      <c r="GG141" s="188"/>
      <c r="GH141" s="188"/>
      <c r="GI141" s="188"/>
      <c r="GJ141" s="188"/>
      <c r="GK141" s="188"/>
      <c r="GL141" s="188"/>
      <c r="GM141" s="188"/>
      <c r="GN141" s="188"/>
      <c r="GO141" s="188"/>
      <c r="GP141" s="188"/>
      <c r="GQ141" s="188"/>
      <c r="GR141" s="188"/>
      <c r="GS141" s="188"/>
      <c r="GT141" s="188"/>
      <c r="GU141" s="188"/>
      <c r="GV141" s="188"/>
      <c r="GW141" s="188"/>
      <c r="GX141" s="188"/>
      <c r="GY141" s="188"/>
      <c r="GZ141" s="188"/>
      <c r="HA141" s="188"/>
      <c r="HB141" s="188"/>
      <c r="HC141" s="188"/>
      <c r="HD141" s="188"/>
      <c r="HE141" s="188"/>
      <c r="HF141" s="188"/>
      <c r="HG141" s="188"/>
      <c r="HH141" s="188"/>
      <c r="HI141" s="188"/>
      <c r="HJ141" s="188"/>
    </row>
    <row r="142" spans="1:218" ht="15.6">
      <c r="A142" s="190"/>
      <c r="B142" s="190"/>
      <c r="C142" s="190"/>
      <c r="D142" s="190"/>
      <c r="E142" s="178"/>
      <c r="F142" s="190"/>
      <c r="G142" s="190"/>
      <c r="H142" s="190"/>
      <c r="I142" s="173">
        <f t="shared" ref="I142:I200" si="2">(E142-INT(E142))*24</f>
        <v>0</v>
      </c>
      <c r="J142" s="190"/>
      <c r="K142" s="190"/>
      <c r="L142" s="190"/>
      <c r="M142" s="190"/>
      <c r="N142" s="190"/>
      <c r="O142" s="190"/>
      <c r="P142" s="190"/>
      <c r="Q142" s="190"/>
      <c r="R142" s="190"/>
      <c r="S142" s="190"/>
      <c r="T142" s="190"/>
      <c r="U142" s="190"/>
      <c r="V142" s="190"/>
      <c r="W142" s="190"/>
      <c r="X142" s="190"/>
      <c r="Y142" s="190"/>
      <c r="Z142" s="190"/>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88"/>
      <c r="CH142" s="188"/>
      <c r="CI142" s="188"/>
      <c r="CJ142" s="188"/>
      <c r="CK142" s="188"/>
      <c r="CL142" s="188"/>
      <c r="CM142" s="188"/>
      <c r="CN142" s="188"/>
      <c r="CO142" s="188"/>
      <c r="CP142" s="188"/>
      <c r="CQ142" s="188"/>
      <c r="CR142" s="188"/>
      <c r="CS142" s="188"/>
      <c r="CT142" s="188"/>
      <c r="CU142" s="188"/>
      <c r="CV142" s="188"/>
      <c r="CW142" s="188"/>
      <c r="CX142" s="188"/>
      <c r="CY142" s="188"/>
      <c r="CZ142" s="188"/>
      <c r="DA142" s="188"/>
      <c r="DB142" s="188"/>
      <c r="DC142" s="188"/>
      <c r="DD142" s="188"/>
      <c r="DE142" s="188"/>
      <c r="DF142" s="188"/>
      <c r="DG142" s="188"/>
      <c r="DH142" s="188"/>
      <c r="DI142" s="188"/>
      <c r="DJ142" s="188"/>
      <c r="DK142" s="188"/>
      <c r="DL142" s="188"/>
      <c r="DM142" s="188"/>
      <c r="DN142" s="188"/>
      <c r="DO142" s="188"/>
      <c r="DP142" s="188"/>
      <c r="DQ142" s="188"/>
      <c r="DR142" s="188"/>
      <c r="DS142" s="188"/>
      <c r="DT142" s="188"/>
      <c r="DU142" s="188"/>
      <c r="DV142" s="188"/>
      <c r="DW142" s="188"/>
      <c r="DX142" s="188"/>
      <c r="DY142" s="188"/>
      <c r="DZ142" s="188"/>
      <c r="EA142" s="188"/>
      <c r="EB142" s="188"/>
      <c r="EC142" s="188"/>
      <c r="ED142" s="188"/>
      <c r="EE142" s="188"/>
      <c r="EF142" s="188"/>
      <c r="EG142" s="188"/>
      <c r="EH142" s="188"/>
      <c r="EI142" s="188"/>
      <c r="EJ142" s="188"/>
      <c r="EK142" s="188"/>
      <c r="EL142" s="188"/>
      <c r="EM142" s="188"/>
      <c r="EN142" s="188"/>
      <c r="EO142" s="188"/>
      <c r="EP142" s="188"/>
      <c r="EQ142" s="188"/>
      <c r="ER142" s="188"/>
      <c r="ES142" s="188"/>
      <c r="ET142" s="188"/>
      <c r="EU142" s="188"/>
      <c r="EV142" s="188"/>
      <c r="EW142" s="188"/>
      <c r="EX142" s="188"/>
      <c r="EY142" s="188"/>
      <c r="EZ142" s="188"/>
      <c r="FA142" s="188"/>
      <c r="FB142" s="188"/>
      <c r="FC142" s="188"/>
      <c r="FD142" s="188"/>
      <c r="FE142" s="188"/>
      <c r="FF142" s="188"/>
      <c r="FG142" s="188"/>
      <c r="FH142" s="188"/>
      <c r="FI142" s="188"/>
      <c r="FJ142" s="188"/>
      <c r="FK142" s="188"/>
      <c r="FL142" s="188"/>
      <c r="FM142" s="188"/>
      <c r="FN142" s="188"/>
      <c r="FO142" s="188"/>
      <c r="FP142" s="188"/>
      <c r="FQ142" s="188"/>
      <c r="FR142" s="188"/>
      <c r="FS142" s="188"/>
      <c r="FT142" s="188"/>
      <c r="FU142" s="188"/>
      <c r="FV142" s="188"/>
      <c r="FW142" s="188"/>
      <c r="FX142" s="188"/>
      <c r="FY142" s="188"/>
      <c r="FZ142" s="188"/>
      <c r="GA142" s="188"/>
      <c r="GB142" s="188"/>
      <c r="GC142" s="188"/>
      <c r="GD142" s="188"/>
      <c r="GE142" s="188"/>
      <c r="GF142" s="188"/>
      <c r="GG142" s="188"/>
      <c r="GH142" s="188"/>
      <c r="GI142" s="188"/>
      <c r="GJ142" s="188"/>
      <c r="GK142" s="188"/>
      <c r="GL142" s="188"/>
      <c r="GM142" s="188"/>
      <c r="GN142" s="188"/>
      <c r="GO142" s="188"/>
      <c r="GP142" s="188"/>
      <c r="GQ142" s="188"/>
      <c r="GR142" s="188"/>
      <c r="GS142" s="188"/>
      <c r="GT142" s="188"/>
      <c r="GU142" s="188"/>
      <c r="GV142" s="188"/>
      <c r="GW142" s="188"/>
      <c r="GX142" s="188"/>
      <c r="GY142" s="188"/>
      <c r="GZ142" s="188"/>
      <c r="HA142" s="188"/>
      <c r="HB142" s="188"/>
      <c r="HC142" s="188"/>
      <c r="HD142" s="188"/>
      <c r="HE142" s="188"/>
      <c r="HF142" s="188"/>
      <c r="HG142" s="188"/>
      <c r="HH142" s="188"/>
      <c r="HI142" s="188"/>
      <c r="HJ142" s="188"/>
    </row>
    <row r="143" spans="1:218" ht="15.6">
      <c r="A143" s="190"/>
      <c r="B143" s="190"/>
      <c r="C143" s="190"/>
      <c r="D143" s="190"/>
      <c r="E143" s="178"/>
      <c r="F143" s="190"/>
      <c r="G143" s="190"/>
      <c r="H143" s="190"/>
      <c r="I143" s="173">
        <f t="shared" si="2"/>
        <v>0</v>
      </c>
      <c r="J143" s="190"/>
      <c r="K143" s="190"/>
      <c r="L143" s="190"/>
      <c r="M143" s="190"/>
      <c r="N143" s="190"/>
      <c r="O143" s="190"/>
      <c r="P143" s="190"/>
      <c r="Q143" s="190"/>
      <c r="R143" s="190"/>
      <c r="S143" s="190"/>
      <c r="T143" s="190"/>
      <c r="U143" s="190"/>
      <c r="V143" s="190"/>
      <c r="W143" s="190"/>
      <c r="X143" s="190"/>
      <c r="Y143" s="190"/>
      <c r="Z143" s="190"/>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88"/>
      <c r="CH143" s="188"/>
      <c r="CI143" s="188"/>
      <c r="CJ143" s="188"/>
      <c r="CK143" s="188"/>
      <c r="CL143" s="188"/>
      <c r="CM143" s="188"/>
      <c r="CN143" s="188"/>
      <c r="CO143" s="188"/>
      <c r="CP143" s="188"/>
      <c r="CQ143" s="188"/>
      <c r="CR143" s="188"/>
      <c r="CS143" s="188"/>
      <c r="CT143" s="188"/>
      <c r="CU143" s="188"/>
      <c r="CV143" s="188"/>
      <c r="CW143" s="188"/>
      <c r="CX143" s="188"/>
      <c r="CY143" s="188"/>
      <c r="CZ143" s="188"/>
      <c r="DA143" s="188"/>
      <c r="DB143" s="188"/>
      <c r="DC143" s="188"/>
      <c r="DD143" s="188"/>
      <c r="DE143" s="188"/>
      <c r="DF143" s="188"/>
      <c r="DG143" s="188"/>
      <c r="DH143" s="188"/>
      <c r="DI143" s="188"/>
      <c r="DJ143" s="188"/>
      <c r="DK143" s="188"/>
      <c r="DL143" s="188"/>
      <c r="DM143" s="188"/>
      <c r="DN143" s="188"/>
      <c r="DO143" s="188"/>
      <c r="DP143" s="188"/>
      <c r="DQ143" s="188"/>
      <c r="DR143" s="188"/>
      <c r="DS143" s="188"/>
      <c r="DT143" s="188"/>
      <c r="DU143" s="188"/>
      <c r="DV143" s="188"/>
      <c r="DW143" s="188"/>
      <c r="DX143" s="188"/>
      <c r="DY143" s="188"/>
      <c r="DZ143" s="188"/>
      <c r="EA143" s="188"/>
      <c r="EB143" s="188"/>
      <c r="EC143" s="188"/>
      <c r="ED143" s="188"/>
      <c r="EE143" s="188"/>
      <c r="EF143" s="188"/>
      <c r="EG143" s="188"/>
      <c r="EH143" s="188"/>
      <c r="EI143" s="188"/>
      <c r="EJ143" s="188"/>
      <c r="EK143" s="188"/>
      <c r="EL143" s="188"/>
      <c r="EM143" s="188"/>
      <c r="EN143" s="188"/>
      <c r="EO143" s="188"/>
      <c r="EP143" s="188"/>
      <c r="EQ143" s="188"/>
      <c r="ER143" s="188"/>
      <c r="ES143" s="188"/>
      <c r="ET143" s="188"/>
      <c r="EU143" s="188"/>
      <c r="EV143" s="188"/>
      <c r="EW143" s="188"/>
      <c r="EX143" s="188"/>
      <c r="EY143" s="188"/>
      <c r="EZ143" s="188"/>
      <c r="FA143" s="188"/>
      <c r="FB143" s="188"/>
      <c r="FC143" s="188"/>
      <c r="FD143" s="188"/>
      <c r="FE143" s="188"/>
      <c r="FF143" s="188"/>
      <c r="FG143" s="188"/>
      <c r="FH143" s="188"/>
      <c r="FI143" s="188"/>
      <c r="FJ143" s="188"/>
      <c r="FK143" s="188"/>
      <c r="FL143" s="188"/>
      <c r="FM143" s="188"/>
      <c r="FN143" s="188"/>
      <c r="FO143" s="188"/>
      <c r="FP143" s="188"/>
      <c r="FQ143" s="188"/>
      <c r="FR143" s="188"/>
      <c r="FS143" s="188"/>
      <c r="FT143" s="188"/>
      <c r="FU143" s="188"/>
      <c r="FV143" s="188"/>
      <c r="FW143" s="188"/>
      <c r="FX143" s="188"/>
      <c r="FY143" s="188"/>
      <c r="FZ143" s="188"/>
      <c r="GA143" s="188"/>
      <c r="GB143" s="188"/>
      <c r="GC143" s="188"/>
      <c r="GD143" s="188"/>
      <c r="GE143" s="188"/>
      <c r="GF143" s="188"/>
      <c r="GG143" s="188"/>
      <c r="GH143" s="188"/>
      <c r="GI143" s="188"/>
      <c r="GJ143" s="188"/>
      <c r="GK143" s="188"/>
      <c r="GL143" s="188"/>
      <c r="GM143" s="188"/>
      <c r="GN143" s="188"/>
      <c r="GO143" s="188"/>
      <c r="GP143" s="188"/>
      <c r="GQ143" s="188"/>
      <c r="GR143" s="188"/>
      <c r="GS143" s="188"/>
      <c r="GT143" s="188"/>
      <c r="GU143" s="188"/>
      <c r="GV143" s="188"/>
      <c r="GW143" s="188"/>
      <c r="GX143" s="188"/>
      <c r="GY143" s="188"/>
      <c r="GZ143" s="188"/>
      <c r="HA143" s="188"/>
      <c r="HB143" s="188"/>
      <c r="HC143" s="188"/>
      <c r="HD143" s="188"/>
      <c r="HE143" s="188"/>
      <c r="HF143" s="188"/>
      <c r="HG143" s="188"/>
      <c r="HH143" s="188"/>
      <c r="HI143" s="188"/>
      <c r="HJ143" s="188"/>
    </row>
    <row r="144" spans="1:218" ht="15.6">
      <c r="A144" s="190"/>
      <c r="B144" s="190"/>
      <c r="C144" s="190"/>
      <c r="D144" s="190"/>
      <c r="E144" s="178"/>
      <c r="F144" s="190"/>
      <c r="G144" s="190"/>
      <c r="H144" s="190"/>
      <c r="I144" s="173">
        <f t="shared" si="2"/>
        <v>0</v>
      </c>
      <c r="J144" s="190"/>
      <c r="K144" s="190"/>
      <c r="L144" s="190"/>
      <c r="M144" s="190"/>
      <c r="N144" s="190"/>
      <c r="O144" s="190"/>
      <c r="P144" s="190"/>
      <c r="Q144" s="190"/>
      <c r="R144" s="190"/>
      <c r="S144" s="190"/>
      <c r="T144" s="190"/>
      <c r="U144" s="190"/>
      <c r="V144" s="190"/>
      <c r="W144" s="190"/>
      <c r="X144" s="190"/>
      <c r="Y144" s="190"/>
      <c r="Z144" s="190"/>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88"/>
      <c r="CH144" s="188"/>
      <c r="CI144" s="188"/>
      <c r="CJ144" s="188"/>
      <c r="CK144" s="188"/>
      <c r="CL144" s="188"/>
      <c r="CM144" s="188"/>
      <c r="CN144" s="188"/>
      <c r="CO144" s="188"/>
      <c r="CP144" s="188"/>
      <c r="CQ144" s="188"/>
      <c r="CR144" s="188"/>
      <c r="CS144" s="188"/>
      <c r="CT144" s="188"/>
      <c r="CU144" s="188"/>
      <c r="CV144" s="188"/>
      <c r="CW144" s="188"/>
      <c r="CX144" s="188"/>
      <c r="CY144" s="188"/>
      <c r="CZ144" s="188"/>
      <c r="DA144" s="188"/>
      <c r="DB144" s="188"/>
      <c r="DC144" s="188"/>
      <c r="DD144" s="188"/>
      <c r="DE144" s="188"/>
      <c r="DF144" s="188"/>
      <c r="DG144" s="188"/>
      <c r="DH144" s="188"/>
      <c r="DI144" s="188"/>
      <c r="DJ144" s="188"/>
      <c r="DK144" s="188"/>
      <c r="DL144" s="188"/>
      <c r="DM144" s="188"/>
      <c r="DN144" s="188"/>
      <c r="DO144" s="188"/>
      <c r="DP144" s="188"/>
      <c r="DQ144" s="188"/>
      <c r="DR144" s="188"/>
      <c r="DS144" s="188"/>
      <c r="DT144" s="188"/>
      <c r="DU144" s="188"/>
      <c r="DV144" s="188"/>
      <c r="DW144" s="188"/>
      <c r="DX144" s="188"/>
      <c r="DY144" s="188"/>
      <c r="DZ144" s="188"/>
      <c r="EA144" s="188"/>
      <c r="EB144" s="188"/>
      <c r="EC144" s="188"/>
      <c r="ED144" s="188"/>
      <c r="EE144" s="188"/>
      <c r="EF144" s="188"/>
      <c r="EG144" s="188"/>
      <c r="EH144" s="188"/>
      <c r="EI144" s="188"/>
      <c r="EJ144" s="188"/>
      <c r="EK144" s="188"/>
      <c r="EL144" s="188"/>
      <c r="EM144" s="188"/>
      <c r="EN144" s="188"/>
      <c r="EO144" s="188"/>
      <c r="EP144" s="188"/>
      <c r="EQ144" s="188"/>
      <c r="ER144" s="188"/>
      <c r="ES144" s="188"/>
      <c r="ET144" s="188"/>
      <c r="EU144" s="188"/>
      <c r="EV144" s="188"/>
      <c r="EW144" s="188"/>
      <c r="EX144" s="188"/>
      <c r="EY144" s="188"/>
      <c r="EZ144" s="188"/>
      <c r="FA144" s="188"/>
      <c r="FB144" s="188"/>
      <c r="FC144" s="188"/>
      <c r="FD144" s="188"/>
      <c r="FE144" s="188"/>
      <c r="FF144" s="188"/>
      <c r="FG144" s="188"/>
      <c r="FH144" s="188"/>
      <c r="FI144" s="188"/>
      <c r="FJ144" s="188"/>
      <c r="FK144" s="188"/>
      <c r="FL144" s="188"/>
      <c r="FM144" s="188"/>
      <c r="FN144" s="188"/>
      <c r="FO144" s="188"/>
      <c r="FP144" s="188"/>
      <c r="FQ144" s="188"/>
      <c r="FR144" s="188"/>
      <c r="FS144" s="188"/>
      <c r="FT144" s="188"/>
      <c r="FU144" s="188"/>
      <c r="FV144" s="188"/>
      <c r="FW144" s="188"/>
      <c r="FX144" s="188"/>
      <c r="FY144" s="188"/>
      <c r="FZ144" s="188"/>
      <c r="GA144" s="188"/>
      <c r="GB144" s="188"/>
      <c r="GC144" s="188"/>
      <c r="GD144" s="188"/>
      <c r="GE144" s="188"/>
      <c r="GF144" s="188"/>
      <c r="GG144" s="188"/>
      <c r="GH144" s="188"/>
      <c r="GI144" s="188"/>
      <c r="GJ144" s="188"/>
      <c r="GK144" s="188"/>
      <c r="GL144" s="188"/>
      <c r="GM144" s="188"/>
      <c r="GN144" s="188"/>
      <c r="GO144" s="188"/>
      <c r="GP144" s="188"/>
      <c r="GQ144" s="188"/>
      <c r="GR144" s="188"/>
      <c r="GS144" s="188"/>
      <c r="GT144" s="188"/>
      <c r="GU144" s="188"/>
      <c r="GV144" s="188"/>
      <c r="GW144" s="188"/>
      <c r="GX144" s="188"/>
      <c r="GY144" s="188"/>
      <c r="GZ144" s="188"/>
      <c r="HA144" s="188"/>
      <c r="HB144" s="188"/>
      <c r="HC144" s="188"/>
      <c r="HD144" s="188"/>
      <c r="HE144" s="188"/>
      <c r="HF144" s="188"/>
      <c r="HG144" s="188"/>
      <c r="HH144" s="188"/>
      <c r="HI144" s="188"/>
      <c r="HJ144" s="188"/>
    </row>
    <row r="145" spans="1:218" ht="15.6">
      <c r="A145" s="190"/>
      <c r="B145" s="190"/>
      <c r="C145" s="190"/>
      <c r="D145" s="190"/>
      <c r="E145" s="178"/>
      <c r="F145" s="190"/>
      <c r="G145" s="190"/>
      <c r="H145" s="190"/>
      <c r="I145" s="173">
        <f t="shared" si="2"/>
        <v>0</v>
      </c>
      <c r="J145" s="190"/>
      <c r="K145" s="190"/>
      <c r="L145" s="190"/>
      <c r="M145" s="190"/>
      <c r="N145" s="190"/>
      <c r="O145" s="190"/>
      <c r="P145" s="190"/>
      <c r="Q145" s="190"/>
      <c r="R145" s="190"/>
      <c r="S145" s="190"/>
      <c r="T145" s="190"/>
      <c r="U145" s="190"/>
      <c r="V145" s="190"/>
      <c r="W145" s="190"/>
      <c r="X145" s="190"/>
      <c r="Y145" s="190"/>
      <c r="Z145" s="190"/>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c r="CH145" s="188"/>
      <c r="CI145" s="188"/>
      <c r="CJ145" s="188"/>
      <c r="CK145" s="188"/>
      <c r="CL145" s="188"/>
      <c r="CM145" s="188"/>
      <c r="CN145" s="188"/>
      <c r="CO145" s="188"/>
      <c r="CP145" s="188"/>
      <c r="CQ145" s="188"/>
      <c r="CR145" s="188"/>
      <c r="CS145" s="188"/>
      <c r="CT145" s="188"/>
      <c r="CU145" s="188"/>
      <c r="CV145" s="188"/>
      <c r="CW145" s="188"/>
      <c r="CX145" s="188"/>
      <c r="CY145" s="188"/>
      <c r="CZ145" s="188"/>
      <c r="DA145" s="188"/>
      <c r="DB145" s="188"/>
      <c r="DC145" s="188"/>
      <c r="DD145" s="188"/>
      <c r="DE145" s="188"/>
      <c r="DF145" s="188"/>
      <c r="DG145" s="188"/>
      <c r="DH145" s="188"/>
      <c r="DI145" s="188"/>
      <c r="DJ145" s="188"/>
      <c r="DK145" s="188"/>
      <c r="DL145" s="188"/>
      <c r="DM145" s="188"/>
      <c r="DN145" s="188"/>
      <c r="DO145" s="188"/>
      <c r="DP145" s="188"/>
      <c r="DQ145" s="188"/>
      <c r="DR145" s="188"/>
      <c r="DS145" s="188"/>
      <c r="DT145" s="188"/>
      <c r="DU145" s="188"/>
      <c r="DV145" s="188"/>
      <c r="DW145" s="188"/>
      <c r="DX145" s="188"/>
      <c r="DY145" s="188"/>
      <c r="DZ145" s="188"/>
      <c r="EA145" s="188"/>
      <c r="EB145" s="188"/>
      <c r="EC145" s="188"/>
      <c r="ED145" s="188"/>
      <c r="EE145" s="188"/>
      <c r="EF145" s="188"/>
      <c r="EG145" s="188"/>
      <c r="EH145" s="188"/>
      <c r="EI145" s="188"/>
      <c r="EJ145" s="188"/>
      <c r="EK145" s="188"/>
      <c r="EL145" s="188"/>
      <c r="EM145" s="188"/>
      <c r="EN145" s="188"/>
      <c r="EO145" s="188"/>
      <c r="EP145" s="188"/>
      <c r="EQ145" s="188"/>
      <c r="ER145" s="188"/>
      <c r="ES145" s="188"/>
      <c r="ET145" s="188"/>
      <c r="EU145" s="188"/>
      <c r="EV145" s="188"/>
      <c r="EW145" s="188"/>
      <c r="EX145" s="188"/>
      <c r="EY145" s="188"/>
      <c r="EZ145" s="188"/>
      <c r="FA145" s="188"/>
      <c r="FB145" s="188"/>
      <c r="FC145" s="188"/>
      <c r="FD145" s="188"/>
      <c r="FE145" s="188"/>
      <c r="FF145" s="188"/>
      <c r="FG145" s="188"/>
      <c r="FH145" s="188"/>
      <c r="FI145" s="188"/>
      <c r="FJ145" s="188"/>
      <c r="FK145" s="188"/>
      <c r="FL145" s="188"/>
      <c r="FM145" s="188"/>
      <c r="FN145" s="188"/>
      <c r="FO145" s="188"/>
      <c r="FP145" s="188"/>
      <c r="FQ145" s="188"/>
      <c r="FR145" s="188"/>
      <c r="FS145" s="188"/>
      <c r="FT145" s="188"/>
      <c r="FU145" s="188"/>
      <c r="FV145" s="188"/>
      <c r="FW145" s="188"/>
      <c r="FX145" s="188"/>
      <c r="FY145" s="188"/>
      <c r="FZ145" s="188"/>
      <c r="GA145" s="188"/>
      <c r="GB145" s="188"/>
      <c r="GC145" s="188"/>
      <c r="GD145" s="188"/>
      <c r="GE145" s="188"/>
      <c r="GF145" s="188"/>
      <c r="GG145" s="188"/>
      <c r="GH145" s="188"/>
      <c r="GI145" s="188"/>
      <c r="GJ145" s="188"/>
      <c r="GK145" s="188"/>
      <c r="GL145" s="188"/>
      <c r="GM145" s="188"/>
      <c r="GN145" s="188"/>
      <c r="GO145" s="188"/>
      <c r="GP145" s="188"/>
      <c r="GQ145" s="188"/>
      <c r="GR145" s="188"/>
      <c r="GS145" s="188"/>
      <c r="GT145" s="188"/>
      <c r="GU145" s="188"/>
      <c r="GV145" s="188"/>
      <c r="GW145" s="188"/>
      <c r="GX145" s="188"/>
      <c r="GY145" s="188"/>
      <c r="GZ145" s="188"/>
      <c r="HA145" s="188"/>
      <c r="HB145" s="188"/>
      <c r="HC145" s="188"/>
      <c r="HD145" s="188"/>
      <c r="HE145" s="188"/>
      <c r="HF145" s="188"/>
      <c r="HG145" s="188"/>
      <c r="HH145" s="188"/>
      <c r="HI145" s="188"/>
      <c r="HJ145" s="188"/>
    </row>
    <row r="146" spans="1:218" ht="15.6">
      <c r="A146" s="190"/>
      <c r="B146" s="190"/>
      <c r="C146" s="190"/>
      <c r="D146" s="190"/>
      <c r="E146" s="178"/>
      <c r="F146" s="190"/>
      <c r="G146" s="190"/>
      <c r="H146" s="190"/>
      <c r="I146" s="173">
        <f t="shared" si="2"/>
        <v>0</v>
      </c>
      <c r="J146" s="190"/>
      <c r="K146" s="190"/>
      <c r="L146" s="190"/>
      <c r="M146" s="190"/>
      <c r="N146" s="190"/>
      <c r="O146" s="190"/>
      <c r="P146" s="190"/>
      <c r="Q146" s="190"/>
      <c r="R146" s="190"/>
      <c r="S146" s="190"/>
      <c r="T146" s="190"/>
      <c r="U146" s="190"/>
      <c r="V146" s="190"/>
      <c r="W146" s="190"/>
      <c r="X146" s="190"/>
      <c r="Y146" s="190"/>
      <c r="Z146" s="190"/>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c r="CH146" s="188"/>
      <c r="CI146" s="188"/>
      <c r="CJ146" s="188"/>
      <c r="CK146" s="188"/>
      <c r="CL146" s="188"/>
      <c r="CM146" s="188"/>
      <c r="CN146" s="188"/>
      <c r="CO146" s="188"/>
      <c r="CP146" s="188"/>
      <c r="CQ146" s="188"/>
      <c r="CR146" s="188"/>
      <c r="CS146" s="188"/>
      <c r="CT146" s="188"/>
      <c r="CU146" s="188"/>
      <c r="CV146" s="188"/>
      <c r="CW146" s="188"/>
      <c r="CX146" s="188"/>
      <c r="CY146" s="188"/>
      <c r="CZ146" s="188"/>
      <c r="DA146" s="188"/>
      <c r="DB146" s="188"/>
      <c r="DC146" s="188"/>
      <c r="DD146" s="188"/>
      <c r="DE146" s="188"/>
      <c r="DF146" s="188"/>
      <c r="DG146" s="188"/>
      <c r="DH146" s="188"/>
      <c r="DI146" s="188"/>
      <c r="DJ146" s="188"/>
      <c r="DK146" s="188"/>
      <c r="DL146" s="188"/>
      <c r="DM146" s="188"/>
      <c r="DN146" s="188"/>
      <c r="DO146" s="188"/>
      <c r="DP146" s="188"/>
      <c r="DQ146" s="188"/>
      <c r="DR146" s="188"/>
      <c r="DS146" s="188"/>
      <c r="DT146" s="188"/>
      <c r="DU146" s="188"/>
      <c r="DV146" s="188"/>
      <c r="DW146" s="188"/>
      <c r="DX146" s="188"/>
      <c r="DY146" s="188"/>
      <c r="DZ146" s="188"/>
      <c r="EA146" s="188"/>
      <c r="EB146" s="188"/>
      <c r="EC146" s="188"/>
      <c r="ED146" s="188"/>
      <c r="EE146" s="188"/>
      <c r="EF146" s="188"/>
      <c r="EG146" s="188"/>
      <c r="EH146" s="188"/>
      <c r="EI146" s="188"/>
      <c r="EJ146" s="188"/>
      <c r="EK146" s="188"/>
      <c r="EL146" s="188"/>
      <c r="EM146" s="188"/>
      <c r="EN146" s="188"/>
      <c r="EO146" s="188"/>
      <c r="EP146" s="188"/>
      <c r="EQ146" s="188"/>
      <c r="ER146" s="188"/>
      <c r="ES146" s="188"/>
      <c r="ET146" s="188"/>
      <c r="EU146" s="188"/>
      <c r="EV146" s="188"/>
      <c r="EW146" s="188"/>
      <c r="EX146" s="188"/>
      <c r="EY146" s="188"/>
      <c r="EZ146" s="188"/>
      <c r="FA146" s="188"/>
      <c r="FB146" s="188"/>
      <c r="FC146" s="188"/>
      <c r="FD146" s="188"/>
      <c r="FE146" s="188"/>
      <c r="FF146" s="188"/>
      <c r="FG146" s="188"/>
      <c r="FH146" s="188"/>
      <c r="FI146" s="188"/>
      <c r="FJ146" s="188"/>
      <c r="FK146" s="188"/>
      <c r="FL146" s="188"/>
      <c r="FM146" s="188"/>
      <c r="FN146" s="188"/>
      <c r="FO146" s="188"/>
      <c r="FP146" s="188"/>
      <c r="FQ146" s="188"/>
      <c r="FR146" s="188"/>
      <c r="FS146" s="188"/>
      <c r="FT146" s="188"/>
      <c r="FU146" s="188"/>
      <c r="FV146" s="188"/>
      <c r="FW146" s="188"/>
      <c r="FX146" s="188"/>
      <c r="FY146" s="188"/>
      <c r="FZ146" s="188"/>
      <c r="GA146" s="188"/>
      <c r="GB146" s="188"/>
      <c r="GC146" s="188"/>
      <c r="GD146" s="188"/>
      <c r="GE146" s="188"/>
      <c r="GF146" s="188"/>
      <c r="GG146" s="188"/>
      <c r="GH146" s="188"/>
      <c r="GI146" s="188"/>
      <c r="GJ146" s="188"/>
      <c r="GK146" s="188"/>
      <c r="GL146" s="188"/>
      <c r="GM146" s="188"/>
      <c r="GN146" s="188"/>
      <c r="GO146" s="188"/>
      <c r="GP146" s="188"/>
      <c r="GQ146" s="188"/>
      <c r="GR146" s="188"/>
      <c r="GS146" s="188"/>
      <c r="GT146" s="188"/>
      <c r="GU146" s="188"/>
      <c r="GV146" s="188"/>
      <c r="GW146" s="188"/>
      <c r="GX146" s="188"/>
      <c r="GY146" s="188"/>
      <c r="GZ146" s="188"/>
      <c r="HA146" s="188"/>
      <c r="HB146" s="188"/>
      <c r="HC146" s="188"/>
      <c r="HD146" s="188"/>
      <c r="HE146" s="188"/>
      <c r="HF146" s="188"/>
      <c r="HG146" s="188"/>
      <c r="HH146" s="188"/>
      <c r="HI146" s="188"/>
      <c r="HJ146" s="188"/>
    </row>
    <row r="147" spans="1:218" ht="15.6">
      <c r="A147" s="190"/>
      <c r="B147" s="190"/>
      <c r="C147" s="190"/>
      <c r="D147" s="190"/>
      <c r="E147" s="178"/>
      <c r="F147" s="190"/>
      <c r="G147" s="190"/>
      <c r="H147" s="190"/>
      <c r="I147" s="173">
        <f t="shared" si="2"/>
        <v>0</v>
      </c>
      <c r="J147" s="190"/>
      <c r="K147" s="190"/>
      <c r="L147" s="190"/>
      <c r="M147" s="190"/>
      <c r="N147" s="190"/>
      <c r="O147" s="190"/>
      <c r="P147" s="190"/>
      <c r="Q147" s="190"/>
      <c r="R147" s="190"/>
      <c r="S147" s="190"/>
      <c r="T147" s="190"/>
      <c r="U147" s="190"/>
      <c r="V147" s="190"/>
      <c r="W147" s="190"/>
      <c r="X147" s="190"/>
      <c r="Y147" s="190"/>
      <c r="Z147" s="190"/>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DC147" s="188"/>
      <c r="DD147" s="188"/>
      <c r="DE147" s="188"/>
      <c r="DF147" s="188"/>
      <c r="DG147" s="188"/>
      <c r="DH147" s="188"/>
      <c r="DI147" s="188"/>
      <c r="DJ147" s="188"/>
      <c r="DK147" s="188"/>
      <c r="DL147" s="188"/>
      <c r="DM147" s="188"/>
      <c r="DN147" s="188"/>
      <c r="DO147" s="188"/>
      <c r="DP147" s="188"/>
      <c r="DQ147" s="188"/>
      <c r="DR147" s="188"/>
      <c r="DS147" s="188"/>
      <c r="DT147" s="188"/>
      <c r="DU147" s="188"/>
      <c r="DV147" s="188"/>
      <c r="DW147" s="188"/>
      <c r="DX147" s="188"/>
      <c r="DY147" s="188"/>
      <c r="DZ147" s="188"/>
      <c r="EA147" s="188"/>
      <c r="EB147" s="188"/>
      <c r="EC147" s="188"/>
      <c r="ED147" s="188"/>
      <c r="EE147" s="188"/>
      <c r="EF147" s="188"/>
      <c r="EG147" s="188"/>
      <c r="EH147" s="188"/>
      <c r="EI147" s="188"/>
      <c r="EJ147" s="188"/>
      <c r="EK147" s="188"/>
      <c r="EL147" s="188"/>
      <c r="EM147" s="188"/>
      <c r="EN147" s="188"/>
      <c r="EO147" s="188"/>
      <c r="EP147" s="188"/>
      <c r="EQ147" s="188"/>
      <c r="ER147" s="188"/>
      <c r="ES147" s="188"/>
      <c r="ET147" s="188"/>
      <c r="EU147" s="188"/>
      <c r="EV147" s="188"/>
      <c r="EW147" s="188"/>
      <c r="EX147" s="188"/>
      <c r="EY147" s="188"/>
      <c r="EZ147" s="188"/>
      <c r="FA147" s="188"/>
      <c r="FB147" s="188"/>
      <c r="FC147" s="188"/>
      <c r="FD147" s="188"/>
      <c r="FE147" s="188"/>
      <c r="FF147" s="188"/>
      <c r="FG147" s="188"/>
      <c r="FH147" s="188"/>
      <c r="FI147" s="188"/>
      <c r="FJ147" s="188"/>
      <c r="FK147" s="188"/>
      <c r="FL147" s="188"/>
      <c r="FM147" s="188"/>
      <c r="FN147" s="188"/>
      <c r="FO147" s="188"/>
      <c r="FP147" s="188"/>
      <c r="FQ147" s="188"/>
      <c r="FR147" s="188"/>
      <c r="FS147" s="188"/>
      <c r="FT147" s="188"/>
      <c r="FU147" s="188"/>
      <c r="FV147" s="188"/>
      <c r="FW147" s="188"/>
      <c r="FX147" s="188"/>
      <c r="FY147" s="188"/>
      <c r="FZ147" s="188"/>
      <c r="GA147" s="188"/>
      <c r="GB147" s="188"/>
      <c r="GC147" s="188"/>
      <c r="GD147" s="188"/>
      <c r="GE147" s="188"/>
      <c r="GF147" s="188"/>
      <c r="GG147" s="188"/>
      <c r="GH147" s="188"/>
      <c r="GI147" s="188"/>
      <c r="GJ147" s="188"/>
      <c r="GK147" s="188"/>
      <c r="GL147" s="188"/>
      <c r="GM147" s="188"/>
      <c r="GN147" s="188"/>
      <c r="GO147" s="188"/>
      <c r="GP147" s="188"/>
      <c r="GQ147" s="188"/>
      <c r="GR147" s="188"/>
      <c r="GS147" s="188"/>
      <c r="GT147" s="188"/>
      <c r="GU147" s="188"/>
      <c r="GV147" s="188"/>
      <c r="GW147" s="188"/>
      <c r="GX147" s="188"/>
      <c r="GY147" s="188"/>
      <c r="GZ147" s="188"/>
      <c r="HA147" s="188"/>
      <c r="HB147" s="188"/>
      <c r="HC147" s="188"/>
      <c r="HD147" s="188"/>
      <c r="HE147" s="188"/>
      <c r="HF147" s="188"/>
      <c r="HG147" s="188"/>
      <c r="HH147" s="188"/>
      <c r="HI147" s="188"/>
      <c r="HJ147" s="188"/>
    </row>
    <row r="148" spans="1:218" ht="15.6">
      <c r="A148" s="190"/>
      <c r="B148" s="190"/>
      <c r="C148" s="190"/>
      <c r="D148" s="190"/>
      <c r="E148" s="178"/>
      <c r="F148" s="190"/>
      <c r="G148" s="190"/>
      <c r="H148" s="190"/>
      <c r="I148" s="173">
        <f t="shared" si="2"/>
        <v>0</v>
      </c>
      <c r="J148" s="190"/>
      <c r="K148" s="190"/>
      <c r="L148" s="190"/>
      <c r="M148" s="190"/>
      <c r="N148" s="190"/>
      <c r="O148" s="190"/>
      <c r="P148" s="190"/>
      <c r="Q148" s="190"/>
      <c r="R148" s="190"/>
      <c r="S148" s="190"/>
      <c r="T148" s="190"/>
      <c r="U148" s="190"/>
      <c r="V148" s="190"/>
      <c r="W148" s="190"/>
      <c r="X148" s="190"/>
      <c r="Y148" s="190"/>
      <c r="Z148" s="190"/>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DC148" s="188"/>
      <c r="DD148" s="188"/>
      <c r="DE148" s="188"/>
      <c r="DF148" s="188"/>
      <c r="DG148" s="188"/>
      <c r="DH148" s="188"/>
      <c r="DI148" s="188"/>
      <c r="DJ148" s="188"/>
      <c r="DK148" s="188"/>
      <c r="DL148" s="188"/>
      <c r="DM148" s="188"/>
      <c r="DN148" s="188"/>
      <c r="DO148" s="188"/>
      <c r="DP148" s="188"/>
      <c r="DQ148" s="188"/>
      <c r="DR148" s="188"/>
      <c r="DS148" s="188"/>
      <c r="DT148" s="188"/>
      <c r="DU148" s="188"/>
      <c r="DV148" s="188"/>
      <c r="DW148" s="188"/>
      <c r="DX148" s="188"/>
      <c r="DY148" s="188"/>
      <c r="DZ148" s="188"/>
      <c r="EA148" s="188"/>
      <c r="EB148" s="188"/>
      <c r="EC148" s="188"/>
      <c r="ED148" s="188"/>
      <c r="EE148" s="188"/>
      <c r="EF148" s="188"/>
      <c r="EG148" s="188"/>
      <c r="EH148" s="188"/>
      <c r="EI148" s="188"/>
      <c r="EJ148" s="188"/>
      <c r="EK148" s="188"/>
      <c r="EL148" s="188"/>
      <c r="EM148" s="188"/>
      <c r="EN148" s="188"/>
      <c r="EO148" s="188"/>
      <c r="EP148" s="188"/>
      <c r="EQ148" s="188"/>
      <c r="ER148" s="188"/>
      <c r="ES148" s="188"/>
      <c r="ET148" s="188"/>
      <c r="EU148" s="188"/>
      <c r="EV148" s="188"/>
      <c r="EW148" s="188"/>
      <c r="EX148" s="188"/>
      <c r="EY148" s="188"/>
      <c r="EZ148" s="188"/>
      <c r="FA148" s="188"/>
      <c r="FB148" s="188"/>
      <c r="FC148" s="188"/>
      <c r="FD148" s="188"/>
      <c r="FE148" s="188"/>
      <c r="FF148" s="188"/>
      <c r="FG148" s="188"/>
      <c r="FH148" s="188"/>
      <c r="FI148" s="188"/>
      <c r="FJ148" s="188"/>
      <c r="FK148" s="188"/>
      <c r="FL148" s="188"/>
      <c r="FM148" s="188"/>
      <c r="FN148" s="188"/>
      <c r="FO148" s="188"/>
      <c r="FP148" s="188"/>
      <c r="FQ148" s="188"/>
      <c r="FR148" s="188"/>
      <c r="FS148" s="188"/>
      <c r="FT148" s="188"/>
      <c r="FU148" s="188"/>
      <c r="FV148" s="188"/>
      <c r="FW148" s="188"/>
      <c r="FX148" s="188"/>
      <c r="FY148" s="188"/>
      <c r="FZ148" s="188"/>
      <c r="GA148" s="188"/>
      <c r="GB148" s="188"/>
      <c r="GC148" s="188"/>
      <c r="GD148" s="188"/>
      <c r="GE148" s="188"/>
      <c r="GF148" s="188"/>
      <c r="GG148" s="188"/>
      <c r="GH148" s="188"/>
      <c r="GI148" s="188"/>
      <c r="GJ148" s="188"/>
      <c r="GK148" s="188"/>
      <c r="GL148" s="188"/>
      <c r="GM148" s="188"/>
      <c r="GN148" s="188"/>
      <c r="GO148" s="188"/>
      <c r="GP148" s="188"/>
      <c r="GQ148" s="188"/>
      <c r="GR148" s="188"/>
      <c r="GS148" s="188"/>
      <c r="GT148" s="188"/>
      <c r="GU148" s="188"/>
      <c r="GV148" s="188"/>
      <c r="GW148" s="188"/>
      <c r="GX148" s="188"/>
      <c r="GY148" s="188"/>
      <c r="GZ148" s="188"/>
      <c r="HA148" s="188"/>
      <c r="HB148" s="188"/>
      <c r="HC148" s="188"/>
      <c r="HD148" s="188"/>
      <c r="HE148" s="188"/>
      <c r="HF148" s="188"/>
      <c r="HG148" s="188"/>
      <c r="HH148" s="188"/>
      <c r="HI148" s="188"/>
      <c r="HJ148" s="188"/>
    </row>
    <row r="149" spans="1:218" ht="15.6">
      <c r="A149" s="190"/>
      <c r="B149" s="190"/>
      <c r="C149" s="190"/>
      <c r="D149" s="190"/>
      <c r="E149" s="178"/>
      <c r="F149" s="190"/>
      <c r="G149" s="190"/>
      <c r="H149" s="190"/>
      <c r="I149" s="173">
        <f t="shared" si="2"/>
        <v>0</v>
      </c>
      <c r="J149" s="190"/>
      <c r="K149" s="190"/>
      <c r="L149" s="190"/>
      <c r="M149" s="190"/>
      <c r="N149" s="190"/>
      <c r="O149" s="190"/>
      <c r="P149" s="190"/>
      <c r="Q149" s="190"/>
      <c r="R149" s="190"/>
      <c r="S149" s="190"/>
      <c r="T149" s="190"/>
      <c r="U149" s="190"/>
      <c r="V149" s="190"/>
      <c r="W149" s="190"/>
      <c r="X149" s="190"/>
      <c r="Y149" s="190"/>
      <c r="Z149" s="190"/>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8"/>
      <c r="CZ149" s="188"/>
      <c r="DA149" s="188"/>
      <c r="DB149" s="188"/>
      <c r="DC149" s="188"/>
      <c r="DD149" s="188"/>
      <c r="DE149" s="188"/>
      <c r="DF149" s="188"/>
      <c r="DG149" s="188"/>
      <c r="DH149" s="188"/>
      <c r="DI149" s="188"/>
      <c r="DJ149" s="188"/>
      <c r="DK149" s="188"/>
      <c r="DL149" s="188"/>
      <c r="DM149" s="188"/>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88"/>
      <c r="FE149" s="188"/>
      <c r="FF149" s="188"/>
      <c r="FG149" s="188"/>
      <c r="FH149" s="188"/>
      <c r="FI149" s="188"/>
      <c r="FJ149" s="188"/>
      <c r="FK149" s="188"/>
      <c r="FL149" s="188"/>
      <c r="FM149" s="188"/>
      <c r="FN149" s="188"/>
      <c r="FO149" s="188"/>
      <c r="FP149" s="188"/>
      <c r="FQ149" s="188"/>
      <c r="FR149" s="188"/>
      <c r="FS149" s="188"/>
      <c r="FT149" s="188"/>
      <c r="FU149" s="188"/>
      <c r="FV149" s="188"/>
      <c r="FW149" s="188"/>
      <c r="FX149" s="188"/>
      <c r="FY149" s="188"/>
      <c r="FZ149" s="188"/>
      <c r="GA149" s="188"/>
      <c r="GB149" s="188"/>
      <c r="GC149" s="188"/>
      <c r="GD149" s="188"/>
      <c r="GE149" s="188"/>
      <c r="GF149" s="188"/>
      <c r="GG149" s="188"/>
      <c r="GH149" s="188"/>
      <c r="GI149" s="188"/>
      <c r="GJ149" s="188"/>
      <c r="GK149" s="188"/>
      <c r="GL149" s="188"/>
      <c r="GM149" s="188"/>
      <c r="GN149" s="188"/>
      <c r="GO149" s="188"/>
      <c r="GP149" s="188"/>
      <c r="GQ149" s="188"/>
      <c r="GR149" s="188"/>
      <c r="GS149" s="188"/>
      <c r="GT149" s="188"/>
      <c r="GU149" s="188"/>
      <c r="GV149" s="188"/>
      <c r="GW149" s="188"/>
      <c r="GX149" s="188"/>
      <c r="GY149" s="188"/>
      <c r="GZ149" s="188"/>
      <c r="HA149" s="188"/>
      <c r="HB149" s="188"/>
      <c r="HC149" s="188"/>
      <c r="HD149" s="188"/>
      <c r="HE149" s="188"/>
      <c r="HF149" s="188"/>
      <c r="HG149" s="188"/>
      <c r="HH149" s="188"/>
      <c r="HI149" s="188"/>
      <c r="HJ149" s="188"/>
    </row>
    <row r="150" spans="1:218" ht="15.6">
      <c r="A150" s="190"/>
      <c r="B150" s="190"/>
      <c r="C150" s="190"/>
      <c r="D150" s="190"/>
      <c r="E150" s="178"/>
      <c r="F150" s="190"/>
      <c r="G150" s="190"/>
      <c r="H150" s="190"/>
      <c r="I150" s="173">
        <f t="shared" si="2"/>
        <v>0</v>
      </c>
      <c r="J150" s="190"/>
      <c r="K150" s="190"/>
      <c r="L150" s="190"/>
      <c r="M150" s="190"/>
      <c r="N150" s="190"/>
      <c r="O150" s="190"/>
      <c r="P150" s="190"/>
      <c r="Q150" s="190"/>
      <c r="R150" s="190"/>
      <c r="S150" s="190"/>
      <c r="T150" s="190"/>
      <c r="U150" s="190"/>
      <c r="V150" s="190"/>
      <c r="W150" s="190"/>
      <c r="X150" s="190"/>
      <c r="Y150" s="190"/>
      <c r="Z150" s="190"/>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DC150" s="188"/>
      <c r="DD150" s="188"/>
      <c r="DE150" s="188"/>
      <c r="DF150" s="188"/>
      <c r="DG150" s="188"/>
      <c r="DH150" s="188"/>
      <c r="DI150" s="188"/>
      <c r="DJ150" s="188"/>
      <c r="DK150" s="188"/>
      <c r="DL150" s="188"/>
      <c r="DM150" s="188"/>
      <c r="DN150" s="188"/>
      <c r="DO150" s="188"/>
      <c r="DP150" s="188"/>
      <c r="DQ150" s="188"/>
      <c r="DR150" s="188"/>
      <c r="DS150" s="188"/>
      <c r="DT150" s="188"/>
      <c r="DU150" s="188"/>
      <c r="DV150" s="188"/>
      <c r="DW150" s="188"/>
      <c r="DX150" s="188"/>
      <c r="DY150" s="188"/>
      <c r="DZ150" s="188"/>
      <c r="EA150" s="188"/>
      <c r="EB150" s="188"/>
      <c r="EC150" s="188"/>
      <c r="ED150" s="188"/>
      <c r="EE150" s="188"/>
      <c r="EF150" s="188"/>
      <c r="EG150" s="188"/>
      <c r="EH150" s="188"/>
      <c r="EI150" s="188"/>
      <c r="EJ150" s="188"/>
      <c r="EK150" s="188"/>
      <c r="EL150" s="188"/>
      <c r="EM150" s="188"/>
      <c r="EN150" s="188"/>
      <c r="EO150" s="188"/>
      <c r="EP150" s="188"/>
      <c r="EQ150" s="188"/>
      <c r="ER150" s="188"/>
      <c r="ES150" s="188"/>
      <c r="ET150" s="188"/>
      <c r="EU150" s="188"/>
      <c r="EV150" s="188"/>
      <c r="EW150" s="188"/>
      <c r="EX150" s="188"/>
      <c r="EY150" s="188"/>
      <c r="EZ150" s="188"/>
      <c r="FA150" s="188"/>
      <c r="FB150" s="188"/>
      <c r="FC150" s="188"/>
      <c r="FD150" s="188"/>
      <c r="FE150" s="188"/>
      <c r="FF150" s="188"/>
      <c r="FG150" s="188"/>
      <c r="FH150" s="188"/>
      <c r="FI150" s="188"/>
      <c r="FJ150" s="188"/>
      <c r="FK150" s="188"/>
      <c r="FL150" s="188"/>
      <c r="FM150" s="188"/>
      <c r="FN150" s="188"/>
      <c r="FO150" s="188"/>
      <c r="FP150" s="188"/>
      <c r="FQ150" s="188"/>
      <c r="FR150" s="188"/>
      <c r="FS150" s="188"/>
      <c r="FT150" s="188"/>
      <c r="FU150" s="188"/>
      <c r="FV150" s="188"/>
      <c r="FW150" s="188"/>
      <c r="FX150" s="188"/>
      <c r="FY150" s="188"/>
      <c r="FZ150" s="188"/>
      <c r="GA150" s="188"/>
      <c r="GB150" s="188"/>
      <c r="GC150" s="188"/>
      <c r="GD150" s="188"/>
      <c r="GE150" s="188"/>
      <c r="GF150" s="188"/>
      <c r="GG150" s="188"/>
      <c r="GH150" s="188"/>
      <c r="GI150" s="188"/>
      <c r="GJ150" s="188"/>
      <c r="GK150" s="188"/>
      <c r="GL150" s="188"/>
      <c r="GM150" s="188"/>
      <c r="GN150" s="188"/>
      <c r="GO150" s="188"/>
      <c r="GP150" s="188"/>
      <c r="GQ150" s="188"/>
      <c r="GR150" s="188"/>
      <c r="GS150" s="188"/>
      <c r="GT150" s="188"/>
      <c r="GU150" s="188"/>
      <c r="GV150" s="188"/>
      <c r="GW150" s="188"/>
      <c r="GX150" s="188"/>
      <c r="GY150" s="188"/>
      <c r="GZ150" s="188"/>
      <c r="HA150" s="188"/>
      <c r="HB150" s="188"/>
      <c r="HC150" s="188"/>
      <c r="HD150" s="188"/>
      <c r="HE150" s="188"/>
      <c r="HF150" s="188"/>
      <c r="HG150" s="188"/>
      <c r="HH150" s="188"/>
      <c r="HI150" s="188"/>
      <c r="HJ150" s="188"/>
    </row>
    <row r="151" spans="1:218" ht="15.6">
      <c r="A151" s="190"/>
      <c r="B151" s="190"/>
      <c r="C151" s="190"/>
      <c r="D151" s="190"/>
      <c r="E151" s="178"/>
      <c r="F151" s="190"/>
      <c r="G151" s="190"/>
      <c r="H151" s="190"/>
      <c r="I151" s="173">
        <f t="shared" si="2"/>
        <v>0</v>
      </c>
      <c r="J151" s="190"/>
      <c r="K151" s="190"/>
      <c r="L151" s="190"/>
      <c r="M151" s="190"/>
      <c r="N151" s="190"/>
      <c r="O151" s="190"/>
      <c r="P151" s="190"/>
      <c r="Q151" s="190"/>
      <c r="R151" s="190"/>
      <c r="S151" s="190"/>
      <c r="T151" s="190"/>
      <c r="U151" s="190"/>
      <c r="V151" s="190"/>
      <c r="W151" s="190"/>
      <c r="X151" s="190"/>
      <c r="Y151" s="190"/>
      <c r="Z151" s="190"/>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c r="CH151" s="188"/>
      <c r="CI151" s="188"/>
      <c r="CJ151" s="188"/>
      <c r="CK151" s="188"/>
      <c r="CL151" s="188"/>
      <c r="CM151" s="188"/>
      <c r="CN151" s="188"/>
      <c r="CO151" s="188"/>
      <c r="CP151" s="188"/>
      <c r="CQ151" s="188"/>
      <c r="CR151" s="188"/>
      <c r="CS151" s="188"/>
      <c r="CT151" s="188"/>
      <c r="CU151" s="188"/>
      <c r="CV151" s="188"/>
      <c r="CW151" s="188"/>
      <c r="CX151" s="188"/>
      <c r="CY151" s="188"/>
      <c r="CZ151" s="188"/>
      <c r="DA151" s="188"/>
      <c r="DB151" s="188"/>
      <c r="DC151" s="188"/>
      <c r="DD151" s="188"/>
      <c r="DE151" s="188"/>
      <c r="DF151" s="188"/>
      <c r="DG151" s="188"/>
      <c r="DH151" s="188"/>
      <c r="DI151" s="188"/>
      <c r="DJ151" s="188"/>
      <c r="DK151" s="188"/>
      <c r="DL151" s="188"/>
      <c r="DM151" s="188"/>
      <c r="DN151" s="188"/>
      <c r="DO151" s="188"/>
      <c r="DP151" s="188"/>
      <c r="DQ151" s="188"/>
      <c r="DR151" s="188"/>
      <c r="DS151" s="188"/>
      <c r="DT151" s="188"/>
      <c r="DU151" s="188"/>
      <c r="DV151" s="188"/>
      <c r="DW151" s="188"/>
      <c r="DX151" s="188"/>
      <c r="DY151" s="188"/>
      <c r="DZ151" s="188"/>
      <c r="EA151" s="188"/>
      <c r="EB151" s="188"/>
      <c r="EC151" s="188"/>
      <c r="ED151" s="188"/>
      <c r="EE151" s="188"/>
      <c r="EF151" s="188"/>
      <c r="EG151" s="188"/>
      <c r="EH151" s="188"/>
      <c r="EI151" s="188"/>
      <c r="EJ151" s="188"/>
      <c r="EK151" s="188"/>
      <c r="EL151" s="188"/>
      <c r="EM151" s="188"/>
      <c r="EN151" s="188"/>
      <c r="EO151" s="188"/>
      <c r="EP151" s="188"/>
      <c r="EQ151" s="188"/>
      <c r="ER151" s="188"/>
      <c r="ES151" s="188"/>
      <c r="ET151" s="188"/>
      <c r="EU151" s="188"/>
      <c r="EV151" s="188"/>
      <c r="EW151" s="188"/>
      <c r="EX151" s="188"/>
      <c r="EY151" s="188"/>
      <c r="EZ151" s="188"/>
      <c r="FA151" s="188"/>
      <c r="FB151" s="188"/>
      <c r="FC151" s="188"/>
      <c r="FD151" s="188"/>
      <c r="FE151" s="188"/>
      <c r="FF151" s="188"/>
      <c r="FG151" s="188"/>
      <c r="FH151" s="188"/>
      <c r="FI151" s="188"/>
      <c r="FJ151" s="188"/>
      <c r="FK151" s="188"/>
      <c r="FL151" s="188"/>
      <c r="FM151" s="188"/>
      <c r="FN151" s="188"/>
      <c r="FO151" s="188"/>
      <c r="FP151" s="188"/>
      <c r="FQ151" s="188"/>
      <c r="FR151" s="188"/>
      <c r="FS151" s="188"/>
      <c r="FT151" s="188"/>
      <c r="FU151" s="188"/>
      <c r="FV151" s="188"/>
      <c r="FW151" s="188"/>
      <c r="FX151" s="188"/>
      <c r="FY151" s="188"/>
      <c r="FZ151" s="188"/>
      <c r="GA151" s="188"/>
      <c r="GB151" s="188"/>
      <c r="GC151" s="188"/>
      <c r="GD151" s="188"/>
      <c r="GE151" s="188"/>
      <c r="GF151" s="188"/>
      <c r="GG151" s="188"/>
      <c r="GH151" s="188"/>
      <c r="GI151" s="188"/>
      <c r="GJ151" s="188"/>
      <c r="GK151" s="188"/>
      <c r="GL151" s="188"/>
      <c r="GM151" s="188"/>
      <c r="GN151" s="188"/>
      <c r="GO151" s="188"/>
      <c r="GP151" s="188"/>
      <c r="GQ151" s="188"/>
      <c r="GR151" s="188"/>
      <c r="GS151" s="188"/>
      <c r="GT151" s="188"/>
      <c r="GU151" s="188"/>
      <c r="GV151" s="188"/>
      <c r="GW151" s="188"/>
      <c r="GX151" s="188"/>
      <c r="GY151" s="188"/>
      <c r="GZ151" s="188"/>
      <c r="HA151" s="188"/>
      <c r="HB151" s="188"/>
      <c r="HC151" s="188"/>
      <c r="HD151" s="188"/>
      <c r="HE151" s="188"/>
      <c r="HF151" s="188"/>
      <c r="HG151" s="188"/>
      <c r="HH151" s="188"/>
      <c r="HI151" s="188"/>
      <c r="HJ151" s="188"/>
    </row>
    <row r="152" spans="1:218" ht="15.6">
      <c r="A152" s="190"/>
      <c r="B152" s="190"/>
      <c r="C152" s="190"/>
      <c r="D152" s="190"/>
      <c r="E152" s="178"/>
      <c r="F152" s="190"/>
      <c r="G152" s="190"/>
      <c r="H152" s="190"/>
      <c r="I152" s="173">
        <f t="shared" si="2"/>
        <v>0</v>
      </c>
      <c r="J152" s="190"/>
      <c r="K152" s="190"/>
      <c r="L152" s="190"/>
      <c r="M152" s="190"/>
      <c r="N152" s="190"/>
      <c r="O152" s="190"/>
      <c r="P152" s="190"/>
      <c r="Q152" s="190"/>
      <c r="R152" s="190"/>
      <c r="S152" s="190"/>
      <c r="T152" s="190"/>
      <c r="U152" s="190"/>
      <c r="V152" s="190"/>
      <c r="W152" s="190"/>
      <c r="X152" s="190"/>
      <c r="Y152" s="190"/>
      <c r="Z152" s="190"/>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8"/>
      <c r="CZ152" s="188"/>
      <c r="DA152" s="188"/>
      <c r="DB152" s="188"/>
      <c r="DC152" s="188"/>
      <c r="DD152" s="188"/>
      <c r="DE152" s="188"/>
      <c r="DF152" s="188"/>
      <c r="DG152" s="188"/>
      <c r="DH152" s="188"/>
      <c r="DI152" s="188"/>
      <c r="DJ152" s="188"/>
      <c r="DK152" s="188"/>
      <c r="DL152" s="188"/>
      <c r="DM152" s="188"/>
      <c r="DN152" s="188"/>
      <c r="DO152" s="188"/>
      <c r="DP152" s="188"/>
      <c r="DQ152" s="188"/>
      <c r="DR152" s="188"/>
      <c r="DS152" s="188"/>
      <c r="DT152" s="188"/>
      <c r="DU152" s="188"/>
      <c r="DV152" s="188"/>
      <c r="DW152" s="188"/>
      <c r="DX152" s="188"/>
      <c r="DY152" s="188"/>
      <c r="DZ152" s="188"/>
      <c r="EA152" s="188"/>
      <c r="EB152" s="188"/>
      <c r="EC152" s="188"/>
      <c r="ED152" s="188"/>
      <c r="EE152" s="188"/>
      <c r="EF152" s="188"/>
      <c r="EG152" s="188"/>
      <c r="EH152" s="188"/>
      <c r="EI152" s="188"/>
      <c r="EJ152" s="188"/>
      <c r="EK152" s="188"/>
      <c r="EL152" s="188"/>
      <c r="EM152" s="188"/>
      <c r="EN152" s="188"/>
      <c r="EO152" s="188"/>
      <c r="EP152" s="188"/>
      <c r="EQ152" s="188"/>
      <c r="ER152" s="188"/>
      <c r="ES152" s="188"/>
      <c r="ET152" s="188"/>
      <c r="EU152" s="188"/>
      <c r="EV152" s="188"/>
      <c r="EW152" s="188"/>
      <c r="EX152" s="188"/>
      <c r="EY152" s="188"/>
      <c r="EZ152" s="188"/>
      <c r="FA152" s="188"/>
      <c r="FB152" s="188"/>
      <c r="FC152" s="188"/>
      <c r="FD152" s="188"/>
      <c r="FE152" s="188"/>
      <c r="FF152" s="188"/>
      <c r="FG152" s="188"/>
      <c r="FH152" s="188"/>
      <c r="FI152" s="188"/>
      <c r="FJ152" s="188"/>
      <c r="FK152" s="188"/>
      <c r="FL152" s="188"/>
      <c r="FM152" s="188"/>
      <c r="FN152" s="188"/>
      <c r="FO152" s="188"/>
      <c r="FP152" s="188"/>
      <c r="FQ152" s="188"/>
      <c r="FR152" s="188"/>
      <c r="FS152" s="188"/>
      <c r="FT152" s="188"/>
      <c r="FU152" s="188"/>
      <c r="FV152" s="188"/>
      <c r="FW152" s="188"/>
      <c r="FX152" s="188"/>
      <c r="FY152" s="188"/>
      <c r="FZ152" s="188"/>
      <c r="GA152" s="188"/>
      <c r="GB152" s="188"/>
      <c r="GC152" s="188"/>
      <c r="GD152" s="188"/>
      <c r="GE152" s="188"/>
      <c r="GF152" s="188"/>
      <c r="GG152" s="188"/>
      <c r="GH152" s="188"/>
      <c r="GI152" s="188"/>
      <c r="GJ152" s="188"/>
      <c r="GK152" s="188"/>
      <c r="GL152" s="188"/>
      <c r="GM152" s="188"/>
      <c r="GN152" s="188"/>
      <c r="GO152" s="188"/>
      <c r="GP152" s="188"/>
      <c r="GQ152" s="188"/>
      <c r="GR152" s="188"/>
      <c r="GS152" s="188"/>
      <c r="GT152" s="188"/>
      <c r="GU152" s="188"/>
      <c r="GV152" s="188"/>
      <c r="GW152" s="188"/>
      <c r="GX152" s="188"/>
      <c r="GY152" s="188"/>
      <c r="GZ152" s="188"/>
      <c r="HA152" s="188"/>
      <c r="HB152" s="188"/>
      <c r="HC152" s="188"/>
      <c r="HD152" s="188"/>
      <c r="HE152" s="188"/>
      <c r="HF152" s="188"/>
      <c r="HG152" s="188"/>
      <c r="HH152" s="188"/>
      <c r="HI152" s="188"/>
      <c r="HJ152" s="188"/>
    </row>
    <row r="153" spans="1:218" ht="15.6">
      <c r="A153" s="190"/>
      <c r="B153" s="190"/>
      <c r="C153" s="190"/>
      <c r="D153" s="190"/>
      <c r="E153" s="178"/>
      <c r="F153" s="190"/>
      <c r="G153" s="190"/>
      <c r="H153" s="190"/>
      <c r="I153" s="173">
        <f t="shared" si="2"/>
        <v>0</v>
      </c>
      <c r="J153" s="190"/>
      <c r="K153" s="190"/>
      <c r="L153" s="190"/>
      <c r="M153" s="190"/>
      <c r="N153" s="190"/>
      <c r="O153" s="190"/>
      <c r="P153" s="190"/>
      <c r="Q153" s="190"/>
      <c r="R153" s="190"/>
      <c r="S153" s="190"/>
      <c r="T153" s="190"/>
      <c r="U153" s="190"/>
      <c r="V153" s="190"/>
      <c r="W153" s="190"/>
      <c r="X153" s="190"/>
      <c r="Y153" s="190"/>
      <c r="Z153" s="190"/>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8"/>
      <c r="CZ153" s="188"/>
      <c r="DA153" s="188"/>
      <c r="DB153" s="188"/>
      <c r="DC153" s="188"/>
      <c r="DD153" s="188"/>
      <c r="DE153" s="188"/>
      <c r="DF153" s="188"/>
      <c r="DG153" s="188"/>
      <c r="DH153" s="188"/>
      <c r="DI153" s="188"/>
      <c r="DJ153" s="188"/>
      <c r="DK153" s="188"/>
      <c r="DL153" s="188"/>
      <c r="DM153" s="188"/>
      <c r="DN153" s="188"/>
      <c r="DO153" s="188"/>
      <c r="DP153" s="188"/>
      <c r="DQ153" s="188"/>
      <c r="DR153" s="188"/>
      <c r="DS153" s="188"/>
      <c r="DT153" s="188"/>
      <c r="DU153" s="188"/>
      <c r="DV153" s="188"/>
      <c r="DW153" s="188"/>
      <c r="DX153" s="188"/>
      <c r="DY153" s="188"/>
      <c r="DZ153" s="188"/>
      <c r="EA153" s="188"/>
      <c r="EB153" s="188"/>
      <c r="EC153" s="188"/>
      <c r="ED153" s="188"/>
      <c r="EE153" s="188"/>
      <c r="EF153" s="188"/>
      <c r="EG153" s="188"/>
      <c r="EH153" s="188"/>
      <c r="EI153" s="188"/>
      <c r="EJ153" s="188"/>
      <c r="EK153" s="188"/>
      <c r="EL153" s="188"/>
      <c r="EM153" s="188"/>
      <c r="EN153" s="188"/>
      <c r="EO153" s="188"/>
      <c r="EP153" s="188"/>
      <c r="EQ153" s="188"/>
      <c r="ER153" s="188"/>
      <c r="ES153" s="188"/>
      <c r="ET153" s="188"/>
      <c r="EU153" s="188"/>
      <c r="EV153" s="188"/>
      <c r="EW153" s="188"/>
      <c r="EX153" s="188"/>
      <c r="EY153" s="188"/>
      <c r="EZ153" s="188"/>
      <c r="FA153" s="188"/>
      <c r="FB153" s="188"/>
      <c r="FC153" s="188"/>
      <c r="FD153" s="188"/>
      <c r="FE153" s="188"/>
      <c r="FF153" s="188"/>
      <c r="FG153" s="188"/>
      <c r="FH153" s="188"/>
      <c r="FI153" s="188"/>
      <c r="FJ153" s="188"/>
      <c r="FK153" s="188"/>
      <c r="FL153" s="188"/>
      <c r="FM153" s="188"/>
      <c r="FN153" s="188"/>
      <c r="FO153" s="188"/>
      <c r="FP153" s="188"/>
      <c r="FQ153" s="188"/>
      <c r="FR153" s="188"/>
      <c r="FS153" s="188"/>
      <c r="FT153" s="188"/>
      <c r="FU153" s="188"/>
      <c r="FV153" s="188"/>
      <c r="FW153" s="188"/>
      <c r="FX153" s="188"/>
      <c r="FY153" s="188"/>
      <c r="FZ153" s="188"/>
      <c r="GA153" s="188"/>
      <c r="GB153" s="188"/>
      <c r="GC153" s="188"/>
      <c r="GD153" s="188"/>
      <c r="GE153" s="188"/>
      <c r="GF153" s="188"/>
      <c r="GG153" s="188"/>
      <c r="GH153" s="188"/>
      <c r="GI153" s="188"/>
      <c r="GJ153" s="188"/>
      <c r="GK153" s="188"/>
      <c r="GL153" s="188"/>
      <c r="GM153" s="188"/>
      <c r="GN153" s="188"/>
      <c r="GO153" s="188"/>
      <c r="GP153" s="188"/>
      <c r="GQ153" s="188"/>
      <c r="GR153" s="188"/>
      <c r="GS153" s="188"/>
      <c r="GT153" s="188"/>
      <c r="GU153" s="188"/>
      <c r="GV153" s="188"/>
      <c r="GW153" s="188"/>
      <c r="GX153" s="188"/>
      <c r="GY153" s="188"/>
      <c r="GZ153" s="188"/>
      <c r="HA153" s="188"/>
      <c r="HB153" s="188"/>
      <c r="HC153" s="188"/>
      <c r="HD153" s="188"/>
      <c r="HE153" s="188"/>
      <c r="HF153" s="188"/>
      <c r="HG153" s="188"/>
      <c r="HH153" s="188"/>
      <c r="HI153" s="188"/>
      <c r="HJ153" s="188"/>
    </row>
    <row r="154" spans="1:218" ht="15.6">
      <c r="A154" s="190"/>
      <c r="B154" s="190"/>
      <c r="C154" s="190"/>
      <c r="D154" s="190"/>
      <c r="E154" s="178"/>
      <c r="F154" s="190"/>
      <c r="G154" s="190"/>
      <c r="H154" s="190"/>
      <c r="I154" s="173">
        <f t="shared" si="2"/>
        <v>0</v>
      </c>
      <c r="J154" s="190"/>
      <c r="K154" s="190"/>
      <c r="L154" s="190"/>
      <c r="M154" s="190"/>
      <c r="N154" s="190"/>
      <c r="O154" s="190"/>
      <c r="P154" s="190"/>
      <c r="Q154" s="190"/>
      <c r="R154" s="190"/>
      <c r="S154" s="190"/>
      <c r="T154" s="190"/>
      <c r="U154" s="190"/>
      <c r="V154" s="190"/>
      <c r="W154" s="190"/>
      <c r="X154" s="190"/>
      <c r="Y154" s="190"/>
      <c r="Z154" s="190"/>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DC154" s="188"/>
      <c r="DD154" s="188"/>
      <c r="DE154" s="188"/>
      <c r="DF154" s="188"/>
      <c r="DG154" s="188"/>
      <c r="DH154" s="188"/>
      <c r="DI154" s="188"/>
      <c r="DJ154" s="188"/>
      <c r="DK154" s="188"/>
      <c r="DL154" s="188"/>
      <c r="DM154" s="188"/>
      <c r="DN154" s="188"/>
      <c r="DO154" s="188"/>
      <c r="DP154" s="188"/>
      <c r="DQ154" s="188"/>
      <c r="DR154" s="188"/>
      <c r="DS154" s="188"/>
      <c r="DT154" s="188"/>
      <c r="DU154" s="188"/>
      <c r="DV154" s="188"/>
      <c r="DW154" s="188"/>
      <c r="DX154" s="188"/>
      <c r="DY154" s="188"/>
      <c r="DZ154" s="188"/>
      <c r="EA154" s="188"/>
      <c r="EB154" s="188"/>
      <c r="EC154" s="188"/>
      <c r="ED154" s="188"/>
      <c r="EE154" s="188"/>
      <c r="EF154" s="188"/>
      <c r="EG154" s="188"/>
      <c r="EH154" s="188"/>
      <c r="EI154" s="188"/>
      <c r="EJ154" s="188"/>
      <c r="EK154" s="188"/>
      <c r="EL154" s="188"/>
      <c r="EM154" s="188"/>
      <c r="EN154" s="188"/>
      <c r="EO154" s="188"/>
      <c r="EP154" s="188"/>
      <c r="EQ154" s="188"/>
      <c r="ER154" s="188"/>
      <c r="ES154" s="188"/>
      <c r="ET154" s="188"/>
      <c r="EU154" s="188"/>
      <c r="EV154" s="188"/>
      <c r="EW154" s="188"/>
      <c r="EX154" s="188"/>
      <c r="EY154" s="188"/>
      <c r="EZ154" s="188"/>
      <c r="FA154" s="188"/>
      <c r="FB154" s="188"/>
      <c r="FC154" s="188"/>
      <c r="FD154" s="188"/>
      <c r="FE154" s="188"/>
      <c r="FF154" s="188"/>
      <c r="FG154" s="188"/>
      <c r="FH154" s="188"/>
      <c r="FI154" s="188"/>
      <c r="FJ154" s="188"/>
      <c r="FK154" s="188"/>
      <c r="FL154" s="188"/>
      <c r="FM154" s="188"/>
      <c r="FN154" s="188"/>
      <c r="FO154" s="188"/>
      <c r="FP154" s="188"/>
      <c r="FQ154" s="188"/>
      <c r="FR154" s="188"/>
      <c r="FS154" s="188"/>
      <c r="FT154" s="188"/>
      <c r="FU154" s="188"/>
      <c r="FV154" s="188"/>
      <c r="FW154" s="188"/>
      <c r="FX154" s="188"/>
      <c r="FY154" s="188"/>
      <c r="FZ154" s="188"/>
      <c r="GA154" s="188"/>
      <c r="GB154" s="188"/>
      <c r="GC154" s="188"/>
      <c r="GD154" s="188"/>
      <c r="GE154" s="188"/>
      <c r="GF154" s="188"/>
      <c r="GG154" s="188"/>
      <c r="GH154" s="188"/>
      <c r="GI154" s="188"/>
      <c r="GJ154" s="188"/>
      <c r="GK154" s="188"/>
      <c r="GL154" s="188"/>
      <c r="GM154" s="188"/>
      <c r="GN154" s="188"/>
      <c r="GO154" s="188"/>
      <c r="GP154" s="188"/>
      <c r="GQ154" s="188"/>
      <c r="GR154" s="188"/>
      <c r="GS154" s="188"/>
      <c r="GT154" s="188"/>
      <c r="GU154" s="188"/>
      <c r="GV154" s="188"/>
      <c r="GW154" s="188"/>
      <c r="GX154" s="188"/>
      <c r="GY154" s="188"/>
      <c r="GZ154" s="188"/>
      <c r="HA154" s="188"/>
      <c r="HB154" s="188"/>
      <c r="HC154" s="188"/>
      <c r="HD154" s="188"/>
      <c r="HE154" s="188"/>
      <c r="HF154" s="188"/>
      <c r="HG154" s="188"/>
      <c r="HH154" s="188"/>
      <c r="HI154" s="188"/>
      <c r="HJ154" s="188"/>
    </row>
    <row r="155" spans="1:218" ht="15.6">
      <c r="A155" s="190"/>
      <c r="B155" s="190"/>
      <c r="C155" s="190"/>
      <c r="D155" s="190"/>
      <c r="E155" s="178"/>
      <c r="F155" s="190"/>
      <c r="G155" s="190"/>
      <c r="H155" s="190"/>
      <c r="I155" s="173">
        <f t="shared" si="2"/>
        <v>0</v>
      </c>
      <c r="J155" s="190"/>
      <c r="K155" s="190"/>
      <c r="L155" s="190"/>
      <c r="M155" s="190"/>
      <c r="N155" s="190"/>
      <c r="O155" s="190"/>
      <c r="P155" s="190"/>
      <c r="Q155" s="190"/>
      <c r="R155" s="190"/>
      <c r="S155" s="190"/>
      <c r="T155" s="190"/>
      <c r="U155" s="190"/>
      <c r="V155" s="190"/>
      <c r="W155" s="190"/>
      <c r="X155" s="190"/>
      <c r="Y155" s="190"/>
      <c r="Z155" s="190"/>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c r="CH155" s="188"/>
      <c r="CI155" s="188"/>
      <c r="CJ155" s="188"/>
      <c r="CK155" s="188"/>
      <c r="CL155" s="188"/>
      <c r="CM155" s="188"/>
      <c r="CN155" s="188"/>
      <c r="CO155" s="188"/>
      <c r="CP155" s="188"/>
      <c r="CQ155" s="188"/>
      <c r="CR155" s="188"/>
      <c r="CS155" s="188"/>
      <c r="CT155" s="188"/>
      <c r="CU155" s="188"/>
      <c r="CV155" s="188"/>
      <c r="CW155" s="188"/>
      <c r="CX155" s="188"/>
      <c r="CY155" s="188"/>
      <c r="CZ155" s="188"/>
      <c r="DA155" s="188"/>
      <c r="DB155" s="188"/>
      <c r="DC155" s="188"/>
      <c r="DD155" s="188"/>
      <c r="DE155" s="188"/>
      <c r="DF155" s="188"/>
      <c r="DG155" s="188"/>
      <c r="DH155" s="188"/>
      <c r="DI155" s="188"/>
      <c r="DJ155" s="188"/>
      <c r="DK155" s="188"/>
      <c r="DL155" s="188"/>
      <c r="DM155" s="188"/>
      <c r="DN155" s="188"/>
      <c r="DO155" s="188"/>
      <c r="DP155" s="188"/>
      <c r="DQ155" s="188"/>
      <c r="DR155" s="188"/>
      <c r="DS155" s="188"/>
      <c r="DT155" s="188"/>
      <c r="DU155" s="188"/>
      <c r="DV155" s="188"/>
      <c r="DW155" s="188"/>
      <c r="DX155" s="188"/>
      <c r="DY155" s="188"/>
      <c r="DZ155" s="188"/>
      <c r="EA155" s="188"/>
      <c r="EB155" s="188"/>
      <c r="EC155" s="188"/>
      <c r="ED155" s="188"/>
      <c r="EE155" s="188"/>
      <c r="EF155" s="188"/>
      <c r="EG155" s="188"/>
      <c r="EH155" s="188"/>
      <c r="EI155" s="188"/>
      <c r="EJ155" s="188"/>
      <c r="EK155" s="188"/>
      <c r="EL155" s="188"/>
      <c r="EM155" s="188"/>
      <c r="EN155" s="188"/>
      <c r="EO155" s="188"/>
      <c r="EP155" s="188"/>
      <c r="EQ155" s="188"/>
      <c r="ER155" s="188"/>
      <c r="ES155" s="188"/>
      <c r="ET155" s="188"/>
      <c r="EU155" s="188"/>
      <c r="EV155" s="188"/>
      <c r="EW155" s="188"/>
      <c r="EX155" s="188"/>
      <c r="EY155" s="188"/>
      <c r="EZ155" s="188"/>
      <c r="FA155" s="188"/>
      <c r="FB155" s="188"/>
      <c r="FC155" s="188"/>
      <c r="FD155" s="188"/>
      <c r="FE155" s="188"/>
      <c r="FF155" s="188"/>
      <c r="FG155" s="188"/>
      <c r="FH155" s="188"/>
      <c r="FI155" s="188"/>
      <c r="FJ155" s="188"/>
      <c r="FK155" s="188"/>
      <c r="FL155" s="188"/>
      <c r="FM155" s="188"/>
      <c r="FN155" s="188"/>
      <c r="FO155" s="188"/>
      <c r="FP155" s="188"/>
      <c r="FQ155" s="188"/>
      <c r="FR155" s="188"/>
      <c r="FS155" s="188"/>
      <c r="FT155" s="188"/>
      <c r="FU155" s="188"/>
      <c r="FV155" s="188"/>
      <c r="FW155" s="188"/>
      <c r="FX155" s="188"/>
      <c r="FY155" s="188"/>
      <c r="FZ155" s="188"/>
      <c r="GA155" s="188"/>
      <c r="GB155" s="188"/>
      <c r="GC155" s="188"/>
      <c r="GD155" s="188"/>
      <c r="GE155" s="188"/>
      <c r="GF155" s="188"/>
      <c r="GG155" s="188"/>
      <c r="GH155" s="188"/>
      <c r="GI155" s="188"/>
      <c r="GJ155" s="188"/>
      <c r="GK155" s="188"/>
      <c r="GL155" s="188"/>
      <c r="GM155" s="188"/>
      <c r="GN155" s="188"/>
      <c r="GO155" s="188"/>
      <c r="GP155" s="188"/>
      <c r="GQ155" s="188"/>
      <c r="GR155" s="188"/>
      <c r="GS155" s="188"/>
      <c r="GT155" s="188"/>
      <c r="GU155" s="188"/>
      <c r="GV155" s="188"/>
      <c r="GW155" s="188"/>
      <c r="GX155" s="188"/>
      <c r="GY155" s="188"/>
      <c r="GZ155" s="188"/>
      <c r="HA155" s="188"/>
      <c r="HB155" s="188"/>
      <c r="HC155" s="188"/>
      <c r="HD155" s="188"/>
      <c r="HE155" s="188"/>
      <c r="HF155" s="188"/>
      <c r="HG155" s="188"/>
      <c r="HH155" s="188"/>
      <c r="HI155" s="188"/>
      <c r="HJ155" s="188"/>
    </row>
    <row r="156" spans="1:218" ht="15.6">
      <c r="A156" s="190"/>
      <c r="B156" s="190"/>
      <c r="C156" s="190"/>
      <c r="D156" s="190"/>
      <c r="E156" s="178"/>
      <c r="F156" s="190"/>
      <c r="G156" s="190"/>
      <c r="H156" s="190"/>
      <c r="I156" s="173">
        <f t="shared" si="2"/>
        <v>0</v>
      </c>
      <c r="J156" s="190"/>
      <c r="K156" s="190"/>
      <c r="L156" s="190"/>
      <c r="M156" s="190"/>
      <c r="N156" s="190"/>
      <c r="O156" s="190"/>
      <c r="P156" s="190"/>
      <c r="Q156" s="190"/>
      <c r="R156" s="190"/>
      <c r="S156" s="190"/>
      <c r="T156" s="190"/>
      <c r="U156" s="190"/>
      <c r="V156" s="190"/>
      <c r="W156" s="190"/>
      <c r="X156" s="190"/>
      <c r="Y156" s="190"/>
      <c r="Z156" s="190"/>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c r="CH156" s="188"/>
      <c r="CI156" s="188"/>
      <c r="CJ156" s="188"/>
      <c r="CK156" s="188"/>
      <c r="CL156" s="188"/>
      <c r="CM156" s="188"/>
      <c r="CN156" s="188"/>
      <c r="CO156" s="188"/>
      <c r="CP156" s="188"/>
      <c r="CQ156" s="188"/>
      <c r="CR156" s="188"/>
      <c r="CS156" s="188"/>
      <c r="CT156" s="188"/>
      <c r="CU156" s="188"/>
      <c r="CV156" s="188"/>
      <c r="CW156" s="188"/>
      <c r="CX156" s="188"/>
      <c r="CY156" s="188"/>
      <c r="CZ156" s="188"/>
      <c r="DA156" s="188"/>
      <c r="DB156" s="188"/>
      <c r="DC156" s="188"/>
      <c r="DD156" s="188"/>
      <c r="DE156" s="188"/>
      <c r="DF156" s="188"/>
      <c r="DG156" s="188"/>
      <c r="DH156" s="188"/>
      <c r="DI156" s="188"/>
      <c r="DJ156" s="188"/>
      <c r="DK156" s="188"/>
      <c r="DL156" s="188"/>
      <c r="DM156" s="188"/>
      <c r="DN156" s="188"/>
      <c r="DO156" s="188"/>
      <c r="DP156" s="188"/>
      <c r="DQ156" s="188"/>
      <c r="DR156" s="188"/>
      <c r="DS156" s="188"/>
      <c r="DT156" s="188"/>
      <c r="DU156" s="188"/>
      <c r="DV156" s="188"/>
      <c r="DW156" s="188"/>
      <c r="DX156" s="188"/>
      <c r="DY156" s="188"/>
      <c r="DZ156" s="188"/>
      <c r="EA156" s="188"/>
      <c r="EB156" s="188"/>
      <c r="EC156" s="188"/>
      <c r="ED156" s="188"/>
      <c r="EE156" s="188"/>
      <c r="EF156" s="188"/>
      <c r="EG156" s="188"/>
      <c r="EH156" s="188"/>
      <c r="EI156" s="188"/>
      <c r="EJ156" s="188"/>
      <c r="EK156" s="188"/>
      <c r="EL156" s="188"/>
      <c r="EM156" s="188"/>
      <c r="EN156" s="188"/>
      <c r="EO156" s="188"/>
      <c r="EP156" s="188"/>
      <c r="EQ156" s="188"/>
      <c r="ER156" s="188"/>
      <c r="ES156" s="188"/>
      <c r="ET156" s="188"/>
      <c r="EU156" s="188"/>
      <c r="EV156" s="188"/>
      <c r="EW156" s="188"/>
      <c r="EX156" s="188"/>
      <c r="EY156" s="188"/>
      <c r="EZ156" s="188"/>
      <c r="FA156" s="188"/>
      <c r="FB156" s="188"/>
      <c r="FC156" s="188"/>
      <c r="FD156" s="188"/>
      <c r="FE156" s="188"/>
      <c r="FF156" s="188"/>
      <c r="FG156" s="188"/>
      <c r="FH156" s="188"/>
      <c r="FI156" s="188"/>
      <c r="FJ156" s="188"/>
      <c r="FK156" s="188"/>
      <c r="FL156" s="188"/>
      <c r="FM156" s="188"/>
      <c r="FN156" s="188"/>
      <c r="FO156" s="188"/>
      <c r="FP156" s="188"/>
      <c r="FQ156" s="188"/>
      <c r="FR156" s="188"/>
      <c r="FS156" s="188"/>
      <c r="FT156" s="188"/>
      <c r="FU156" s="188"/>
      <c r="FV156" s="188"/>
      <c r="FW156" s="188"/>
      <c r="FX156" s="188"/>
      <c r="FY156" s="188"/>
      <c r="FZ156" s="188"/>
      <c r="GA156" s="188"/>
      <c r="GB156" s="188"/>
      <c r="GC156" s="188"/>
      <c r="GD156" s="188"/>
      <c r="GE156" s="188"/>
      <c r="GF156" s="188"/>
      <c r="GG156" s="188"/>
      <c r="GH156" s="188"/>
      <c r="GI156" s="188"/>
      <c r="GJ156" s="188"/>
      <c r="GK156" s="188"/>
      <c r="GL156" s="188"/>
      <c r="GM156" s="188"/>
      <c r="GN156" s="188"/>
      <c r="GO156" s="188"/>
      <c r="GP156" s="188"/>
      <c r="GQ156" s="188"/>
      <c r="GR156" s="188"/>
      <c r="GS156" s="188"/>
      <c r="GT156" s="188"/>
      <c r="GU156" s="188"/>
      <c r="GV156" s="188"/>
      <c r="GW156" s="188"/>
      <c r="GX156" s="188"/>
      <c r="GY156" s="188"/>
      <c r="GZ156" s="188"/>
      <c r="HA156" s="188"/>
      <c r="HB156" s="188"/>
      <c r="HC156" s="188"/>
      <c r="HD156" s="188"/>
      <c r="HE156" s="188"/>
      <c r="HF156" s="188"/>
      <c r="HG156" s="188"/>
      <c r="HH156" s="188"/>
      <c r="HI156" s="188"/>
      <c r="HJ156" s="188"/>
    </row>
    <row r="157" spans="1:218" ht="15.6">
      <c r="A157" s="190"/>
      <c r="B157" s="190"/>
      <c r="C157" s="190"/>
      <c r="D157" s="190"/>
      <c r="E157" s="178"/>
      <c r="F157" s="190"/>
      <c r="G157" s="190"/>
      <c r="H157" s="190"/>
      <c r="I157" s="173">
        <f t="shared" si="2"/>
        <v>0</v>
      </c>
      <c r="J157" s="190"/>
      <c r="K157" s="190"/>
      <c r="L157" s="190"/>
      <c r="M157" s="190"/>
      <c r="N157" s="190"/>
      <c r="O157" s="190"/>
      <c r="P157" s="190"/>
      <c r="Q157" s="190"/>
      <c r="R157" s="190"/>
      <c r="S157" s="190"/>
      <c r="T157" s="190"/>
      <c r="U157" s="190"/>
      <c r="V157" s="190"/>
      <c r="W157" s="190"/>
      <c r="X157" s="190"/>
      <c r="Y157" s="190"/>
      <c r="Z157" s="190"/>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8"/>
      <c r="CZ157" s="188"/>
      <c r="DA157" s="188"/>
      <c r="DB157" s="188"/>
      <c r="DC157" s="188"/>
      <c r="DD157" s="188"/>
      <c r="DE157" s="188"/>
      <c r="DF157" s="188"/>
      <c r="DG157" s="188"/>
      <c r="DH157" s="188"/>
      <c r="DI157" s="188"/>
      <c r="DJ157" s="188"/>
      <c r="DK157" s="188"/>
      <c r="DL157" s="188"/>
      <c r="DM157" s="188"/>
      <c r="DN157" s="188"/>
      <c r="DO157" s="188"/>
      <c r="DP157" s="188"/>
      <c r="DQ157" s="188"/>
      <c r="DR157" s="188"/>
      <c r="DS157" s="188"/>
      <c r="DT157" s="188"/>
      <c r="DU157" s="188"/>
      <c r="DV157" s="188"/>
      <c r="DW157" s="188"/>
      <c r="DX157" s="188"/>
      <c r="DY157" s="188"/>
      <c r="DZ157" s="188"/>
      <c r="EA157" s="188"/>
      <c r="EB157" s="188"/>
      <c r="EC157" s="188"/>
      <c r="ED157" s="188"/>
      <c r="EE157" s="188"/>
      <c r="EF157" s="188"/>
      <c r="EG157" s="188"/>
      <c r="EH157" s="188"/>
      <c r="EI157" s="188"/>
      <c r="EJ157" s="188"/>
      <c r="EK157" s="188"/>
      <c r="EL157" s="188"/>
      <c r="EM157" s="188"/>
      <c r="EN157" s="188"/>
      <c r="EO157" s="188"/>
      <c r="EP157" s="188"/>
      <c r="EQ157" s="188"/>
      <c r="ER157" s="188"/>
      <c r="ES157" s="188"/>
      <c r="ET157" s="188"/>
      <c r="EU157" s="188"/>
      <c r="EV157" s="188"/>
      <c r="EW157" s="188"/>
      <c r="EX157" s="188"/>
      <c r="EY157" s="188"/>
      <c r="EZ157" s="188"/>
      <c r="FA157" s="188"/>
      <c r="FB157" s="188"/>
      <c r="FC157" s="188"/>
      <c r="FD157" s="188"/>
      <c r="FE157" s="188"/>
      <c r="FF157" s="188"/>
      <c r="FG157" s="188"/>
      <c r="FH157" s="188"/>
      <c r="FI157" s="188"/>
      <c r="FJ157" s="188"/>
      <c r="FK157" s="188"/>
      <c r="FL157" s="188"/>
      <c r="FM157" s="188"/>
      <c r="FN157" s="188"/>
      <c r="FO157" s="188"/>
      <c r="FP157" s="188"/>
      <c r="FQ157" s="188"/>
      <c r="FR157" s="188"/>
      <c r="FS157" s="188"/>
      <c r="FT157" s="188"/>
      <c r="FU157" s="188"/>
      <c r="FV157" s="188"/>
      <c r="FW157" s="188"/>
      <c r="FX157" s="188"/>
      <c r="FY157" s="188"/>
      <c r="FZ157" s="188"/>
      <c r="GA157" s="188"/>
      <c r="GB157" s="188"/>
      <c r="GC157" s="188"/>
      <c r="GD157" s="188"/>
      <c r="GE157" s="188"/>
      <c r="GF157" s="188"/>
      <c r="GG157" s="188"/>
      <c r="GH157" s="188"/>
      <c r="GI157" s="188"/>
      <c r="GJ157" s="188"/>
      <c r="GK157" s="188"/>
      <c r="GL157" s="188"/>
      <c r="GM157" s="188"/>
      <c r="GN157" s="188"/>
      <c r="GO157" s="188"/>
      <c r="GP157" s="188"/>
      <c r="GQ157" s="188"/>
      <c r="GR157" s="188"/>
      <c r="GS157" s="188"/>
      <c r="GT157" s="188"/>
      <c r="GU157" s="188"/>
      <c r="GV157" s="188"/>
      <c r="GW157" s="188"/>
      <c r="GX157" s="188"/>
      <c r="GY157" s="188"/>
      <c r="GZ157" s="188"/>
      <c r="HA157" s="188"/>
      <c r="HB157" s="188"/>
      <c r="HC157" s="188"/>
      <c r="HD157" s="188"/>
      <c r="HE157" s="188"/>
      <c r="HF157" s="188"/>
      <c r="HG157" s="188"/>
      <c r="HH157" s="188"/>
      <c r="HI157" s="188"/>
      <c r="HJ157" s="188"/>
    </row>
    <row r="158" spans="1:218" ht="15.6">
      <c r="A158" s="190"/>
      <c r="B158" s="190"/>
      <c r="C158" s="190"/>
      <c r="D158" s="190"/>
      <c r="E158" s="178"/>
      <c r="F158" s="190"/>
      <c r="G158" s="190"/>
      <c r="H158" s="190"/>
      <c r="I158" s="173">
        <f t="shared" si="2"/>
        <v>0</v>
      </c>
      <c r="J158" s="190"/>
      <c r="K158" s="190"/>
      <c r="L158" s="190"/>
      <c r="M158" s="190"/>
      <c r="N158" s="190"/>
      <c r="O158" s="190"/>
      <c r="P158" s="190"/>
      <c r="Q158" s="190"/>
      <c r="R158" s="190"/>
      <c r="S158" s="190"/>
      <c r="T158" s="190"/>
      <c r="U158" s="190"/>
      <c r="V158" s="190"/>
      <c r="W158" s="190"/>
      <c r="X158" s="190"/>
      <c r="Y158" s="190"/>
      <c r="Z158" s="190"/>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c r="CH158" s="188"/>
      <c r="CI158" s="188"/>
      <c r="CJ158" s="188"/>
      <c r="CK158" s="188"/>
      <c r="CL158" s="188"/>
      <c r="CM158" s="188"/>
      <c r="CN158" s="188"/>
      <c r="CO158" s="188"/>
      <c r="CP158" s="188"/>
      <c r="CQ158" s="188"/>
      <c r="CR158" s="188"/>
      <c r="CS158" s="188"/>
      <c r="CT158" s="188"/>
      <c r="CU158" s="188"/>
      <c r="CV158" s="188"/>
      <c r="CW158" s="188"/>
      <c r="CX158" s="188"/>
      <c r="CY158" s="188"/>
      <c r="CZ158" s="188"/>
      <c r="DA158" s="188"/>
      <c r="DB158" s="188"/>
      <c r="DC158" s="188"/>
      <c r="DD158" s="188"/>
      <c r="DE158" s="188"/>
      <c r="DF158" s="188"/>
      <c r="DG158" s="188"/>
      <c r="DH158" s="188"/>
      <c r="DI158" s="188"/>
      <c r="DJ158" s="188"/>
      <c r="DK158" s="188"/>
      <c r="DL158" s="188"/>
      <c r="DM158" s="188"/>
      <c r="DN158" s="188"/>
      <c r="DO158" s="188"/>
      <c r="DP158" s="188"/>
      <c r="DQ158" s="188"/>
      <c r="DR158" s="188"/>
      <c r="DS158" s="188"/>
      <c r="DT158" s="188"/>
      <c r="DU158" s="188"/>
      <c r="DV158" s="188"/>
      <c r="DW158" s="188"/>
      <c r="DX158" s="188"/>
      <c r="DY158" s="188"/>
      <c r="DZ158" s="188"/>
      <c r="EA158" s="188"/>
      <c r="EB158" s="188"/>
      <c r="EC158" s="188"/>
      <c r="ED158" s="188"/>
      <c r="EE158" s="188"/>
      <c r="EF158" s="188"/>
      <c r="EG158" s="188"/>
      <c r="EH158" s="188"/>
      <c r="EI158" s="188"/>
      <c r="EJ158" s="188"/>
      <c r="EK158" s="188"/>
      <c r="EL158" s="188"/>
      <c r="EM158" s="188"/>
      <c r="EN158" s="188"/>
      <c r="EO158" s="188"/>
      <c r="EP158" s="188"/>
      <c r="EQ158" s="188"/>
      <c r="ER158" s="188"/>
      <c r="ES158" s="188"/>
      <c r="ET158" s="188"/>
      <c r="EU158" s="188"/>
      <c r="EV158" s="188"/>
      <c r="EW158" s="188"/>
      <c r="EX158" s="188"/>
      <c r="EY158" s="188"/>
      <c r="EZ158" s="188"/>
      <c r="FA158" s="188"/>
      <c r="FB158" s="188"/>
      <c r="FC158" s="188"/>
      <c r="FD158" s="188"/>
      <c r="FE158" s="188"/>
      <c r="FF158" s="188"/>
      <c r="FG158" s="188"/>
      <c r="FH158" s="188"/>
      <c r="FI158" s="188"/>
      <c r="FJ158" s="188"/>
      <c r="FK158" s="188"/>
      <c r="FL158" s="188"/>
      <c r="FM158" s="188"/>
      <c r="FN158" s="188"/>
      <c r="FO158" s="188"/>
      <c r="FP158" s="188"/>
      <c r="FQ158" s="188"/>
      <c r="FR158" s="188"/>
      <c r="FS158" s="188"/>
      <c r="FT158" s="188"/>
      <c r="FU158" s="188"/>
      <c r="FV158" s="188"/>
      <c r="FW158" s="188"/>
      <c r="FX158" s="188"/>
      <c r="FY158" s="188"/>
      <c r="FZ158" s="188"/>
      <c r="GA158" s="188"/>
      <c r="GB158" s="188"/>
      <c r="GC158" s="188"/>
      <c r="GD158" s="188"/>
      <c r="GE158" s="188"/>
      <c r="GF158" s="188"/>
      <c r="GG158" s="188"/>
      <c r="GH158" s="188"/>
      <c r="GI158" s="188"/>
      <c r="GJ158" s="188"/>
      <c r="GK158" s="188"/>
      <c r="GL158" s="188"/>
      <c r="GM158" s="188"/>
      <c r="GN158" s="188"/>
      <c r="GO158" s="188"/>
      <c r="GP158" s="188"/>
      <c r="GQ158" s="188"/>
      <c r="GR158" s="188"/>
      <c r="GS158" s="188"/>
      <c r="GT158" s="188"/>
      <c r="GU158" s="188"/>
      <c r="GV158" s="188"/>
      <c r="GW158" s="188"/>
      <c r="GX158" s="188"/>
      <c r="GY158" s="188"/>
      <c r="GZ158" s="188"/>
      <c r="HA158" s="188"/>
      <c r="HB158" s="188"/>
      <c r="HC158" s="188"/>
      <c r="HD158" s="188"/>
      <c r="HE158" s="188"/>
      <c r="HF158" s="188"/>
      <c r="HG158" s="188"/>
      <c r="HH158" s="188"/>
      <c r="HI158" s="188"/>
      <c r="HJ158" s="188"/>
    </row>
    <row r="159" spans="1:218" ht="15.6">
      <c r="A159" s="190"/>
      <c r="B159" s="190"/>
      <c r="C159" s="190"/>
      <c r="D159" s="190"/>
      <c r="E159" s="178"/>
      <c r="F159" s="190"/>
      <c r="G159" s="190"/>
      <c r="H159" s="190"/>
      <c r="I159" s="173">
        <f t="shared" si="2"/>
        <v>0</v>
      </c>
      <c r="J159" s="190"/>
      <c r="K159" s="190"/>
      <c r="L159" s="190"/>
      <c r="M159" s="190"/>
      <c r="N159" s="190"/>
      <c r="O159" s="190"/>
      <c r="P159" s="190"/>
      <c r="Q159" s="190"/>
      <c r="R159" s="190"/>
      <c r="S159" s="190"/>
      <c r="T159" s="190"/>
      <c r="U159" s="190"/>
      <c r="V159" s="190"/>
      <c r="W159" s="190"/>
      <c r="X159" s="190"/>
      <c r="Y159" s="190"/>
      <c r="Z159" s="190"/>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8"/>
      <c r="CZ159" s="188"/>
      <c r="DA159" s="188"/>
      <c r="DB159" s="188"/>
      <c r="DC159" s="188"/>
      <c r="DD159" s="188"/>
      <c r="DE159" s="188"/>
      <c r="DF159" s="188"/>
      <c r="DG159" s="188"/>
      <c r="DH159" s="188"/>
      <c r="DI159" s="188"/>
      <c r="DJ159" s="188"/>
      <c r="DK159" s="188"/>
      <c r="DL159" s="188"/>
      <c r="DM159" s="188"/>
      <c r="DN159" s="188"/>
      <c r="DO159" s="188"/>
      <c r="DP159" s="188"/>
      <c r="DQ159" s="188"/>
      <c r="DR159" s="188"/>
      <c r="DS159" s="188"/>
      <c r="DT159" s="188"/>
      <c r="DU159" s="188"/>
      <c r="DV159" s="188"/>
      <c r="DW159" s="188"/>
      <c r="DX159" s="188"/>
      <c r="DY159" s="188"/>
      <c r="DZ159" s="188"/>
      <c r="EA159" s="188"/>
      <c r="EB159" s="188"/>
      <c r="EC159" s="188"/>
      <c r="ED159" s="188"/>
      <c r="EE159" s="188"/>
      <c r="EF159" s="188"/>
      <c r="EG159" s="188"/>
      <c r="EH159" s="188"/>
      <c r="EI159" s="188"/>
      <c r="EJ159" s="188"/>
      <c r="EK159" s="188"/>
      <c r="EL159" s="188"/>
      <c r="EM159" s="188"/>
      <c r="EN159" s="188"/>
      <c r="EO159" s="188"/>
      <c r="EP159" s="188"/>
      <c r="EQ159" s="188"/>
      <c r="ER159" s="188"/>
      <c r="ES159" s="188"/>
      <c r="ET159" s="188"/>
      <c r="EU159" s="188"/>
      <c r="EV159" s="188"/>
      <c r="EW159" s="188"/>
      <c r="EX159" s="188"/>
      <c r="EY159" s="188"/>
      <c r="EZ159" s="188"/>
      <c r="FA159" s="188"/>
      <c r="FB159" s="188"/>
      <c r="FC159" s="188"/>
      <c r="FD159" s="188"/>
      <c r="FE159" s="188"/>
      <c r="FF159" s="188"/>
      <c r="FG159" s="188"/>
      <c r="FH159" s="188"/>
      <c r="FI159" s="188"/>
      <c r="FJ159" s="188"/>
      <c r="FK159" s="188"/>
      <c r="FL159" s="188"/>
      <c r="FM159" s="188"/>
      <c r="FN159" s="188"/>
      <c r="FO159" s="188"/>
      <c r="FP159" s="188"/>
      <c r="FQ159" s="188"/>
      <c r="FR159" s="188"/>
      <c r="FS159" s="188"/>
      <c r="FT159" s="188"/>
      <c r="FU159" s="188"/>
      <c r="FV159" s="188"/>
      <c r="FW159" s="188"/>
      <c r="FX159" s="188"/>
      <c r="FY159" s="188"/>
      <c r="FZ159" s="188"/>
      <c r="GA159" s="188"/>
      <c r="GB159" s="188"/>
      <c r="GC159" s="188"/>
      <c r="GD159" s="188"/>
      <c r="GE159" s="188"/>
      <c r="GF159" s="188"/>
      <c r="GG159" s="188"/>
      <c r="GH159" s="188"/>
      <c r="GI159" s="188"/>
      <c r="GJ159" s="188"/>
      <c r="GK159" s="188"/>
      <c r="GL159" s="188"/>
      <c r="GM159" s="188"/>
      <c r="GN159" s="188"/>
      <c r="GO159" s="188"/>
      <c r="GP159" s="188"/>
      <c r="GQ159" s="188"/>
      <c r="GR159" s="188"/>
      <c r="GS159" s="188"/>
      <c r="GT159" s="188"/>
      <c r="GU159" s="188"/>
      <c r="GV159" s="188"/>
      <c r="GW159" s="188"/>
      <c r="GX159" s="188"/>
      <c r="GY159" s="188"/>
      <c r="GZ159" s="188"/>
      <c r="HA159" s="188"/>
      <c r="HB159" s="188"/>
      <c r="HC159" s="188"/>
      <c r="HD159" s="188"/>
      <c r="HE159" s="188"/>
      <c r="HF159" s="188"/>
      <c r="HG159" s="188"/>
      <c r="HH159" s="188"/>
      <c r="HI159" s="188"/>
      <c r="HJ159" s="188"/>
    </row>
    <row r="160" spans="1:218" ht="15.6">
      <c r="A160" s="190"/>
      <c r="B160" s="190"/>
      <c r="C160" s="190"/>
      <c r="D160" s="190"/>
      <c r="E160" s="178"/>
      <c r="F160" s="190"/>
      <c r="G160" s="190"/>
      <c r="H160" s="190"/>
      <c r="I160" s="173">
        <f t="shared" si="2"/>
        <v>0</v>
      </c>
      <c r="J160" s="190"/>
      <c r="K160" s="190"/>
      <c r="L160" s="190"/>
      <c r="M160" s="190"/>
      <c r="N160" s="190"/>
      <c r="O160" s="190"/>
      <c r="P160" s="190"/>
      <c r="Q160" s="190"/>
      <c r="R160" s="190"/>
      <c r="S160" s="190"/>
      <c r="T160" s="190"/>
      <c r="U160" s="190"/>
      <c r="V160" s="190"/>
      <c r="W160" s="190"/>
      <c r="X160" s="190"/>
      <c r="Y160" s="190"/>
      <c r="Z160" s="190"/>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c r="CH160" s="188"/>
      <c r="CI160" s="188"/>
      <c r="CJ160" s="188"/>
      <c r="CK160" s="188"/>
      <c r="CL160" s="188"/>
      <c r="CM160" s="188"/>
      <c r="CN160" s="188"/>
      <c r="CO160" s="188"/>
      <c r="CP160" s="188"/>
      <c r="CQ160" s="188"/>
      <c r="CR160" s="188"/>
      <c r="CS160" s="188"/>
      <c r="CT160" s="188"/>
      <c r="CU160" s="188"/>
      <c r="CV160" s="188"/>
      <c r="CW160" s="188"/>
      <c r="CX160" s="188"/>
      <c r="CY160" s="188"/>
      <c r="CZ160" s="188"/>
      <c r="DA160" s="188"/>
      <c r="DB160" s="188"/>
      <c r="DC160" s="188"/>
      <c r="DD160" s="188"/>
      <c r="DE160" s="188"/>
      <c r="DF160" s="188"/>
      <c r="DG160" s="188"/>
      <c r="DH160" s="188"/>
      <c r="DI160" s="188"/>
      <c r="DJ160" s="188"/>
      <c r="DK160" s="188"/>
      <c r="DL160" s="188"/>
      <c r="DM160" s="188"/>
      <c r="DN160" s="188"/>
      <c r="DO160" s="188"/>
      <c r="DP160" s="188"/>
      <c r="DQ160" s="188"/>
      <c r="DR160" s="188"/>
      <c r="DS160" s="188"/>
      <c r="DT160" s="188"/>
      <c r="DU160" s="188"/>
      <c r="DV160" s="188"/>
      <c r="DW160" s="188"/>
      <c r="DX160" s="188"/>
      <c r="DY160" s="188"/>
      <c r="DZ160" s="188"/>
      <c r="EA160" s="188"/>
      <c r="EB160" s="188"/>
      <c r="EC160" s="188"/>
      <c r="ED160" s="188"/>
      <c r="EE160" s="188"/>
      <c r="EF160" s="188"/>
      <c r="EG160" s="188"/>
      <c r="EH160" s="188"/>
      <c r="EI160" s="188"/>
      <c r="EJ160" s="188"/>
      <c r="EK160" s="188"/>
      <c r="EL160" s="188"/>
      <c r="EM160" s="188"/>
      <c r="EN160" s="188"/>
      <c r="EO160" s="188"/>
      <c r="EP160" s="188"/>
      <c r="EQ160" s="188"/>
      <c r="ER160" s="188"/>
      <c r="ES160" s="188"/>
      <c r="ET160" s="188"/>
      <c r="EU160" s="188"/>
      <c r="EV160" s="188"/>
      <c r="EW160" s="188"/>
      <c r="EX160" s="188"/>
      <c r="EY160" s="188"/>
      <c r="EZ160" s="188"/>
      <c r="FA160" s="188"/>
      <c r="FB160" s="188"/>
      <c r="FC160" s="188"/>
      <c r="FD160" s="188"/>
      <c r="FE160" s="188"/>
      <c r="FF160" s="188"/>
      <c r="FG160" s="188"/>
      <c r="FH160" s="188"/>
      <c r="FI160" s="188"/>
      <c r="FJ160" s="188"/>
      <c r="FK160" s="188"/>
      <c r="FL160" s="188"/>
      <c r="FM160" s="188"/>
      <c r="FN160" s="188"/>
      <c r="FO160" s="188"/>
      <c r="FP160" s="188"/>
      <c r="FQ160" s="188"/>
      <c r="FR160" s="188"/>
      <c r="FS160" s="188"/>
      <c r="FT160" s="188"/>
      <c r="FU160" s="188"/>
      <c r="FV160" s="188"/>
      <c r="FW160" s="188"/>
      <c r="FX160" s="188"/>
      <c r="FY160" s="188"/>
      <c r="FZ160" s="188"/>
      <c r="GA160" s="188"/>
      <c r="GB160" s="188"/>
      <c r="GC160" s="188"/>
      <c r="GD160" s="188"/>
      <c r="GE160" s="188"/>
      <c r="GF160" s="188"/>
      <c r="GG160" s="188"/>
      <c r="GH160" s="188"/>
      <c r="GI160" s="188"/>
      <c r="GJ160" s="188"/>
      <c r="GK160" s="188"/>
      <c r="GL160" s="188"/>
      <c r="GM160" s="188"/>
      <c r="GN160" s="188"/>
      <c r="GO160" s="188"/>
      <c r="GP160" s="188"/>
      <c r="GQ160" s="188"/>
      <c r="GR160" s="188"/>
      <c r="GS160" s="188"/>
      <c r="GT160" s="188"/>
      <c r="GU160" s="188"/>
      <c r="GV160" s="188"/>
      <c r="GW160" s="188"/>
      <c r="GX160" s="188"/>
      <c r="GY160" s="188"/>
      <c r="GZ160" s="188"/>
      <c r="HA160" s="188"/>
      <c r="HB160" s="188"/>
      <c r="HC160" s="188"/>
      <c r="HD160" s="188"/>
      <c r="HE160" s="188"/>
      <c r="HF160" s="188"/>
      <c r="HG160" s="188"/>
      <c r="HH160" s="188"/>
      <c r="HI160" s="188"/>
      <c r="HJ160" s="188"/>
    </row>
    <row r="161" spans="1:218" ht="15.6">
      <c r="A161" s="190"/>
      <c r="B161" s="190"/>
      <c r="C161" s="190"/>
      <c r="D161" s="190"/>
      <c r="E161" s="178"/>
      <c r="F161" s="190"/>
      <c r="G161" s="190"/>
      <c r="H161" s="190"/>
      <c r="I161" s="173">
        <f t="shared" si="2"/>
        <v>0</v>
      </c>
      <c r="J161" s="190"/>
      <c r="K161" s="190"/>
      <c r="L161" s="190"/>
      <c r="M161" s="190"/>
      <c r="N161" s="190"/>
      <c r="O161" s="190"/>
      <c r="P161" s="190"/>
      <c r="Q161" s="190"/>
      <c r="R161" s="190"/>
      <c r="S161" s="190"/>
      <c r="T161" s="190"/>
      <c r="U161" s="190"/>
      <c r="V161" s="190"/>
      <c r="W161" s="190"/>
      <c r="X161" s="190"/>
      <c r="Y161" s="190"/>
      <c r="Z161" s="190"/>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88"/>
      <c r="CH161" s="188"/>
      <c r="CI161" s="188"/>
      <c r="CJ161" s="188"/>
      <c r="CK161" s="188"/>
      <c r="CL161" s="188"/>
      <c r="CM161" s="188"/>
      <c r="CN161" s="188"/>
      <c r="CO161" s="188"/>
      <c r="CP161" s="188"/>
      <c r="CQ161" s="188"/>
      <c r="CR161" s="188"/>
      <c r="CS161" s="188"/>
      <c r="CT161" s="188"/>
      <c r="CU161" s="188"/>
      <c r="CV161" s="188"/>
      <c r="CW161" s="188"/>
      <c r="CX161" s="188"/>
      <c r="CY161" s="188"/>
      <c r="CZ161" s="188"/>
      <c r="DA161" s="188"/>
      <c r="DB161" s="188"/>
      <c r="DC161" s="188"/>
      <c r="DD161" s="188"/>
      <c r="DE161" s="188"/>
      <c r="DF161" s="188"/>
      <c r="DG161" s="188"/>
      <c r="DH161" s="188"/>
      <c r="DI161" s="188"/>
      <c r="DJ161" s="188"/>
      <c r="DK161" s="188"/>
      <c r="DL161" s="188"/>
      <c r="DM161" s="188"/>
      <c r="DN161" s="188"/>
      <c r="DO161" s="188"/>
      <c r="DP161" s="188"/>
      <c r="DQ161" s="188"/>
      <c r="DR161" s="188"/>
      <c r="DS161" s="188"/>
      <c r="DT161" s="188"/>
      <c r="DU161" s="188"/>
      <c r="DV161" s="188"/>
      <c r="DW161" s="188"/>
      <c r="DX161" s="188"/>
      <c r="DY161" s="188"/>
      <c r="DZ161" s="188"/>
      <c r="EA161" s="188"/>
      <c r="EB161" s="188"/>
      <c r="EC161" s="188"/>
      <c r="ED161" s="188"/>
      <c r="EE161" s="188"/>
      <c r="EF161" s="188"/>
      <c r="EG161" s="188"/>
      <c r="EH161" s="188"/>
      <c r="EI161" s="188"/>
      <c r="EJ161" s="188"/>
      <c r="EK161" s="188"/>
      <c r="EL161" s="188"/>
      <c r="EM161" s="188"/>
      <c r="EN161" s="188"/>
      <c r="EO161" s="188"/>
      <c r="EP161" s="188"/>
      <c r="EQ161" s="188"/>
      <c r="ER161" s="188"/>
      <c r="ES161" s="188"/>
      <c r="ET161" s="188"/>
      <c r="EU161" s="188"/>
      <c r="EV161" s="188"/>
      <c r="EW161" s="188"/>
      <c r="EX161" s="188"/>
      <c r="EY161" s="188"/>
      <c r="EZ161" s="188"/>
      <c r="FA161" s="188"/>
      <c r="FB161" s="188"/>
      <c r="FC161" s="188"/>
      <c r="FD161" s="188"/>
      <c r="FE161" s="188"/>
      <c r="FF161" s="188"/>
      <c r="FG161" s="188"/>
      <c r="FH161" s="188"/>
      <c r="FI161" s="188"/>
      <c r="FJ161" s="188"/>
      <c r="FK161" s="188"/>
      <c r="FL161" s="188"/>
      <c r="FM161" s="188"/>
      <c r="FN161" s="188"/>
      <c r="FO161" s="188"/>
      <c r="FP161" s="188"/>
      <c r="FQ161" s="188"/>
      <c r="FR161" s="188"/>
      <c r="FS161" s="188"/>
      <c r="FT161" s="188"/>
      <c r="FU161" s="188"/>
      <c r="FV161" s="188"/>
      <c r="FW161" s="188"/>
      <c r="FX161" s="188"/>
      <c r="FY161" s="188"/>
      <c r="FZ161" s="188"/>
      <c r="GA161" s="188"/>
      <c r="GB161" s="188"/>
      <c r="GC161" s="188"/>
      <c r="GD161" s="188"/>
      <c r="GE161" s="188"/>
      <c r="GF161" s="188"/>
      <c r="GG161" s="188"/>
      <c r="GH161" s="188"/>
      <c r="GI161" s="188"/>
      <c r="GJ161" s="188"/>
      <c r="GK161" s="188"/>
      <c r="GL161" s="188"/>
      <c r="GM161" s="188"/>
      <c r="GN161" s="188"/>
      <c r="GO161" s="188"/>
      <c r="GP161" s="188"/>
      <c r="GQ161" s="188"/>
      <c r="GR161" s="188"/>
      <c r="GS161" s="188"/>
      <c r="GT161" s="188"/>
      <c r="GU161" s="188"/>
      <c r="GV161" s="188"/>
      <c r="GW161" s="188"/>
      <c r="GX161" s="188"/>
      <c r="GY161" s="188"/>
      <c r="GZ161" s="188"/>
      <c r="HA161" s="188"/>
      <c r="HB161" s="188"/>
      <c r="HC161" s="188"/>
      <c r="HD161" s="188"/>
      <c r="HE161" s="188"/>
      <c r="HF161" s="188"/>
      <c r="HG161" s="188"/>
      <c r="HH161" s="188"/>
      <c r="HI161" s="188"/>
      <c r="HJ161" s="188"/>
    </row>
    <row r="162" spans="1:218" ht="15.6">
      <c r="A162" s="190"/>
      <c r="B162" s="190"/>
      <c r="C162" s="190"/>
      <c r="D162" s="190"/>
      <c r="E162" s="178"/>
      <c r="F162" s="190"/>
      <c r="G162" s="190"/>
      <c r="H162" s="190"/>
      <c r="I162" s="173">
        <f t="shared" si="2"/>
        <v>0</v>
      </c>
      <c r="J162" s="190"/>
      <c r="K162" s="190"/>
      <c r="L162" s="190"/>
      <c r="M162" s="190"/>
      <c r="N162" s="190"/>
      <c r="O162" s="190"/>
      <c r="P162" s="190"/>
      <c r="Q162" s="190"/>
      <c r="R162" s="190"/>
      <c r="S162" s="190"/>
      <c r="T162" s="190"/>
      <c r="U162" s="190"/>
      <c r="V162" s="190"/>
      <c r="W162" s="190"/>
      <c r="X162" s="190"/>
      <c r="Y162" s="190"/>
      <c r="Z162" s="190"/>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c r="CH162" s="188"/>
      <c r="CI162" s="188"/>
      <c r="CJ162" s="188"/>
      <c r="CK162" s="188"/>
      <c r="CL162" s="188"/>
      <c r="CM162" s="188"/>
      <c r="CN162" s="188"/>
      <c r="CO162" s="188"/>
      <c r="CP162" s="188"/>
      <c r="CQ162" s="188"/>
      <c r="CR162" s="188"/>
      <c r="CS162" s="188"/>
      <c r="CT162" s="188"/>
      <c r="CU162" s="188"/>
      <c r="CV162" s="188"/>
      <c r="CW162" s="188"/>
      <c r="CX162" s="188"/>
      <c r="CY162" s="188"/>
      <c r="CZ162" s="188"/>
      <c r="DA162" s="188"/>
      <c r="DB162" s="188"/>
      <c r="DC162" s="188"/>
      <c r="DD162" s="188"/>
      <c r="DE162" s="188"/>
      <c r="DF162" s="188"/>
      <c r="DG162" s="188"/>
      <c r="DH162" s="188"/>
      <c r="DI162" s="188"/>
      <c r="DJ162" s="188"/>
      <c r="DK162" s="188"/>
      <c r="DL162" s="188"/>
      <c r="DM162" s="188"/>
      <c r="DN162" s="188"/>
      <c r="DO162" s="188"/>
      <c r="DP162" s="188"/>
      <c r="DQ162" s="188"/>
      <c r="DR162" s="188"/>
      <c r="DS162" s="188"/>
      <c r="DT162" s="188"/>
      <c r="DU162" s="188"/>
      <c r="DV162" s="188"/>
      <c r="DW162" s="188"/>
      <c r="DX162" s="188"/>
      <c r="DY162" s="188"/>
      <c r="DZ162" s="188"/>
      <c r="EA162" s="188"/>
      <c r="EB162" s="188"/>
      <c r="EC162" s="188"/>
      <c r="ED162" s="188"/>
      <c r="EE162" s="188"/>
      <c r="EF162" s="188"/>
      <c r="EG162" s="188"/>
      <c r="EH162" s="188"/>
      <c r="EI162" s="188"/>
      <c r="EJ162" s="188"/>
      <c r="EK162" s="188"/>
      <c r="EL162" s="188"/>
      <c r="EM162" s="188"/>
      <c r="EN162" s="188"/>
      <c r="EO162" s="188"/>
      <c r="EP162" s="188"/>
      <c r="EQ162" s="188"/>
      <c r="ER162" s="188"/>
      <c r="ES162" s="188"/>
      <c r="ET162" s="188"/>
      <c r="EU162" s="188"/>
      <c r="EV162" s="188"/>
      <c r="EW162" s="188"/>
      <c r="EX162" s="188"/>
      <c r="EY162" s="188"/>
      <c r="EZ162" s="188"/>
      <c r="FA162" s="188"/>
      <c r="FB162" s="188"/>
      <c r="FC162" s="188"/>
      <c r="FD162" s="188"/>
      <c r="FE162" s="188"/>
      <c r="FF162" s="188"/>
      <c r="FG162" s="188"/>
      <c r="FH162" s="188"/>
      <c r="FI162" s="188"/>
      <c r="FJ162" s="188"/>
      <c r="FK162" s="188"/>
      <c r="FL162" s="188"/>
      <c r="FM162" s="188"/>
      <c r="FN162" s="188"/>
      <c r="FO162" s="188"/>
      <c r="FP162" s="188"/>
      <c r="FQ162" s="188"/>
      <c r="FR162" s="188"/>
      <c r="FS162" s="188"/>
      <c r="FT162" s="188"/>
      <c r="FU162" s="188"/>
      <c r="FV162" s="188"/>
      <c r="FW162" s="188"/>
      <c r="FX162" s="188"/>
      <c r="FY162" s="188"/>
      <c r="FZ162" s="188"/>
      <c r="GA162" s="188"/>
      <c r="GB162" s="188"/>
      <c r="GC162" s="188"/>
      <c r="GD162" s="188"/>
      <c r="GE162" s="188"/>
      <c r="GF162" s="188"/>
      <c r="GG162" s="188"/>
      <c r="GH162" s="188"/>
      <c r="GI162" s="188"/>
      <c r="GJ162" s="188"/>
      <c r="GK162" s="188"/>
      <c r="GL162" s="188"/>
      <c r="GM162" s="188"/>
      <c r="GN162" s="188"/>
      <c r="GO162" s="188"/>
      <c r="GP162" s="188"/>
      <c r="GQ162" s="188"/>
      <c r="GR162" s="188"/>
      <c r="GS162" s="188"/>
      <c r="GT162" s="188"/>
      <c r="GU162" s="188"/>
      <c r="GV162" s="188"/>
      <c r="GW162" s="188"/>
      <c r="GX162" s="188"/>
      <c r="GY162" s="188"/>
      <c r="GZ162" s="188"/>
      <c r="HA162" s="188"/>
      <c r="HB162" s="188"/>
      <c r="HC162" s="188"/>
      <c r="HD162" s="188"/>
      <c r="HE162" s="188"/>
      <c r="HF162" s="188"/>
      <c r="HG162" s="188"/>
      <c r="HH162" s="188"/>
      <c r="HI162" s="188"/>
      <c r="HJ162" s="188"/>
    </row>
    <row r="163" spans="1:218" ht="15.6">
      <c r="A163" s="190"/>
      <c r="B163" s="190"/>
      <c r="C163" s="190"/>
      <c r="D163" s="190"/>
      <c r="E163" s="178"/>
      <c r="F163" s="190"/>
      <c r="G163" s="190"/>
      <c r="H163" s="190"/>
      <c r="I163" s="173">
        <f t="shared" si="2"/>
        <v>0</v>
      </c>
      <c r="J163" s="190"/>
      <c r="K163" s="190"/>
      <c r="L163" s="190"/>
      <c r="M163" s="190"/>
      <c r="N163" s="190"/>
      <c r="O163" s="190"/>
      <c r="P163" s="190"/>
      <c r="Q163" s="190"/>
      <c r="R163" s="190"/>
      <c r="S163" s="190"/>
      <c r="T163" s="190"/>
      <c r="U163" s="190"/>
      <c r="V163" s="190"/>
      <c r="W163" s="190"/>
      <c r="X163" s="190"/>
      <c r="Y163" s="190"/>
      <c r="Z163" s="190"/>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c r="CH163" s="188"/>
      <c r="CI163" s="188"/>
      <c r="CJ163" s="188"/>
      <c r="CK163" s="188"/>
      <c r="CL163" s="188"/>
      <c r="CM163" s="188"/>
      <c r="CN163" s="188"/>
      <c r="CO163" s="188"/>
      <c r="CP163" s="188"/>
      <c r="CQ163" s="188"/>
      <c r="CR163" s="188"/>
      <c r="CS163" s="188"/>
      <c r="CT163" s="188"/>
      <c r="CU163" s="188"/>
      <c r="CV163" s="188"/>
      <c r="CW163" s="188"/>
      <c r="CX163" s="188"/>
      <c r="CY163" s="188"/>
      <c r="CZ163" s="188"/>
      <c r="DA163" s="188"/>
      <c r="DB163" s="188"/>
      <c r="DC163" s="188"/>
      <c r="DD163" s="188"/>
      <c r="DE163" s="188"/>
      <c r="DF163" s="188"/>
      <c r="DG163" s="188"/>
      <c r="DH163" s="188"/>
      <c r="DI163" s="188"/>
      <c r="DJ163" s="188"/>
      <c r="DK163" s="188"/>
      <c r="DL163" s="188"/>
      <c r="DM163" s="188"/>
      <c r="DN163" s="188"/>
      <c r="DO163" s="188"/>
      <c r="DP163" s="188"/>
      <c r="DQ163" s="188"/>
      <c r="DR163" s="188"/>
      <c r="DS163" s="188"/>
      <c r="DT163" s="188"/>
      <c r="DU163" s="188"/>
      <c r="DV163" s="188"/>
      <c r="DW163" s="188"/>
      <c r="DX163" s="188"/>
      <c r="DY163" s="188"/>
      <c r="DZ163" s="188"/>
      <c r="EA163" s="188"/>
      <c r="EB163" s="188"/>
      <c r="EC163" s="188"/>
      <c r="ED163" s="188"/>
      <c r="EE163" s="188"/>
      <c r="EF163" s="188"/>
      <c r="EG163" s="188"/>
      <c r="EH163" s="188"/>
      <c r="EI163" s="188"/>
      <c r="EJ163" s="188"/>
      <c r="EK163" s="188"/>
      <c r="EL163" s="188"/>
      <c r="EM163" s="188"/>
      <c r="EN163" s="188"/>
      <c r="EO163" s="188"/>
      <c r="EP163" s="188"/>
      <c r="EQ163" s="188"/>
      <c r="ER163" s="188"/>
      <c r="ES163" s="188"/>
      <c r="ET163" s="188"/>
      <c r="EU163" s="188"/>
      <c r="EV163" s="188"/>
      <c r="EW163" s="188"/>
      <c r="EX163" s="188"/>
      <c r="EY163" s="188"/>
      <c r="EZ163" s="188"/>
      <c r="FA163" s="188"/>
      <c r="FB163" s="188"/>
      <c r="FC163" s="188"/>
      <c r="FD163" s="188"/>
      <c r="FE163" s="188"/>
      <c r="FF163" s="188"/>
      <c r="FG163" s="188"/>
      <c r="FH163" s="188"/>
      <c r="FI163" s="188"/>
      <c r="FJ163" s="188"/>
      <c r="FK163" s="188"/>
      <c r="FL163" s="188"/>
      <c r="FM163" s="188"/>
      <c r="FN163" s="188"/>
      <c r="FO163" s="188"/>
      <c r="FP163" s="188"/>
      <c r="FQ163" s="188"/>
      <c r="FR163" s="188"/>
      <c r="FS163" s="188"/>
      <c r="FT163" s="188"/>
      <c r="FU163" s="188"/>
      <c r="FV163" s="188"/>
      <c r="FW163" s="188"/>
      <c r="FX163" s="188"/>
      <c r="FY163" s="188"/>
      <c r="FZ163" s="188"/>
      <c r="GA163" s="188"/>
      <c r="GB163" s="188"/>
      <c r="GC163" s="188"/>
      <c r="GD163" s="188"/>
      <c r="GE163" s="188"/>
      <c r="GF163" s="188"/>
      <c r="GG163" s="188"/>
      <c r="GH163" s="188"/>
      <c r="GI163" s="188"/>
      <c r="GJ163" s="188"/>
      <c r="GK163" s="188"/>
      <c r="GL163" s="188"/>
      <c r="GM163" s="188"/>
      <c r="GN163" s="188"/>
      <c r="GO163" s="188"/>
      <c r="GP163" s="188"/>
      <c r="GQ163" s="188"/>
      <c r="GR163" s="188"/>
      <c r="GS163" s="188"/>
      <c r="GT163" s="188"/>
      <c r="GU163" s="188"/>
      <c r="GV163" s="188"/>
      <c r="GW163" s="188"/>
      <c r="GX163" s="188"/>
      <c r="GY163" s="188"/>
      <c r="GZ163" s="188"/>
      <c r="HA163" s="188"/>
      <c r="HB163" s="188"/>
      <c r="HC163" s="188"/>
      <c r="HD163" s="188"/>
      <c r="HE163" s="188"/>
      <c r="HF163" s="188"/>
      <c r="HG163" s="188"/>
      <c r="HH163" s="188"/>
      <c r="HI163" s="188"/>
      <c r="HJ163" s="188"/>
    </row>
    <row r="164" spans="1:218" ht="15.6">
      <c r="A164" s="190"/>
      <c r="B164" s="190"/>
      <c r="C164" s="190"/>
      <c r="D164" s="190"/>
      <c r="E164" s="178"/>
      <c r="F164" s="190"/>
      <c r="G164" s="190"/>
      <c r="H164" s="190"/>
      <c r="I164" s="173">
        <f t="shared" si="2"/>
        <v>0</v>
      </c>
      <c r="J164" s="190"/>
      <c r="K164" s="190"/>
      <c r="L164" s="190"/>
      <c r="M164" s="190"/>
      <c r="N164" s="190"/>
      <c r="O164" s="190"/>
      <c r="P164" s="190"/>
      <c r="Q164" s="190"/>
      <c r="R164" s="190"/>
      <c r="S164" s="190"/>
      <c r="T164" s="190"/>
      <c r="U164" s="190"/>
      <c r="V164" s="190"/>
      <c r="W164" s="190"/>
      <c r="X164" s="190"/>
      <c r="Y164" s="190"/>
      <c r="Z164" s="190"/>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c r="CH164" s="188"/>
      <c r="CI164" s="188"/>
      <c r="CJ164" s="188"/>
      <c r="CK164" s="188"/>
      <c r="CL164" s="188"/>
      <c r="CM164" s="188"/>
      <c r="CN164" s="188"/>
      <c r="CO164" s="188"/>
      <c r="CP164" s="188"/>
      <c r="CQ164" s="188"/>
      <c r="CR164" s="188"/>
      <c r="CS164" s="188"/>
      <c r="CT164" s="188"/>
      <c r="CU164" s="188"/>
      <c r="CV164" s="188"/>
      <c r="CW164" s="188"/>
      <c r="CX164" s="188"/>
      <c r="CY164" s="188"/>
      <c r="CZ164" s="188"/>
      <c r="DA164" s="188"/>
      <c r="DB164" s="188"/>
      <c r="DC164" s="188"/>
      <c r="DD164" s="188"/>
      <c r="DE164" s="188"/>
      <c r="DF164" s="188"/>
      <c r="DG164" s="188"/>
      <c r="DH164" s="188"/>
      <c r="DI164" s="188"/>
      <c r="DJ164" s="188"/>
      <c r="DK164" s="188"/>
      <c r="DL164" s="188"/>
      <c r="DM164" s="188"/>
      <c r="DN164" s="188"/>
      <c r="DO164" s="188"/>
      <c r="DP164" s="188"/>
      <c r="DQ164" s="188"/>
      <c r="DR164" s="188"/>
      <c r="DS164" s="188"/>
      <c r="DT164" s="188"/>
      <c r="DU164" s="188"/>
      <c r="DV164" s="188"/>
      <c r="DW164" s="188"/>
      <c r="DX164" s="188"/>
      <c r="DY164" s="188"/>
      <c r="DZ164" s="188"/>
      <c r="EA164" s="188"/>
      <c r="EB164" s="188"/>
      <c r="EC164" s="188"/>
      <c r="ED164" s="188"/>
      <c r="EE164" s="188"/>
      <c r="EF164" s="188"/>
      <c r="EG164" s="188"/>
      <c r="EH164" s="188"/>
      <c r="EI164" s="188"/>
      <c r="EJ164" s="188"/>
      <c r="EK164" s="188"/>
      <c r="EL164" s="188"/>
      <c r="EM164" s="188"/>
      <c r="EN164" s="188"/>
      <c r="EO164" s="188"/>
      <c r="EP164" s="188"/>
      <c r="EQ164" s="188"/>
      <c r="ER164" s="188"/>
      <c r="ES164" s="188"/>
      <c r="ET164" s="188"/>
      <c r="EU164" s="188"/>
      <c r="EV164" s="188"/>
      <c r="EW164" s="188"/>
      <c r="EX164" s="188"/>
      <c r="EY164" s="188"/>
      <c r="EZ164" s="188"/>
      <c r="FA164" s="188"/>
      <c r="FB164" s="188"/>
      <c r="FC164" s="188"/>
      <c r="FD164" s="188"/>
      <c r="FE164" s="188"/>
      <c r="FF164" s="188"/>
      <c r="FG164" s="188"/>
      <c r="FH164" s="188"/>
      <c r="FI164" s="188"/>
      <c r="FJ164" s="188"/>
      <c r="FK164" s="188"/>
      <c r="FL164" s="188"/>
      <c r="FM164" s="188"/>
      <c r="FN164" s="188"/>
      <c r="FO164" s="188"/>
      <c r="FP164" s="188"/>
      <c r="FQ164" s="188"/>
      <c r="FR164" s="188"/>
      <c r="FS164" s="188"/>
      <c r="FT164" s="188"/>
      <c r="FU164" s="188"/>
      <c r="FV164" s="188"/>
      <c r="FW164" s="188"/>
      <c r="FX164" s="188"/>
      <c r="FY164" s="188"/>
      <c r="FZ164" s="188"/>
      <c r="GA164" s="188"/>
      <c r="GB164" s="188"/>
      <c r="GC164" s="188"/>
      <c r="GD164" s="188"/>
      <c r="GE164" s="188"/>
      <c r="GF164" s="188"/>
      <c r="GG164" s="188"/>
      <c r="GH164" s="188"/>
      <c r="GI164" s="188"/>
      <c r="GJ164" s="188"/>
      <c r="GK164" s="188"/>
      <c r="GL164" s="188"/>
      <c r="GM164" s="188"/>
      <c r="GN164" s="188"/>
      <c r="GO164" s="188"/>
      <c r="GP164" s="188"/>
      <c r="GQ164" s="188"/>
      <c r="GR164" s="188"/>
      <c r="GS164" s="188"/>
      <c r="GT164" s="188"/>
      <c r="GU164" s="188"/>
      <c r="GV164" s="188"/>
      <c r="GW164" s="188"/>
      <c r="GX164" s="188"/>
      <c r="GY164" s="188"/>
      <c r="GZ164" s="188"/>
      <c r="HA164" s="188"/>
      <c r="HB164" s="188"/>
      <c r="HC164" s="188"/>
      <c r="HD164" s="188"/>
      <c r="HE164" s="188"/>
      <c r="HF164" s="188"/>
      <c r="HG164" s="188"/>
      <c r="HH164" s="188"/>
      <c r="HI164" s="188"/>
      <c r="HJ164" s="188"/>
    </row>
    <row r="165" spans="1:218" ht="15.6">
      <c r="A165" s="190"/>
      <c r="B165" s="190"/>
      <c r="C165" s="190"/>
      <c r="D165" s="190"/>
      <c r="E165" s="178"/>
      <c r="F165" s="190"/>
      <c r="G165" s="190"/>
      <c r="H165" s="190"/>
      <c r="I165" s="173">
        <f t="shared" si="2"/>
        <v>0</v>
      </c>
      <c r="J165" s="190"/>
      <c r="K165" s="190"/>
      <c r="L165" s="190"/>
      <c r="M165" s="190"/>
      <c r="N165" s="190"/>
      <c r="O165" s="190"/>
      <c r="P165" s="190"/>
      <c r="Q165" s="190"/>
      <c r="R165" s="190"/>
      <c r="S165" s="190"/>
      <c r="T165" s="190"/>
      <c r="U165" s="190"/>
      <c r="V165" s="190"/>
      <c r="W165" s="190"/>
      <c r="X165" s="190"/>
      <c r="Y165" s="190"/>
      <c r="Z165" s="190"/>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c r="CH165" s="188"/>
      <c r="CI165" s="188"/>
      <c r="CJ165" s="188"/>
      <c r="CK165" s="188"/>
      <c r="CL165" s="188"/>
      <c r="CM165" s="188"/>
      <c r="CN165" s="188"/>
      <c r="CO165" s="188"/>
      <c r="CP165" s="188"/>
      <c r="CQ165" s="188"/>
      <c r="CR165" s="188"/>
      <c r="CS165" s="188"/>
      <c r="CT165" s="188"/>
      <c r="CU165" s="188"/>
      <c r="CV165" s="188"/>
      <c r="CW165" s="188"/>
      <c r="CX165" s="188"/>
      <c r="CY165" s="188"/>
      <c r="CZ165" s="188"/>
      <c r="DA165" s="188"/>
      <c r="DB165" s="188"/>
      <c r="DC165" s="188"/>
      <c r="DD165" s="188"/>
      <c r="DE165" s="188"/>
      <c r="DF165" s="188"/>
      <c r="DG165" s="188"/>
      <c r="DH165" s="188"/>
      <c r="DI165" s="188"/>
      <c r="DJ165" s="188"/>
      <c r="DK165" s="188"/>
      <c r="DL165" s="188"/>
      <c r="DM165" s="188"/>
      <c r="DN165" s="188"/>
      <c r="DO165" s="188"/>
      <c r="DP165" s="188"/>
      <c r="DQ165" s="188"/>
      <c r="DR165" s="188"/>
      <c r="DS165" s="188"/>
      <c r="DT165" s="188"/>
      <c r="DU165" s="188"/>
      <c r="DV165" s="188"/>
      <c r="DW165" s="188"/>
      <c r="DX165" s="188"/>
      <c r="DY165" s="188"/>
      <c r="DZ165" s="188"/>
      <c r="EA165" s="188"/>
      <c r="EB165" s="188"/>
      <c r="EC165" s="188"/>
      <c r="ED165" s="188"/>
      <c r="EE165" s="188"/>
      <c r="EF165" s="188"/>
      <c r="EG165" s="188"/>
      <c r="EH165" s="188"/>
      <c r="EI165" s="188"/>
      <c r="EJ165" s="188"/>
      <c r="EK165" s="188"/>
      <c r="EL165" s="188"/>
      <c r="EM165" s="188"/>
      <c r="EN165" s="188"/>
      <c r="EO165" s="188"/>
      <c r="EP165" s="188"/>
      <c r="EQ165" s="188"/>
      <c r="ER165" s="188"/>
      <c r="ES165" s="188"/>
      <c r="ET165" s="188"/>
      <c r="EU165" s="188"/>
      <c r="EV165" s="188"/>
      <c r="EW165" s="188"/>
      <c r="EX165" s="188"/>
      <c r="EY165" s="188"/>
      <c r="EZ165" s="188"/>
      <c r="FA165" s="188"/>
      <c r="FB165" s="188"/>
      <c r="FC165" s="188"/>
      <c r="FD165" s="188"/>
      <c r="FE165" s="188"/>
      <c r="FF165" s="188"/>
      <c r="FG165" s="188"/>
      <c r="FH165" s="188"/>
      <c r="FI165" s="188"/>
      <c r="FJ165" s="188"/>
      <c r="FK165" s="188"/>
      <c r="FL165" s="188"/>
      <c r="FM165" s="188"/>
      <c r="FN165" s="188"/>
      <c r="FO165" s="188"/>
      <c r="FP165" s="188"/>
      <c r="FQ165" s="188"/>
      <c r="FR165" s="188"/>
      <c r="FS165" s="188"/>
      <c r="FT165" s="188"/>
      <c r="FU165" s="188"/>
      <c r="FV165" s="188"/>
      <c r="FW165" s="188"/>
      <c r="FX165" s="188"/>
      <c r="FY165" s="188"/>
      <c r="FZ165" s="188"/>
      <c r="GA165" s="188"/>
      <c r="GB165" s="188"/>
      <c r="GC165" s="188"/>
      <c r="GD165" s="188"/>
      <c r="GE165" s="188"/>
      <c r="GF165" s="188"/>
      <c r="GG165" s="188"/>
      <c r="GH165" s="188"/>
      <c r="GI165" s="188"/>
      <c r="GJ165" s="188"/>
      <c r="GK165" s="188"/>
      <c r="GL165" s="188"/>
      <c r="GM165" s="188"/>
      <c r="GN165" s="188"/>
      <c r="GO165" s="188"/>
      <c r="GP165" s="188"/>
      <c r="GQ165" s="188"/>
      <c r="GR165" s="188"/>
      <c r="GS165" s="188"/>
      <c r="GT165" s="188"/>
      <c r="GU165" s="188"/>
      <c r="GV165" s="188"/>
      <c r="GW165" s="188"/>
      <c r="GX165" s="188"/>
      <c r="GY165" s="188"/>
      <c r="GZ165" s="188"/>
      <c r="HA165" s="188"/>
      <c r="HB165" s="188"/>
      <c r="HC165" s="188"/>
      <c r="HD165" s="188"/>
      <c r="HE165" s="188"/>
      <c r="HF165" s="188"/>
      <c r="HG165" s="188"/>
      <c r="HH165" s="188"/>
      <c r="HI165" s="188"/>
      <c r="HJ165" s="188"/>
    </row>
    <row r="166" spans="1:218" ht="15.6">
      <c r="A166" s="190"/>
      <c r="B166" s="190"/>
      <c r="C166" s="190"/>
      <c r="D166" s="190"/>
      <c r="E166" s="178"/>
      <c r="F166" s="190"/>
      <c r="G166" s="190"/>
      <c r="H166" s="190"/>
      <c r="I166" s="173">
        <f t="shared" si="2"/>
        <v>0</v>
      </c>
      <c r="J166" s="190"/>
      <c r="K166" s="190"/>
      <c r="L166" s="190"/>
      <c r="M166" s="190"/>
      <c r="N166" s="190"/>
      <c r="O166" s="190"/>
      <c r="P166" s="190"/>
      <c r="Q166" s="190"/>
      <c r="R166" s="190"/>
      <c r="S166" s="190"/>
      <c r="T166" s="190"/>
      <c r="U166" s="190"/>
      <c r="V166" s="190"/>
      <c r="W166" s="190"/>
      <c r="X166" s="190"/>
      <c r="Y166" s="190"/>
      <c r="Z166" s="190"/>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188"/>
      <c r="CC166" s="188"/>
      <c r="CD166" s="188"/>
      <c r="CE166" s="188"/>
      <c r="CF166" s="188"/>
      <c r="CG166" s="188"/>
      <c r="CH166" s="188"/>
      <c r="CI166" s="188"/>
      <c r="CJ166" s="188"/>
      <c r="CK166" s="188"/>
      <c r="CL166" s="188"/>
      <c r="CM166" s="188"/>
      <c r="CN166" s="188"/>
      <c r="CO166" s="188"/>
      <c r="CP166" s="188"/>
      <c r="CQ166" s="188"/>
      <c r="CR166" s="188"/>
      <c r="CS166" s="188"/>
      <c r="CT166" s="188"/>
      <c r="CU166" s="188"/>
      <c r="CV166" s="188"/>
      <c r="CW166" s="188"/>
      <c r="CX166" s="188"/>
      <c r="CY166" s="188"/>
      <c r="CZ166" s="188"/>
      <c r="DA166" s="188"/>
      <c r="DB166" s="188"/>
      <c r="DC166" s="188"/>
      <c r="DD166" s="188"/>
      <c r="DE166" s="188"/>
      <c r="DF166" s="188"/>
      <c r="DG166" s="188"/>
      <c r="DH166" s="188"/>
      <c r="DI166" s="188"/>
      <c r="DJ166" s="188"/>
      <c r="DK166" s="188"/>
      <c r="DL166" s="188"/>
      <c r="DM166" s="188"/>
      <c r="DN166" s="188"/>
      <c r="DO166" s="188"/>
      <c r="DP166" s="188"/>
      <c r="DQ166" s="188"/>
      <c r="DR166" s="188"/>
      <c r="DS166" s="188"/>
      <c r="DT166" s="188"/>
      <c r="DU166" s="188"/>
      <c r="DV166" s="188"/>
      <c r="DW166" s="188"/>
      <c r="DX166" s="188"/>
      <c r="DY166" s="188"/>
      <c r="DZ166" s="188"/>
      <c r="EA166" s="188"/>
      <c r="EB166" s="188"/>
      <c r="EC166" s="188"/>
      <c r="ED166" s="188"/>
      <c r="EE166" s="188"/>
      <c r="EF166" s="188"/>
      <c r="EG166" s="188"/>
      <c r="EH166" s="188"/>
      <c r="EI166" s="188"/>
      <c r="EJ166" s="188"/>
      <c r="EK166" s="188"/>
      <c r="EL166" s="188"/>
      <c r="EM166" s="188"/>
      <c r="EN166" s="188"/>
      <c r="EO166" s="188"/>
      <c r="EP166" s="188"/>
      <c r="EQ166" s="188"/>
      <c r="ER166" s="188"/>
      <c r="ES166" s="188"/>
      <c r="ET166" s="188"/>
      <c r="EU166" s="188"/>
      <c r="EV166" s="188"/>
      <c r="EW166" s="188"/>
      <c r="EX166" s="188"/>
      <c r="EY166" s="188"/>
      <c r="EZ166" s="188"/>
      <c r="FA166" s="188"/>
      <c r="FB166" s="188"/>
      <c r="FC166" s="188"/>
      <c r="FD166" s="188"/>
      <c r="FE166" s="188"/>
      <c r="FF166" s="188"/>
      <c r="FG166" s="188"/>
      <c r="FH166" s="188"/>
      <c r="FI166" s="188"/>
      <c r="FJ166" s="188"/>
      <c r="FK166" s="188"/>
      <c r="FL166" s="188"/>
      <c r="FM166" s="188"/>
      <c r="FN166" s="188"/>
      <c r="FO166" s="188"/>
      <c r="FP166" s="188"/>
      <c r="FQ166" s="188"/>
      <c r="FR166" s="188"/>
      <c r="FS166" s="188"/>
      <c r="FT166" s="188"/>
      <c r="FU166" s="188"/>
      <c r="FV166" s="188"/>
      <c r="FW166" s="188"/>
      <c r="FX166" s="188"/>
      <c r="FY166" s="188"/>
      <c r="FZ166" s="188"/>
      <c r="GA166" s="188"/>
      <c r="GB166" s="188"/>
      <c r="GC166" s="188"/>
      <c r="GD166" s="188"/>
      <c r="GE166" s="188"/>
      <c r="GF166" s="188"/>
      <c r="GG166" s="188"/>
      <c r="GH166" s="188"/>
      <c r="GI166" s="188"/>
      <c r="GJ166" s="188"/>
      <c r="GK166" s="188"/>
      <c r="GL166" s="188"/>
      <c r="GM166" s="188"/>
      <c r="GN166" s="188"/>
      <c r="GO166" s="188"/>
      <c r="GP166" s="188"/>
      <c r="GQ166" s="188"/>
      <c r="GR166" s="188"/>
      <c r="GS166" s="188"/>
      <c r="GT166" s="188"/>
      <c r="GU166" s="188"/>
      <c r="GV166" s="188"/>
      <c r="GW166" s="188"/>
      <c r="GX166" s="188"/>
      <c r="GY166" s="188"/>
      <c r="GZ166" s="188"/>
      <c r="HA166" s="188"/>
      <c r="HB166" s="188"/>
      <c r="HC166" s="188"/>
      <c r="HD166" s="188"/>
      <c r="HE166" s="188"/>
      <c r="HF166" s="188"/>
      <c r="HG166" s="188"/>
      <c r="HH166" s="188"/>
      <c r="HI166" s="188"/>
      <c r="HJ166" s="188"/>
    </row>
    <row r="167" spans="1:218" ht="15.6">
      <c r="A167" s="190"/>
      <c r="B167" s="190"/>
      <c r="C167" s="190"/>
      <c r="D167" s="190"/>
      <c r="E167" s="178"/>
      <c r="F167" s="190"/>
      <c r="G167" s="190"/>
      <c r="H167" s="190"/>
      <c r="I167" s="173">
        <f t="shared" si="2"/>
        <v>0</v>
      </c>
      <c r="J167" s="190"/>
      <c r="K167" s="190"/>
      <c r="L167" s="190"/>
      <c r="M167" s="190"/>
      <c r="N167" s="190"/>
      <c r="O167" s="190"/>
      <c r="P167" s="190"/>
      <c r="Q167" s="190"/>
      <c r="R167" s="190"/>
      <c r="S167" s="190"/>
      <c r="T167" s="190"/>
      <c r="U167" s="190"/>
      <c r="V167" s="190"/>
      <c r="W167" s="190"/>
      <c r="X167" s="190"/>
      <c r="Y167" s="190"/>
      <c r="Z167" s="190"/>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c r="CH167" s="188"/>
      <c r="CI167" s="188"/>
      <c r="CJ167" s="188"/>
      <c r="CK167" s="188"/>
      <c r="CL167" s="188"/>
      <c r="CM167" s="188"/>
      <c r="CN167" s="188"/>
      <c r="CO167" s="188"/>
      <c r="CP167" s="188"/>
      <c r="CQ167" s="188"/>
      <c r="CR167" s="188"/>
      <c r="CS167" s="188"/>
      <c r="CT167" s="188"/>
      <c r="CU167" s="188"/>
      <c r="CV167" s="188"/>
      <c r="CW167" s="188"/>
      <c r="CX167" s="188"/>
      <c r="CY167" s="188"/>
      <c r="CZ167" s="188"/>
      <c r="DA167" s="188"/>
      <c r="DB167" s="188"/>
      <c r="DC167" s="188"/>
      <c r="DD167" s="188"/>
      <c r="DE167" s="188"/>
      <c r="DF167" s="188"/>
      <c r="DG167" s="188"/>
      <c r="DH167" s="188"/>
      <c r="DI167" s="188"/>
      <c r="DJ167" s="188"/>
      <c r="DK167" s="188"/>
      <c r="DL167" s="188"/>
      <c r="DM167" s="188"/>
      <c r="DN167" s="188"/>
      <c r="DO167" s="188"/>
      <c r="DP167" s="188"/>
      <c r="DQ167" s="188"/>
      <c r="DR167" s="188"/>
      <c r="DS167" s="188"/>
      <c r="DT167" s="188"/>
      <c r="DU167" s="188"/>
      <c r="DV167" s="188"/>
      <c r="DW167" s="188"/>
      <c r="DX167" s="188"/>
      <c r="DY167" s="188"/>
      <c r="DZ167" s="188"/>
      <c r="EA167" s="188"/>
      <c r="EB167" s="188"/>
      <c r="EC167" s="188"/>
      <c r="ED167" s="188"/>
      <c r="EE167" s="188"/>
      <c r="EF167" s="188"/>
      <c r="EG167" s="188"/>
      <c r="EH167" s="188"/>
      <c r="EI167" s="188"/>
      <c r="EJ167" s="188"/>
      <c r="EK167" s="188"/>
      <c r="EL167" s="188"/>
      <c r="EM167" s="188"/>
      <c r="EN167" s="188"/>
      <c r="EO167" s="188"/>
      <c r="EP167" s="188"/>
      <c r="EQ167" s="188"/>
      <c r="ER167" s="188"/>
      <c r="ES167" s="188"/>
      <c r="ET167" s="188"/>
      <c r="EU167" s="188"/>
      <c r="EV167" s="188"/>
      <c r="EW167" s="188"/>
      <c r="EX167" s="188"/>
      <c r="EY167" s="188"/>
      <c r="EZ167" s="188"/>
      <c r="FA167" s="188"/>
      <c r="FB167" s="188"/>
      <c r="FC167" s="188"/>
      <c r="FD167" s="188"/>
      <c r="FE167" s="188"/>
      <c r="FF167" s="188"/>
      <c r="FG167" s="188"/>
      <c r="FH167" s="188"/>
      <c r="FI167" s="188"/>
      <c r="FJ167" s="188"/>
      <c r="FK167" s="188"/>
      <c r="FL167" s="188"/>
      <c r="FM167" s="188"/>
      <c r="FN167" s="188"/>
      <c r="FO167" s="188"/>
      <c r="FP167" s="188"/>
      <c r="FQ167" s="188"/>
      <c r="FR167" s="188"/>
      <c r="FS167" s="188"/>
      <c r="FT167" s="188"/>
      <c r="FU167" s="188"/>
      <c r="FV167" s="188"/>
      <c r="FW167" s="188"/>
      <c r="FX167" s="188"/>
      <c r="FY167" s="188"/>
      <c r="FZ167" s="188"/>
      <c r="GA167" s="188"/>
      <c r="GB167" s="188"/>
      <c r="GC167" s="188"/>
      <c r="GD167" s="188"/>
      <c r="GE167" s="188"/>
      <c r="GF167" s="188"/>
      <c r="GG167" s="188"/>
      <c r="GH167" s="188"/>
      <c r="GI167" s="188"/>
      <c r="GJ167" s="188"/>
      <c r="GK167" s="188"/>
      <c r="GL167" s="188"/>
      <c r="GM167" s="188"/>
      <c r="GN167" s="188"/>
      <c r="GO167" s="188"/>
      <c r="GP167" s="188"/>
      <c r="GQ167" s="188"/>
      <c r="GR167" s="188"/>
      <c r="GS167" s="188"/>
      <c r="GT167" s="188"/>
      <c r="GU167" s="188"/>
      <c r="GV167" s="188"/>
      <c r="GW167" s="188"/>
      <c r="GX167" s="188"/>
      <c r="GY167" s="188"/>
      <c r="GZ167" s="188"/>
      <c r="HA167" s="188"/>
      <c r="HB167" s="188"/>
      <c r="HC167" s="188"/>
      <c r="HD167" s="188"/>
      <c r="HE167" s="188"/>
      <c r="HF167" s="188"/>
      <c r="HG167" s="188"/>
      <c r="HH167" s="188"/>
      <c r="HI167" s="188"/>
      <c r="HJ167" s="188"/>
    </row>
    <row r="168" spans="1:218" ht="15.6">
      <c r="A168" s="190"/>
      <c r="B168" s="190"/>
      <c r="C168" s="190"/>
      <c r="D168" s="190"/>
      <c r="E168" s="178"/>
      <c r="F168" s="190"/>
      <c r="G168" s="190"/>
      <c r="H168" s="190"/>
      <c r="I168" s="173">
        <f t="shared" si="2"/>
        <v>0</v>
      </c>
      <c r="J168" s="190"/>
      <c r="K168" s="190"/>
      <c r="L168" s="190"/>
      <c r="M168" s="190"/>
      <c r="N168" s="190"/>
      <c r="O168" s="190"/>
      <c r="P168" s="190"/>
      <c r="Q168" s="190"/>
      <c r="R168" s="190"/>
      <c r="S168" s="190"/>
      <c r="T168" s="190"/>
      <c r="U168" s="190"/>
      <c r="V168" s="190"/>
      <c r="W168" s="190"/>
      <c r="X168" s="190"/>
      <c r="Y168" s="190"/>
      <c r="Z168" s="190"/>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188"/>
      <c r="CC168" s="188"/>
      <c r="CD168" s="188"/>
      <c r="CE168" s="188"/>
      <c r="CF168" s="188"/>
      <c r="CG168" s="188"/>
      <c r="CH168" s="188"/>
      <c r="CI168" s="188"/>
      <c r="CJ168" s="188"/>
      <c r="CK168" s="188"/>
      <c r="CL168" s="188"/>
      <c r="CM168" s="188"/>
      <c r="CN168" s="188"/>
      <c r="CO168" s="188"/>
      <c r="CP168" s="188"/>
      <c r="CQ168" s="188"/>
      <c r="CR168" s="188"/>
      <c r="CS168" s="188"/>
      <c r="CT168" s="188"/>
      <c r="CU168" s="188"/>
      <c r="CV168" s="188"/>
      <c r="CW168" s="188"/>
      <c r="CX168" s="188"/>
      <c r="CY168" s="188"/>
      <c r="CZ168" s="188"/>
      <c r="DA168" s="188"/>
      <c r="DB168" s="188"/>
      <c r="DC168" s="188"/>
      <c r="DD168" s="188"/>
      <c r="DE168" s="188"/>
      <c r="DF168" s="188"/>
      <c r="DG168" s="188"/>
      <c r="DH168" s="188"/>
      <c r="DI168" s="188"/>
      <c r="DJ168" s="188"/>
      <c r="DK168" s="188"/>
      <c r="DL168" s="188"/>
      <c r="DM168" s="188"/>
      <c r="DN168" s="188"/>
      <c r="DO168" s="188"/>
      <c r="DP168" s="188"/>
      <c r="DQ168" s="188"/>
      <c r="DR168" s="188"/>
      <c r="DS168" s="188"/>
      <c r="DT168" s="188"/>
      <c r="DU168" s="188"/>
      <c r="DV168" s="188"/>
      <c r="DW168" s="188"/>
      <c r="DX168" s="188"/>
      <c r="DY168" s="188"/>
      <c r="DZ168" s="188"/>
      <c r="EA168" s="188"/>
      <c r="EB168" s="188"/>
      <c r="EC168" s="188"/>
      <c r="ED168" s="188"/>
      <c r="EE168" s="188"/>
      <c r="EF168" s="188"/>
      <c r="EG168" s="188"/>
      <c r="EH168" s="188"/>
      <c r="EI168" s="188"/>
      <c r="EJ168" s="188"/>
      <c r="EK168" s="188"/>
      <c r="EL168" s="188"/>
      <c r="EM168" s="188"/>
      <c r="EN168" s="188"/>
      <c r="EO168" s="188"/>
      <c r="EP168" s="188"/>
      <c r="EQ168" s="188"/>
      <c r="ER168" s="188"/>
      <c r="ES168" s="188"/>
      <c r="ET168" s="188"/>
      <c r="EU168" s="188"/>
      <c r="EV168" s="188"/>
      <c r="EW168" s="188"/>
      <c r="EX168" s="188"/>
      <c r="EY168" s="188"/>
      <c r="EZ168" s="188"/>
      <c r="FA168" s="188"/>
      <c r="FB168" s="188"/>
      <c r="FC168" s="188"/>
      <c r="FD168" s="188"/>
      <c r="FE168" s="188"/>
      <c r="FF168" s="188"/>
      <c r="FG168" s="188"/>
      <c r="FH168" s="188"/>
      <c r="FI168" s="188"/>
      <c r="FJ168" s="188"/>
      <c r="FK168" s="188"/>
      <c r="FL168" s="188"/>
      <c r="FM168" s="188"/>
      <c r="FN168" s="188"/>
      <c r="FO168" s="188"/>
      <c r="FP168" s="188"/>
      <c r="FQ168" s="188"/>
      <c r="FR168" s="188"/>
      <c r="FS168" s="188"/>
      <c r="FT168" s="188"/>
      <c r="FU168" s="188"/>
      <c r="FV168" s="188"/>
      <c r="FW168" s="188"/>
      <c r="FX168" s="188"/>
      <c r="FY168" s="188"/>
      <c r="FZ168" s="188"/>
      <c r="GA168" s="188"/>
      <c r="GB168" s="188"/>
      <c r="GC168" s="188"/>
      <c r="GD168" s="188"/>
      <c r="GE168" s="188"/>
      <c r="GF168" s="188"/>
      <c r="GG168" s="188"/>
      <c r="GH168" s="188"/>
      <c r="GI168" s="188"/>
      <c r="GJ168" s="188"/>
      <c r="GK168" s="188"/>
      <c r="GL168" s="188"/>
      <c r="GM168" s="188"/>
      <c r="GN168" s="188"/>
      <c r="GO168" s="188"/>
      <c r="GP168" s="188"/>
      <c r="GQ168" s="188"/>
      <c r="GR168" s="188"/>
      <c r="GS168" s="188"/>
      <c r="GT168" s="188"/>
      <c r="GU168" s="188"/>
      <c r="GV168" s="188"/>
      <c r="GW168" s="188"/>
      <c r="GX168" s="188"/>
      <c r="GY168" s="188"/>
      <c r="GZ168" s="188"/>
      <c r="HA168" s="188"/>
      <c r="HB168" s="188"/>
      <c r="HC168" s="188"/>
      <c r="HD168" s="188"/>
      <c r="HE168" s="188"/>
      <c r="HF168" s="188"/>
      <c r="HG168" s="188"/>
      <c r="HH168" s="188"/>
      <c r="HI168" s="188"/>
      <c r="HJ168" s="188"/>
    </row>
    <row r="169" spans="1:218" ht="15.6">
      <c r="A169" s="190"/>
      <c r="B169" s="190"/>
      <c r="C169" s="190"/>
      <c r="D169" s="190"/>
      <c r="E169" s="178"/>
      <c r="F169" s="190"/>
      <c r="G169" s="190"/>
      <c r="H169" s="190"/>
      <c r="I169" s="173">
        <f t="shared" si="2"/>
        <v>0</v>
      </c>
      <c r="J169" s="190"/>
      <c r="K169" s="190"/>
      <c r="L169" s="190"/>
      <c r="M169" s="190"/>
      <c r="N169" s="190"/>
      <c r="O169" s="190"/>
      <c r="P169" s="190"/>
      <c r="Q169" s="190"/>
      <c r="R169" s="190"/>
      <c r="S169" s="190"/>
      <c r="T169" s="190"/>
      <c r="U169" s="190"/>
      <c r="V169" s="190"/>
      <c r="W169" s="190"/>
      <c r="X169" s="190"/>
      <c r="Y169" s="190"/>
      <c r="Z169" s="190"/>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188"/>
      <c r="CC169" s="188"/>
      <c r="CD169" s="188"/>
      <c r="CE169" s="188"/>
      <c r="CF169" s="188"/>
      <c r="CG169" s="188"/>
      <c r="CH169" s="188"/>
      <c r="CI169" s="188"/>
      <c r="CJ169" s="188"/>
      <c r="CK169" s="188"/>
      <c r="CL169" s="188"/>
      <c r="CM169" s="188"/>
      <c r="CN169" s="188"/>
      <c r="CO169" s="188"/>
      <c r="CP169" s="188"/>
      <c r="CQ169" s="188"/>
      <c r="CR169" s="188"/>
      <c r="CS169" s="188"/>
      <c r="CT169" s="188"/>
      <c r="CU169" s="188"/>
      <c r="CV169" s="188"/>
      <c r="CW169" s="188"/>
      <c r="CX169" s="188"/>
      <c r="CY169" s="188"/>
      <c r="CZ169" s="188"/>
      <c r="DA169" s="188"/>
      <c r="DB169" s="188"/>
      <c r="DC169" s="188"/>
      <c r="DD169" s="188"/>
      <c r="DE169" s="188"/>
      <c r="DF169" s="188"/>
      <c r="DG169" s="188"/>
      <c r="DH169" s="188"/>
      <c r="DI169" s="188"/>
      <c r="DJ169" s="188"/>
      <c r="DK169" s="188"/>
      <c r="DL169" s="188"/>
      <c r="DM169" s="188"/>
      <c r="DN169" s="188"/>
      <c r="DO169" s="188"/>
      <c r="DP169" s="188"/>
      <c r="DQ169" s="188"/>
      <c r="DR169" s="188"/>
      <c r="DS169" s="188"/>
      <c r="DT169" s="188"/>
      <c r="DU169" s="188"/>
      <c r="DV169" s="188"/>
      <c r="DW169" s="188"/>
      <c r="DX169" s="188"/>
      <c r="DY169" s="188"/>
      <c r="DZ169" s="188"/>
      <c r="EA169" s="188"/>
      <c r="EB169" s="188"/>
      <c r="EC169" s="188"/>
      <c r="ED169" s="188"/>
      <c r="EE169" s="188"/>
      <c r="EF169" s="188"/>
      <c r="EG169" s="188"/>
      <c r="EH169" s="188"/>
      <c r="EI169" s="188"/>
      <c r="EJ169" s="188"/>
      <c r="EK169" s="188"/>
      <c r="EL169" s="188"/>
      <c r="EM169" s="188"/>
      <c r="EN169" s="188"/>
      <c r="EO169" s="188"/>
      <c r="EP169" s="188"/>
      <c r="EQ169" s="188"/>
      <c r="ER169" s="188"/>
      <c r="ES169" s="188"/>
      <c r="ET169" s="188"/>
      <c r="EU169" s="188"/>
      <c r="EV169" s="188"/>
      <c r="EW169" s="188"/>
      <c r="EX169" s="188"/>
      <c r="EY169" s="188"/>
      <c r="EZ169" s="188"/>
      <c r="FA169" s="188"/>
      <c r="FB169" s="188"/>
      <c r="FC169" s="188"/>
      <c r="FD169" s="188"/>
      <c r="FE169" s="188"/>
      <c r="FF169" s="188"/>
      <c r="FG169" s="188"/>
      <c r="FH169" s="188"/>
      <c r="FI169" s="188"/>
      <c r="FJ169" s="188"/>
      <c r="FK169" s="188"/>
      <c r="FL169" s="188"/>
      <c r="FM169" s="188"/>
      <c r="FN169" s="188"/>
      <c r="FO169" s="188"/>
      <c r="FP169" s="188"/>
      <c r="FQ169" s="188"/>
      <c r="FR169" s="188"/>
      <c r="FS169" s="188"/>
      <c r="FT169" s="188"/>
      <c r="FU169" s="188"/>
      <c r="FV169" s="188"/>
      <c r="FW169" s="188"/>
      <c r="FX169" s="188"/>
      <c r="FY169" s="188"/>
      <c r="FZ169" s="188"/>
      <c r="GA169" s="188"/>
      <c r="GB169" s="188"/>
      <c r="GC169" s="188"/>
      <c r="GD169" s="188"/>
      <c r="GE169" s="188"/>
      <c r="GF169" s="188"/>
      <c r="GG169" s="188"/>
      <c r="GH169" s="188"/>
      <c r="GI169" s="188"/>
      <c r="GJ169" s="188"/>
      <c r="GK169" s="188"/>
      <c r="GL169" s="188"/>
      <c r="GM169" s="188"/>
      <c r="GN169" s="188"/>
      <c r="GO169" s="188"/>
      <c r="GP169" s="188"/>
      <c r="GQ169" s="188"/>
      <c r="GR169" s="188"/>
      <c r="GS169" s="188"/>
      <c r="GT169" s="188"/>
      <c r="GU169" s="188"/>
      <c r="GV169" s="188"/>
      <c r="GW169" s="188"/>
      <c r="GX169" s="188"/>
      <c r="GY169" s="188"/>
      <c r="GZ169" s="188"/>
      <c r="HA169" s="188"/>
      <c r="HB169" s="188"/>
      <c r="HC169" s="188"/>
      <c r="HD169" s="188"/>
      <c r="HE169" s="188"/>
      <c r="HF169" s="188"/>
      <c r="HG169" s="188"/>
      <c r="HH169" s="188"/>
      <c r="HI169" s="188"/>
      <c r="HJ169" s="188"/>
    </row>
    <row r="170" spans="1:218" ht="15.6">
      <c r="A170" s="190"/>
      <c r="B170" s="190"/>
      <c r="C170" s="190"/>
      <c r="D170" s="190"/>
      <c r="E170" s="178"/>
      <c r="F170" s="190"/>
      <c r="G170" s="190"/>
      <c r="H170" s="190"/>
      <c r="I170" s="173">
        <f t="shared" si="2"/>
        <v>0</v>
      </c>
      <c r="J170" s="190"/>
      <c r="K170" s="190"/>
      <c r="L170" s="190"/>
      <c r="M170" s="190"/>
      <c r="N170" s="190"/>
      <c r="O170" s="190"/>
      <c r="P170" s="190"/>
      <c r="Q170" s="190"/>
      <c r="R170" s="190"/>
      <c r="S170" s="190"/>
      <c r="T170" s="190"/>
      <c r="U170" s="190"/>
      <c r="V170" s="190"/>
      <c r="W170" s="190"/>
      <c r="X170" s="190"/>
      <c r="Y170" s="190"/>
      <c r="Z170" s="190"/>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188"/>
      <c r="CC170" s="188"/>
      <c r="CD170" s="188"/>
      <c r="CE170" s="188"/>
      <c r="CF170" s="188"/>
      <c r="CG170" s="188"/>
      <c r="CH170" s="188"/>
      <c r="CI170" s="188"/>
      <c r="CJ170" s="188"/>
      <c r="CK170" s="188"/>
      <c r="CL170" s="188"/>
      <c r="CM170" s="188"/>
      <c r="CN170" s="188"/>
      <c r="CO170" s="188"/>
      <c r="CP170" s="188"/>
      <c r="CQ170" s="188"/>
      <c r="CR170" s="188"/>
      <c r="CS170" s="188"/>
      <c r="CT170" s="188"/>
      <c r="CU170" s="188"/>
      <c r="CV170" s="188"/>
      <c r="CW170" s="188"/>
      <c r="CX170" s="188"/>
      <c r="CY170" s="188"/>
      <c r="CZ170" s="188"/>
      <c r="DA170" s="188"/>
      <c r="DB170" s="188"/>
      <c r="DC170" s="188"/>
      <c r="DD170" s="188"/>
      <c r="DE170" s="188"/>
      <c r="DF170" s="188"/>
      <c r="DG170" s="188"/>
      <c r="DH170" s="188"/>
      <c r="DI170" s="188"/>
      <c r="DJ170" s="188"/>
      <c r="DK170" s="188"/>
      <c r="DL170" s="188"/>
      <c r="DM170" s="188"/>
      <c r="DN170" s="188"/>
      <c r="DO170" s="188"/>
      <c r="DP170" s="188"/>
      <c r="DQ170" s="188"/>
      <c r="DR170" s="188"/>
      <c r="DS170" s="188"/>
      <c r="DT170" s="188"/>
      <c r="DU170" s="188"/>
      <c r="DV170" s="188"/>
      <c r="DW170" s="188"/>
      <c r="DX170" s="188"/>
      <c r="DY170" s="188"/>
      <c r="DZ170" s="188"/>
      <c r="EA170" s="188"/>
      <c r="EB170" s="188"/>
      <c r="EC170" s="188"/>
      <c r="ED170" s="188"/>
      <c r="EE170" s="188"/>
      <c r="EF170" s="188"/>
      <c r="EG170" s="188"/>
      <c r="EH170" s="188"/>
      <c r="EI170" s="188"/>
      <c r="EJ170" s="188"/>
      <c r="EK170" s="188"/>
      <c r="EL170" s="188"/>
      <c r="EM170" s="188"/>
      <c r="EN170" s="188"/>
      <c r="EO170" s="188"/>
      <c r="EP170" s="188"/>
      <c r="EQ170" s="188"/>
      <c r="ER170" s="188"/>
      <c r="ES170" s="188"/>
      <c r="ET170" s="188"/>
      <c r="EU170" s="188"/>
      <c r="EV170" s="188"/>
      <c r="EW170" s="188"/>
      <c r="EX170" s="188"/>
      <c r="EY170" s="188"/>
      <c r="EZ170" s="188"/>
      <c r="FA170" s="188"/>
      <c r="FB170" s="188"/>
      <c r="FC170" s="188"/>
      <c r="FD170" s="188"/>
      <c r="FE170" s="188"/>
      <c r="FF170" s="188"/>
      <c r="FG170" s="188"/>
      <c r="FH170" s="188"/>
      <c r="FI170" s="188"/>
      <c r="FJ170" s="188"/>
      <c r="FK170" s="188"/>
      <c r="FL170" s="188"/>
      <c r="FM170" s="188"/>
      <c r="FN170" s="188"/>
      <c r="FO170" s="188"/>
      <c r="FP170" s="188"/>
      <c r="FQ170" s="188"/>
      <c r="FR170" s="188"/>
      <c r="FS170" s="188"/>
      <c r="FT170" s="188"/>
      <c r="FU170" s="188"/>
      <c r="FV170" s="188"/>
      <c r="FW170" s="188"/>
      <c r="FX170" s="188"/>
      <c r="FY170" s="188"/>
      <c r="FZ170" s="188"/>
      <c r="GA170" s="188"/>
      <c r="GB170" s="188"/>
      <c r="GC170" s="188"/>
      <c r="GD170" s="188"/>
      <c r="GE170" s="188"/>
      <c r="GF170" s="188"/>
      <c r="GG170" s="188"/>
      <c r="GH170" s="188"/>
      <c r="GI170" s="188"/>
      <c r="GJ170" s="188"/>
      <c r="GK170" s="188"/>
      <c r="GL170" s="188"/>
      <c r="GM170" s="188"/>
      <c r="GN170" s="188"/>
      <c r="GO170" s="188"/>
      <c r="GP170" s="188"/>
      <c r="GQ170" s="188"/>
      <c r="GR170" s="188"/>
      <c r="GS170" s="188"/>
      <c r="GT170" s="188"/>
      <c r="GU170" s="188"/>
      <c r="GV170" s="188"/>
      <c r="GW170" s="188"/>
      <c r="GX170" s="188"/>
      <c r="GY170" s="188"/>
      <c r="GZ170" s="188"/>
      <c r="HA170" s="188"/>
      <c r="HB170" s="188"/>
      <c r="HC170" s="188"/>
      <c r="HD170" s="188"/>
      <c r="HE170" s="188"/>
      <c r="HF170" s="188"/>
      <c r="HG170" s="188"/>
      <c r="HH170" s="188"/>
      <c r="HI170" s="188"/>
      <c r="HJ170" s="188"/>
    </row>
    <row r="171" spans="1:218" ht="15.6">
      <c r="A171" s="190"/>
      <c r="B171" s="190"/>
      <c r="C171" s="190"/>
      <c r="D171" s="190"/>
      <c r="E171" s="178"/>
      <c r="F171" s="190"/>
      <c r="G171" s="190"/>
      <c r="H171" s="190"/>
      <c r="I171" s="173">
        <f t="shared" si="2"/>
        <v>0</v>
      </c>
      <c r="J171" s="190"/>
      <c r="K171" s="190"/>
      <c r="L171" s="190"/>
      <c r="M171" s="190"/>
      <c r="N171" s="190"/>
      <c r="O171" s="190"/>
      <c r="P171" s="190"/>
      <c r="Q171" s="190"/>
      <c r="R171" s="190"/>
      <c r="S171" s="190"/>
      <c r="T171" s="190"/>
      <c r="U171" s="190"/>
      <c r="V171" s="190"/>
      <c r="W171" s="190"/>
      <c r="X171" s="190"/>
      <c r="Y171" s="190"/>
      <c r="Z171" s="190"/>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188"/>
      <c r="CC171" s="188"/>
      <c r="CD171" s="188"/>
      <c r="CE171" s="188"/>
      <c r="CF171" s="188"/>
      <c r="CG171" s="188"/>
      <c r="CH171" s="188"/>
      <c r="CI171" s="188"/>
      <c r="CJ171" s="188"/>
      <c r="CK171" s="188"/>
      <c r="CL171" s="188"/>
      <c r="CM171" s="188"/>
      <c r="CN171" s="188"/>
      <c r="CO171" s="188"/>
      <c r="CP171" s="188"/>
      <c r="CQ171" s="188"/>
      <c r="CR171" s="188"/>
      <c r="CS171" s="188"/>
      <c r="CT171" s="188"/>
      <c r="CU171" s="188"/>
      <c r="CV171" s="188"/>
      <c r="CW171" s="188"/>
      <c r="CX171" s="188"/>
      <c r="CY171" s="188"/>
      <c r="CZ171" s="188"/>
      <c r="DA171" s="188"/>
      <c r="DB171" s="188"/>
      <c r="DC171" s="188"/>
      <c r="DD171" s="188"/>
      <c r="DE171" s="188"/>
      <c r="DF171" s="188"/>
      <c r="DG171" s="188"/>
      <c r="DH171" s="188"/>
      <c r="DI171" s="188"/>
      <c r="DJ171" s="188"/>
      <c r="DK171" s="188"/>
      <c r="DL171" s="188"/>
      <c r="DM171" s="188"/>
      <c r="DN171" s="188"/>
      <c r="DO171" s="188"/>
      <c r="DP171" s="188"/>
      <c r="DQ171" s="188"/>
      <c r="DR171" s="188"/>
      <c r="DS171" s="188"/>
      <c r="DT171" s="188"/>
      <c r="DU171" s="188"/>
      <c r="DV171" s="188"/>
      <c r="DW171" s="188"/>
      <c r="DX171" s="188"/>
      <c r="DY171" s="188"/>
      <c r="DZ171" s="188"/>
      <c r="EA171" s="188"/>
      <c r="EB171" s="188"/>
      <c r="EC171" s="188"/>
      <c r="ED171" s="188"/>
      <c r="EE171" s="188"/>
      <c r="EF171" s="188"/>
      <c r="EG171" s="188"/>
      <c r="EH171" s="188"/>
      <c r="EI171" s="188"/>
      <c r="EJ171" s="188"/>
      <c r="EK171" s="188"/>
      <c r="EL171" s="188"/>
      <c r="EM171" s="188"/>
      <c r="EN171" s="188"/>
      <c r="EO171" s="188"/>
      <c r="EP171" s="188"/>
      <c r="EQ171" s="188"/>
      <c r="ER171" s="188"/>
      <c r="ES171" s="188"/>
      <c r="ET171" s="188"/>
      <c r="EU171" s="188"/>
      <c r="EV171" s="188"/>
      <c r="EW171" s="188"/>
      <c r="EX171" s="188"/>
      <c r="EY171" s="188"/>
      <c r="EZ171" s="188"/>
      <c r="FA171" s="188"/>
      <c r="FB171" s="188"/>
      <c r="FC171" s="188"/>
      <c r="FD171" s="188"/>
      <c r="FE171" s="188"/>
      <c r="FF171" s="188"/>
      <c r="FG171" s="188"/>
      <c r="FH171" s="188"/>
      <c r="FI171" s="188"/>
      <c r="FJ171" s="188"/>
      <c r="FK171" s="188"/>
      <c r="FL171" s="188"/>
      <c r="FM171" s="188"/>
      <c r="FN171" s="188"/>
      <c r="FO171" s="188"/>
      <c r="FP171" s="188"/>
      <c r="FQ171" s="188"/>
      <c r="FR171" s="188"/>
      <c r="FS171" s="188"/>
      <c r="FT171" s="188"/>
      <c r="FU171" s="188"/>
      <c r="FV171" s="188"/>
      <c r="FW171" s="188"/>
      <c r="FX171" s="188"/>
      <c r="FY171" s="188"/>
      <c r="FZ171" s="188"/>
      <c r="GA171" s="188"/>
      <c r="GB171" s="188"/>
      <c r="GC171" s="188"/>
      <c r="GD171" s="188"/>
      <c r="GE171" s="188"/>
      <c r="GF171" s="188"/>
      <c r="GG171" s="188"/>
      <c r="GH171" s="188"/>
      <c r="GI171" s="188"/>
      <c r="GJ171" s="188"/>
      <c r="GK171" s="188"/>
      <c r="GL171" s="188"/>
      <c r="GM171" s="188"/>
      <c r="GN171" s="188"/>
      <c r="GO171" s="188"/>
      <c r="GP171" s="188"/>
      <c r="GQ171" s="188"/>
      <c r="GR171" s="188"/>
      <c r="GS171" s="188"/>
      <c r="GT171" s="188"/>
      <c r="GU171" s="188"/>
      <c r="GV171" s="188"/>
      <c r="GW171" s="188"/>
      <c r="GX171" s="188"/>
      <c r="GY171" s="188"/>
      <c r="GZ171" s="188"/>
      <c r="HA171" s="188"/>
      <c r="HB171" s="188"/>
      <c r="HC171" s="188"/>
      <c r="HD171" s="188"/>
      <c r="HE171" s="188"/>
      <c r="HF171" s="188"/>
      <c r="HG171" s="188"/>
      <c r="HH171" s="188"/>
      <c r="HI171" s="188"/>
      <c r="HJ171" s="188"/>
    </row>
    <row r="172" spans="1:218" ht="15.6">
      <c r="A172" s="190"/>
      <c r="B172" s="190"/>
      <c r="C172" s="190"/>
      <c r="D172" s="190"/>
      <c r="E172" s="178"/>
      <c r="F172" s="190"/>
      <c r="G172" s="190"/>
      <c r="H172" s="190"/>
      <c r="I172" s="173">
        <f t="shared" si="2"/>
        <v>0</v>
      </c>
      <c r="J172" s="190"/>
      <c r="K172" s="190"/>
      <c r="L172" s="190"/>
      <c r="M172" s="190"/>
      <c r="N172" s="190"/>
      <c r="O172" s="190"/>
      <c r="P172" s="190"/>
      <c r="Q172" s="190"/>
      <c r="R172" s="190"/>
      <c r="S172" s="190"/>
      <c r="T172" s="190"/>
      <c r="U172" s="190"/>
      <c r="V172" s="190"/>
      <c r="W172" s="190"/>
      <c r="X172" s="190"/>
      <c r="Y172" s="190"/>
      <c r="Z172" s="190"/>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c r="CH172" s="188"/>
      <c r="CI172" s="188"/>
      <c r="CJ172" s="188"/>
      <c r="CK172" s="188"/>
      <c r="CL172" s="188"/>
      <c r="CM172" s="188"/>
      <c r="CN172" s="188"/>
      <c r="CO172" s="188"/>
      <c r="CP172" s="188"/>
      <c r="CQ172" s="188"/>
      <c r="CR172" s="188"/>
      <c r="CS172" s="188"/>
      <c r="CT172" s="188"/>
      <c r="CU172" s="188"/>
      <c r="CV172" s="188"/>
      <c r="CW172" s="188"/>
      <c r="CX172" s="188"/>
      <c r="CY172" s="188"/>
      <c r="CZ172" s="188"/>
      <c r="DA172" s="188"/>
      <c r="DB172" s="188"/>
      <c r="DC172" s="188"/>
      <c r="DD172" s="188"/>
      <c r="DE172" s="188"/>
      <c r="DF172" s="188"/>
      <c r="DG172" s="188"/>
      <c r="DH172" s="188"/>
      <c r="DI172" s="188"/>
      <c r="DJ172" s="188"/>
      <c r="DK172" s="188"/>
      <c r="DL172" s="188"/>
      <c r="DM172" s="188"/>
      <c r="DN172" s="188"/>
      <c r="DO172" s="188"/>
      <c r="DP172" s="188"/>
      <c r="DQ172" s="188"/>
      <c r="DR172" s="188"/>
      <c r="DS172" s="188"/>
      <c r="DT172" s="188"/>
      <c r="DU172" s="188"/>
      <c r="DV172" s="188"/>
      <c r="DW172" s="188"/>
      <c r="DX172" s="188"/>
      <c r="DY172" s="188"/>
      <c r="DZ172" s="188"/>
      <c r="EA172" s="188"/>
      <c r="EB172" s="188"/>
      <c r="EC172" s="188"/>
      <c r="ED172" s="188"/>
      <c r="EE172" s="188"/>
      <c r="EF172" s="188"/>
      <c r="EG172" s="188"/>
      <c r="EH172" s="188"/>
      <c r="EI172" s="188"/>
      <c r="EJ172" s="188"/>
      <c r="EK172" s="188"/>
      <c r="EL172" s="188"/>
      <c r="EM172" s="188"/>
      <c r="EN172" s="188"/>
      <c r="EO172" s="188"/>
      <c r="EP172" s="188"/>
      <c r="EQ172" s="188"/>
      <c r="ER172" s="188"/>
      <c r="ES172" s="188"/>
      <c r="ET172" s="188"/>
      <c r="EU172" s="188"/>
      <c r="EV172" s="188"/>
      <c r="EW172" s="188"/>
      <c r="EX172" s="188"/>
      <c r="EY172" s="188"/>
      <c r="EZ172" s="188"/>
      <c r="FA172" s="188"/>
      <c r="FB172" s="188"/>
      <c r="FC172" s="188"/>
      <c r="FD172" s="188"/>
      <c r="FE172" s="188"/>
      <c r="FF172" s="188"/>
      <c r="FG172" s="188"/>
      <c r="FH172" s="188"/>
      <c r="FI172" s="188"/>
      <c r="FJ172" s="188"/>
      <c r="FK172" s="188"/>
      <c r="FL172" s="188"/>
      <c r="FM172" s="188"/>
      <c r="FN172" s="188"/>
      <c r="FO172" s="188"/>
      <c r="FP172" s="188"/>
      <c r="FQ172" s="188"/>
      <c r="FR172" s="188"/>
      <c r="FS172" s="188"/>
      <c r="FT172" s="188"/>
      <c r="FU172" s="188"/>
      <c r="FV172" s="188"/>
      <c r="FW172" s="188"/>
      <c r="FX172" s="188"/>
      <c r="FY172" s="188"/>
      <c r="FZ172" s="188"/>
      <c r="GA172" s="188"/>
      <c r="GB172" s="188"/>
      <c r="GC172" s="188"/>
      <c r="GD172" s="188"/>
      <c r="GE172" s="188"/>
      <c r="GF172" s="188"/>
      <c r="GG172" s="188"/>
      <c r="GH172" s="188"/>
      <c r="GI172" s="188"/>
      <c r="GJ172" s="188"/>
      <c r="GK172" s="188"/>
      <c r="GL172" s="188"/>
      <c r="GM172" s="188"/>
      <c r="GN172" s="188"/>
      <c r="GO172" s="188"/>
      <c r="GP172" s="188"/>
      <c r="GQ172" s="188"/>
      <c r="GR172" s="188"/>
      <c r="GS172" s="188"/>
      <c r="GT172" s="188"/>
      <c r="GU172" s="188"/>
      <c r="GV172" s="188"/>
      <c r="GW172" s="188"/>
      <c r="GX172" s="188"/>
      <c r="GY172" s="188"/>
      <c r="GZ172" s="188"/>
      <c r="HA172" s="188"/>
      <c r="HB172" s="188"/>
      <c r="HC172" s="188"/>
      <c r="HD172" s="188"/>
      <c r="HE172" s="188"/>
      <c r="HF172" s="188"/>
      <c r="HG172" s="188"/>
      <c r="HH172" s="188"/>
      <c r="HI172" s="188"/>
      <c r="HJ172" s="188"/>
    </row>
    <row r="173" spans="1:218" ht="15.6">
      <c r="A173" s="190"/>
      <c r="B173" s="190"/>
      <c r="C173" s="190"/>
      <c r="D173" s="190"/>
      <c r="E173" s="178"/>
      <c r="F173" s="190"/>
      <c r="G173" s="190"/>
      <c r="H173" s="190"/>
      <c r="I173" s="173">
        <f t="shared" si="2"/>
        <v>0</v>
      </c>
      <c r="J173" s="190"/>
      <c r="K173" s="190"/>
      <c r="L173" s="190"/>
      <c r="M173" s="190"/>
      <c r="N173" s="190"/>
      <c r="O173" s="190"/>
      <c r="P173" s="190"/>
      <c r="Q173" s="190"/>
      <c r="R173" s="190"/>
      <c r="S173" s="190"/>
      <c r="T173" s="190"/>
      <c r="U173" s="190"/>
      <c r="V173" s="190"/>
      <c r="W173" s="190"/>
      <c r="X173" s="190"/>
      <c r="Y173" s="190"/>
      <c r="Z173" s="190"/>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c r="CH173" s="188"/>
      <c r="CI173" s="188"/>
      <c r="CJ173" s="188"/>
      <c r="CK173" s="188"/>
      <c r="CL173" s="188"/>
      <c r="CM173" s="188"/>
      <c r="CN173" s="188"/>
      <c r="CO173" s="188"/>
      <c r="CP173" s="188"/>
      <c r="CQ173" s="188"/>
      <c r="CR173" s="188"/>
      <c r="CS173" s="188"/>
      <c r="CT173" s="188"/>
      <c r="CU173" s="188"/>
      <c r="CV173" s="188"/>
      <c r="CW173" s="188"/>
      <c r="CX173" s="188"/>
      <c r="CY173" s="188"/>
      <c r="CZ173" s="188"/>
      <c r="DA173" s="188"/>
      <c r="DB173" s="188"/>
      <c r="DC173" s="188"/>
      <c r="DD173" s="188"/>
      <c r="DE173" s="188"/>
      <c r="DF173" s="188"/>
      <c r="DG173" s="188"/>
      <c r="DH173" s="188"/>
      <c r="DI173" s="188"/>
      <c r="DJ173" s="188"/>
      <c r="DK173" s="188"/>
      <c r="DL173" s="188"/>
      <c r="DM173" s="188"/>
      <c r="DN173" s="188"/>
      <c r="DO173" s="188"/>
      <c r="DP173" s="188"/>
      <c r="DQ173" s="188"/>
      <c r="DR173" s="188"/>
      <c r="DS173" s="188"/>
      <c r="DT173" s="188"/>
      <c r="DU173" s="188"/>
      <c r="DV173" s="188"/>
      <c r="DW173" s="188"/>
      <c r="DX173" s="188"/>
      <c r="DY173" s="188"/>
      <c r="DZ173" s="188"/>
      <c r="EA173" s="188"/>
      <c r="EB173" s="188"/>
      <c r="EC173" s="188"/>
      <c r="ED173" s="188"/>
      <c r="EE173" s="188"/>
      <c r="EF173" s="188"/>
      <c r="EG173" s="188"/>
      <c r="EH173" s="188"/>
      <c r="EI173" s="188"/>
      <c r="EJ173" s="188"/>
      <c r="EK173" s="188"/>
      <c r="EL173" s="188"/>
      <c r="EM173" s="188"/>
      <c r="EN173" s="188"/>
      <c r="EO173" s="188"/>
      <c r="EP173" s="188"/>
      <c r="EQ173" s="188"/>
      <c r="ER173" s="188"/>
      <c r="ES173" s="188"/>
      <c r="ET173" s="188"/>
      <c r="EU173" s="188"/>
      <c r="EV173" s="188"/>
      <c r="EW173" s="188"/>
      <c r="EX173" s="188"/>
      <c r="EY173" s="188"/>
      <c r="EZ173" s="188"/>
      <c r="FA173" s="188"/>
      <c r="FB173" s="188"/>
      <c r="FC173" s="188"/>
      <c r="FD173" s="188"/>
      <c r="FE173" s="188"/>
      <c r="FF173" s="188"/>
      <c r="FG173" s="188"/>
      <c r="FH173" s="188"/>
      <c r="FI173" s="188"/>
      <c r="FJ173" s="188"/>
      <c r="FK173" s="188"/>
      <c r="FL173" s="188"/>
      <c r="FM173" s="188"/>
      <c r="FN173" s="188"/>
      <c r="FO173" s="188"/>
      <c r="FP173" s="188"/>
      <c r="FQ173" s="188"/>
      <c r="FR173" s="188"/>
      <c r="FS173" s="188"/>
      <c r="FT173" s="188"/>
      <c r="FU173" s="188"/>
      <c r="FV173" s="188"/>
      <c r="FW173" s="188"/>
      <c r="FX173" s="188"/>
      <c r="FY173" s="188"/>
      <c r="FZ173" s="188"/>
      <c r="GA173" s="188"/>
      <c r="GB173" s="188"/>
      <c r="GC173" s="188"/>
      <c r="GD173" s="188"/>
      <c r="GE173" s="188"/>
      <c r="GF173" s="188"/>
      <c r="GG173" s="188"/>
      <c r="GH173" s="188"/>
      <c r="GI173" s="188"/>
      <c r="GJ173" s="188"/>
      <c r="GK173" s="188"/>
      <c r="GL173" s="188"/>
      <c r="GM173" s="188"/>
      <c r="GN173" s="188"/>
      <c r="GO173" s="188"/>
      <c r="GP173" s="188"/>
      <c r="GQ173" s="188"/>
      <c r="GR173" s="188"/>
      <c r="GS173" s="188"/>
      <c r="GT173" s="188"/>
      <c r="GU173" s="188"/>
      <c r="GV173" s="188"/>
      <c r="GW173" s="188"/>
      <c r="GX173" s="188"/>
      <c r="GY173" s="188"/>
      <c r="GZ173" s="188"/>
      <c r="HA173" s="188"/>
      <c r="HB173" s="188"/>
      <c r="HC173" s="188"/>
      <c r="HD173" s="188"/>
      <c r="HE173" s="188"/>
      <c r="HF173" s="188"/>
      <c r="HG173" s="188"/>
      <c r="HH173" s="188"/>
      <c r="HI173" s="188"/>
      <c r="HJ173" s="188"/>
    </row>
    <row r="174" spans="1:218" ht="15.6">
      <c r="A174" s="190"/>
      <c r="B174" s="190"/>
      <c r="C174" s="190"/>
      <c r="D174" s="190"/>
      <c r="E174" s="178"/>
      <c r="F174" s="190"/>
      <c r="G174" s="190"/>
      <c r="H174" s="190"/>
      <c r="I174" s="173">
        <f t="shared" si="2"/>
        <v>0</v>
      </c>
      <c r="J174" s="190"/>
      <c r="K174" s="190"/>
      <c r="L174" s="190"/>
      <c r="M174" s="190"/>
      <c r="N174" s="190"/>
      <c r="O174" s="190"/>
      <c r="P174" s="190"/>
      <c r="Q174" s="190"/>
      <c r="R174" s="190"/>
      <c r="S174" s="190"/>
      <c r="T174" s="190"/>
      <c r="U174" s="190"/>
      <c r="V174" s="190"/>
      <c r="W174" s="190"/>
      <c r="X174" s="190"/>
      <c r="Y174" s="190"/>
      <c r="Z174" s="190"/>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c r="BI174" s="188"/>
      <c r="BJ174" s="188"/>
      <c r="BK174" s="188"/>
      <c r="BL174" s="188"/>
      <c r="BM174" s="188"/>
      <c r="BN174" s="188"/>
      <c r="BO174" s="188"/>
      <c r="BP174" s="188"/>
      <c r="BQ174" s="188"/>
      <c r="BR174" s="188"/>
      <c r="BS174" s="188"/>
      <c r="BT174" s="188"/>
      <c r="BU174" s="188"/>
      <c r="BV174" s="188"/>
      <c r="BW174" s="188"/>
      <c r="BX174" s="188"/>
      <c r="BY174" s="188"/>
      <c r="BZ174" s="188"/>
      <c r="CA174" s="188"/>
      <c r="CB174" s="188"/>
      <c r="CC174" s="188"/>
      <c r="CD174" s="188"/>
      <c r="CE174" s="188"/>
      <c r="CF174" s="188"/>
      <c r="CG174" s="188"/>
      <c r="CH174" s="188"/>
      <c r="CI174" s="188"/>
      <c r="CJ174" s="188"/>
      <c r="CK174" s="188"/>
      <c r="CL174" s="188"/>
      <c r="CM174" s="188"/>
      <c r="CN174" s="188"/>
      <c r="CO174" s="188"/>
      <c r="CP174" s="188"/>
      <c r="CQ174" s="188"/>
      <c r="CR174" s="188"/>
      <c r="CS174" s="188"/>
      <c r="CT174" s="188"/>
      <c r="CU174" s="188"/>
      <c r="CV174" s="188"/>
      <c r="CW174" s="188"/>
      <c r="CX174" s="188"/>
      <c r="CY174" s="188"/>
      <c r="CZ174" s="188"/>
      <c r="DA174" s="188"/>
      <c r="DB174" s="188"/>
      <c r="DC174" s="188"/>
      <c r="DD174" s="188"/>
      <c r="DE174" s="188"/>
      <c r="DF174" s="188"/>
      <c r="DG174" s="188"/>
      <c r="DH174" s="188"/>
      <c r="DI174" s="188"/>
      <c r="DJ174" s="188"/>
      <c r="DK174" s="188"/>
      <c r="DL174" s="188"/>
      <c r="DM174" s="188"/>
      <c r="DN174" s="188"/>
      <c r="DO174" s="188"/>
      <c r="DP174" s="188"/>
      <c r="DQ174" s="188"/>
      <c r="DR174" s="188"/>
      <c r="DS174" s="188"/>
      <c r="DT174" s="188"/>
      <c r="DU174" s="188"/>
      <c r="DV174" s="188"/>
      <c r="DW174" s="188"/>
      <c r="DX174" s="188"/>
      <c r="DY174" s="188"/>
      <c r="DZ174" s="188"/>
      <c r="EA174" s="188"/>
      <c r="EB174" s="188"/>
      <c r="EC174" s="188"/>
      <c r="ED174" s="188"/>
      <c r="EE174" s="188"/>
      <c r="EF174" s="188"/>
      <c r="EG174" s="188"/>
      <c r="EH174" s="188"/>
      <c r="EI174" s="188"/>
      <c r="EJ174" s="188"/>
      <c r="EK174" s="188"/>
      <c r="EL174" s="188"/>
      <c r="EM174" s="188"/>
      <c r="EN174" s="188"/>
      <c r="EO174" s="188"/>
      <c r="EP174" s="188"/>
      <c r="EQ174" s="188"/>
      <c r="ER174" s="188"/>
      <c r="ES174" s="188"/>
      <c r="ET174" s="188"/>
      <c r="EU174" s="188"/>
      <c r="EV174" s="188"/>
      <c r="EW174" s="188"/>
      <c r="EX174" s="188"/>
      <c r="EY174" s="188"/>
      <c r="EZ174" s="188"/>
      <c r="FA174" s="188"/>
      <c r="FB174" s="188"/>
      <c r="FC174" s="188"/>
      <c r="FD174" s="188"/>
      <c r="FE174" s="188"/>
      <c r="FF174" s="188"/>
      <c r="FG174" s="188"/>
      <c r="FH174" s="188"/>
      <c r="FI174" s="188"/>
      <c r="FJ174" s="188"/>
      <c r="FK174" s="188"/>
      <c r="FL174" s="188"/>
      <c r="FM174" s="188"/>
      <c r="FN174" s="188"/>
      <c r="FO174" s="188"/>
      <c r="FP174" s="188"/>
      <c r="FQ174" s="188"/>
      <c r="FR174" s="188"/>
      <c r="FS174" s="188"/>
      <c r="FT174" s="188"/>
      <c r="FU174" s="188"/>
      <c r="FV174" s="188"/>
      <c r="FW174" s="188"/>
      <c r="FX174" s="188"/>
      <c r="FY174" s="188"/>
      <c r="FZ174" s="188"/>
      <c r="GA174" s="188"/>
      <c r="GB174" s="188"/>
      <c r="GC174" s="188"/>
      <c r="GD174" s="188"/>
      <c r="GE174" s="188"/>
      <c r="GF174" s="188"/>
      <c r="GG174" s="188"/>
      <c r="GH174" s="188"/>
      <c r="GI174" s="188"/>
      <c r="GJ174" s="188"/>
      <c r="GK174" s="188"/>
      <c r="GL174" s="188"/>
      <c r="GM174" s="188"/>
      <c r="GN174" s="188"/>
      <c r="GO174" s="188"/>
      <c r="GP174" s="188"/>
      <c r="GQ174" s="188"/>
      <c r="GR174" s="188"/>
      <c r="GS174" s="188"/>
      <c r="GT174" s="188"/>
      <c r="GU174" s="188"/>
      <c r="GV174" s="188"/>
      <c r="GW174" s="188"/>
      <c r="GX174" s="188"/>
      <c r="GY174" s="188"/>
      <c r="GZ174" s="188"/>
      <c r="HA174" s="188"/>
      <c r="HB174" s="188"/>
      <c r="HC174" s="188"/>
      <c r="HD174" s="188"/>
      <c r="HE174" s="188"/>
      <c r="HF174" s="188"/>
      <c r="HG174" s="188"/>
      <c r="HH174" s="188"/>
      <c r="HI174" s="188"/>
      <c r="HJ174" s="188"/>
    </row>
    <row r="175" spans="1:218" ht="15.6">
      <c r="A175" s="190"/>
      <c r="B175" s="190"/>
      <c r="C175" s="190"/>
      <c r="D175" s="190"/>
      <c r="E175" s="178"/>
      <c r="F175" s="190"/>
      <c r="G175" s="190"/>
      <c r="H175" s="190"/>
      <c r="I175" s="173">
        <f t="shared" si="2"/>
        <v>0</v>
      </c>
      <c r="J175" s="190"/>
      <c r="K175" s="190"/>
      <c r="L175" s="190"/>
      <c r="M175" s="190"/>
      <c r="N175" s="190"/>
      <c r="O175" s="190"/>
      <c r="P175" s="190"/>
      <c r="Q175" s="190"/>
      <c r="R175" s="190"/>
      <c r="S175" s="190"/>
      <c r="T175" s="190"/>
      <c r="U175" s="190"/>
      <c r="V175" s="190"/>
      <c r="W175" s="190"/>
      <c r="X175" s="190"/>
      <c r="Y175" s="190"/>
      <c r="Z175" s="190"/>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8"/>
      <c r="BT175" s="188"/>
      <c r="BU175" s="188"/>
      <c r="BV175" s="188"/>
      <c r="BW175" s="188"/>
      <c r="BX175" s="188"/>
      <c r="BY175" s="188"/>
      <c r="BZ175" s="188"/>
      <c r="CA175" s="188"/>
      <c r="CB175" s="188"/>
      <c r="CC175" s="188"/>
      <c r="CD175" s="188"/>
      <c r="CE175" s="188"/>
      <c r="CF175" s="188"/>
      <c r="CG175" s="188"/>
      <c r="CH175" s="188"/>
      <c r="CI175" s="188"/>
      <c r="CJ175" s="188"/>
      <c r="CK175" s="188"/>
      <c r="CL175" s="188"/>
      <c r="CM175" s="188"/>
      <c r="CN175" s="188"/>
      <c r="CO175" s="188"/>
      <c r="CP175" s="188"/>
      <c r="CQ175" s="188"/>
      <c r="CR175" s="188"/>
      <c r="CS175" s="188"/>
      <c r="CT175" s="188"/>
      <c r="CU175" s="188"/>
      <c r="CV175" s="188"/>
      <c r="CW175" s="188"/>
      <c r="CX175" s="188"/>
      <c r="CY175" s="188"/>
      <c r="CZ175" s="188"/>
      <c r="DA175" s="188"/>
      <c r="DB175" s="188"/>
      <c r="DC175" s="188"/>
      <c r="DD175" s="188"/>
      <c r="DE175" s="188"/>
      <c r="DF175" s="188"/>
      <c r="DG175" s="188"/>
      <c r="DH175" s="188"/>
      <c r="DI175" s="188"/>
      <c r="DJ175" s="188"/>
      <c r="DK175" s="188"/>
      <c r="DL175" s="188"/>
      <c r="DM175" s="188"/>
      <c r="DN175" s="188"/>
      <c r="DO175" s="188"/>
      <c r="DP175" s="188"/>
      <c r="DQ175" s="188"/>
      <c r="DR175" s="188"/>
      <c r="DS175" s="188"/>
      <c r="DT175" s="188"/>
      <c r="DU175" s="188"/>
      <c r="DV175" s="188"/>
      <c r="DW175" s="188"/>
      <c r="DX175" s="188"/>
      <c r="DY175" s="188"/>
      <c r="DZ175" s="188"/>
      <c r="EA175" s="188"/>
      <c r="EB175" s="188"/>
      <c r="EC175" s="188"/>
      <c r="ED175" s="188"/>
      <c r="EE175" s="188"/>
      <c r="EF175" s="188"/>
      <c r="EG175" s="188"/>
      <c r="EH175" s="188"/>
      <c r="EI175" s="188"/>
      <c r="EJ175" s="188"/>
      <c r="EK175" s="188"/>
      <c r="EL175" s="188"/>
      <c r="EM175" s="188"/>
      <c r="EN175" s="188"/>
      <c r="EO175" s="188"/>
      <c r="EP175" s="188"/>
      <c r="EQ175" s="188"/>
      <c r="ER175" s="188"/>
      <c r="ES175" s="188"/>
      <c r="ET175" s="188"/>
      <c r="EU175" s="188"/>
      <c r="EV175" s="188"/>
      <c r="EW175" s="188"/>
      <c r="EX175" s="188"/>
      <c r="EY175" s="188"/>
      <c r="EZ175" s="188"/>
      <c r="FA175" s="188"/>
      <c r="FB175" s="188"/>
      <c r="FC175" s="188"/>
      <c r="FD175" s="188"/>
      <c r="FE175" s="188"/>
      <c r="FF175" s="188"/>
      <c r="FG175" s="188"/>
      <c r="FH175" s="188"/>
      <c r="FI175" s="188"/>
      <c r="FJ175" s="188"/>
      <c r="FK175" s="188"/>
      <c r="FL175" s="188"/>
      <c r="FM175" s="188"/>
      <c r="FN175" s="188"/>
      <c r="FO175" s="188"/>
      <c r="FP175" s="188"/>
      <c r="FQ175" s="188"/>
      <c r="FR175" s="188"/>
      <c r="FS175" s="188"/>
      <c r="FT175" s="188"/>
      <c r="FU175" s="188"/>
      <c r="FV175" s="188"/>
      <c r="FW175" s="188"/>
      <c r="FX175" s="188"/>
      <c r="FY175" s="188"/>
      <c r="FZ175" s="188"/>
      <c r="GA175" s="188"/>
      <c r="GB175" s="188"/>
      <c r="GC175" s="188"/>
      <c r="GD175" s="188"/>
      <c r="GE175" s="188"/>
      <c r="GF175" s="188"/>
      <c r="GG175" s="188"/>
      <c r="GH175" s="188"/>
      <c r="GI175" s="188"/>
      <c r="GJ175" s="188"/>
      <c r="GK175" s="188"/>
      <c r="GL175" s="188"/>
      <c r="GM175" s="188"/>
      <c r="GN175" s="188"/>
      <c r="GO175" s="188"/>
      <c r="GP175" s="188"/>
      <c r="GQ175" s="188"/>
      <c r="GR175" s="188"/>
      <c r="GS175" s="188"/>
      <c r="GT175" s="188"/>
      <c r="GU175" s="188"/>
      <c r="GV175" s="188"/>
      <c r="GW175" s="188"/>
      <c r="GX175" s="188"/>
      <c r="GY175" s="188"/>
      <c r="GZ175" s="188"/>
      <c r="HA175" s="188"/>
      <c r="HB175" s="188"/>
      <c r="HC175" s="188"/>
      <c r="HD175" s="188"/>
      <c r="HE175" s="188"/>
      <c r="HF175" s="188"/>
      <c r="HG175" s="188"/>
      <c r="HH175" s="188"/>
      <c r="HI175" s="188"/>
      <c r="HJ175" s="188"/>
    </row>
    <row r="176" spans="1:218" ht="15.6">
      <c r="A176" s="190"/>
      <c r="B176" s="190"/>
      <c r="C176" s="190"/>
      <c r="D176" s="190"/>
      <c r="E176" s="178"/>
      <c r="F176" s="190"/>
      <c r="G176" s="190"/>
      <c r="H176" s="190"/>
      <c r="I176" s="173">
        <f t="shared" si="2"/>
        <v>0</v>
      </c>
      <c r="J176" s="190"/>
      <c r="K176" s="190"/>
      <c r="L176" s="190"/>
      <c r="M176" s="190"/>
      <c r="N176" s="190"/>
      <c r="O176" s="190"/>
      <c r="P176" s="190"/>
      <c r="Q176" s="190"/>
      <c r="R176" s="190"/>
      <c r="S176" s="190"/>
      <c r="T176" s="190"/>
      <c r="U176" s="190"/>
      <c r="V176" s="190"/>
      <c r="W176" s="190"/>
      <c r="X176" s="190"/>
      <c r="Y176" s="190"/>
      <c r="Z176" s="190"/>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c r="BY176" s="188"/>
      <c r="BZ176" s="188"/>
      <c r="CA176" s="188"/>
      <c r="CB176" s="188"/>
      <c r="CC176" s="188"/>
      <c r="CD176" s="188"/>
      <c r="CE176" s="188"/>
      <c r="CF176" s="188"/>
      <c r="CG176" s="188"/>
      <c r="CH176" s="188"/>
      <c r="CI176" s="188"/>
      <c r="CJ176" s="188"/>
      <c r="CK176" s="188"/>
      <c r="CL176" s="188"/>
      <c r="CM176" s="188"/>
      <c r="CN176" s="188"/>
      <c r="CO176" s="188"/>
      <c r="CP176" s="188"/>
      <c r="CQ176" s="188"/>
      <c r="CR176" s="188"/>
      <c r="CS176" s="188"/>
      <c r="CT176" s="188"/>
      <c r="CU176" s="188"/>
      <c r="CV176" s="188"/>
      <c r="CW176" s="188"/>
      <c r="CX176" s="188"/>
      <c r="CY176" s="188"/>
      <c r="CZ176" s="188"/>
      <c r="DA176" s="188"/>
      <c r="DB176" s="188"/>
      <c r="DC176" s="188"/>
      <c r="DD176" s="188"/>
      <c r="DE176" s="188"/>
      <c r="DF176" s="188"/>
      <c r="DG176" s="188"/>
      <c r="DH176" s="188"/>
      <c r="DI176" s="188"/>
      <c r="DJ176" s="188"/>
      <c r="DK176" s="188"/>
      <c r="DL176" s="188"/>
      <c r="DM176" s="188"/>
      <c r="DN176" s="188"/>
      <c r="DO176" s="188"/>
      <c r="DP176" s="188"/>
      <c r="DQ176" s="188"/>
      <c r="DR176" s="188"/>
      <c r="DS176" s="188"/>
      <c r="DT176" s="188"/>
      <c r="DU176" s="188"/>
      <c r="DV176" s="188"/>
      <c r="DW176" s="188"/>
      <c r="DX176" s="188"/>
      <c r="DY176" s="188"/>
      <c r="DZ176" s="188"/>
      <c r="EA176" s="188"/>
      <c r="EB176" s="188"/>
      <c r="EC176" s="188"/>
      <c r="ED176" s="188"/>
      <c r="EE176" s="188"/>
      <c r="EF176" s="188"/>
      <c r="EG176" s="188"/>
      <c r="EH176" s="188"/>
      <c r="EI176" s="188"/>
      <c r="EJ176" s="188"/>
      <c r="EK176" s="188"/>
      <c r="EL176" s="188"/>
      <c r="EM176" s="188"/>
      <c r="EN176" s="188"/>
      <c r="EO176" s="188"/>
      <c r="EP176" s="188"/>
      <c r="EQ176" s="188"/>
      <c r="ER176" s="188"/>
      <c r="ES176" s="188"/>
      <c r="ET176" s="188"/>
      <c r="EU176" s="188"/>
      <c r="EV176" s="188"/>
      <c r="EW176" s="188"/>
      <c r="EX176" s="188"/>
      <c r="EY176" s="188"/>
      <c r="EZ176" s="188"/>
      <c r="FA176" s="188"/>
      <c r="FB176" s="188"/>
      <c r="FC176" s="188"/>
      <c r="FD176" s="188"/>
      <c r="FE176" s="188"/>
      <c r="FF176" s="188"/>
      <c r="FG176" s="188"/>
      <c r="FH176" s="188"/>
      <c r="FI176" s="188"/>
      <c r="FJ176" s="188"/>
      <c r="FK176" s="188"/>
      <c r="FL176" s="188"/>
      <c r="FM176" s="188"/>
      <c r="FN176" s="188"/>
      <c r="FO176" s="188"/>
      <c r="FP176" s="188"/>
      <c r="FQ176" s="188"/>
      <c r="FR176" s="188"/>
      <c r="FS176" s="188"/>
      <c r="FT176" s="188"/>
      <c r="FU176" s="188"/>
      <c r="FV176" s="188"/>
      <c r="FW176" s="188"/>
      <c r="FX176" s="188"/>
      <c r="FY176" s="188"/>
      <c r="FZ176" s="188"/>
      <c r="GA176" s="188"/>
      <c r="GB176" s="188"/>
      <c r="GC176" s="188"/>
      <c r="GD176" s="188"/>
      <c r="GE176" s="188"/>
      <c r="GF176" s="188"/>
      <c r="GG176" s="188"/>
      <c r="GH176" s="188"/>
      <c r="GI176" s="188"/>
      <c r="GJ176" s="188"/>
      <c r="GK176" s="188"/>
      <c r="GL176" s="188"/>
      <c r="GM176" s="188"/>
      <c r="GN176" s="188"/>
      <c r="GO176" s="188"/>
      <c r="GP176" s="188"/>
      <c r="GQ176" s="188"/>
      <c r="GR176" s="188"/>
      <c r="GS176" s="188"/>
      <c r="GT176" s="188"/>
      <c r="GU176" s="188"/>
      <c r="GV176" s="188"/>
      <c r="GW176" s="188"/>
      <c r="GX176" s="188"/>
      <c r="GY176" s="188"/>
      <c r="GZ176" s="188"/>
      <c r="HA176" s="188"/>
      <c r="HB176" s="188"/>
      <c r="HC176" s="188"/>
      <c r="HD176" s="188"/>
      <c r="HE176" s="188"/>
      <c r="HF176" s="188"/>
      <c r="HG176" s="188"/>
      <c r="HH176" s="188"/>
      <c r="HI176" s="188"/>
      <c r="HJ176" s="188"/>
    </row>
    <row r="177" spans="1:218" ht="15.6">
      <c r="A177" s="190"/>
      <c r="B177" s="190"/>
      <c r="C177" s="190"/>
      <c r="D177" s="190"/>
      <c r="E177" s="178"/>
      <c r="F177" s="190"/>
      <c r="G177" s="190"/>
      <c r="H177" s="190"/>
      <c r="I177" s="173">
        <f t="shared" si="2"/>
        <v>0</v>
      </c>
      <c r="J177" s="190"/>
      <c r="K177" s="190"/>
      <c r="L177" s="190"/>
      <c r="M177" s="190"/>
      <c r="N177" s="190"/>
      <c r="O177" s="190"/>
      <c r="P177" s="190"/>
      <c r="Q177" s="190"/>
      <c r="R177" s="190"/>
      <c r="S177" s="190"/>
      <c r="T177" s="190"/>
      <c r="U177" s="190"/>
      <c r="V177" s="190"/>
      <c r="W177" s="190"/>
      <c r="X177" s="190"/>
      <c r="Y177" s="190"/>
      <c r="Z177" s="190"/>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c r="BY177" s="188"/>
      <c r="BZ177" s="188"/>
      <c r="CA177" s="188"/>
      <c r="CB177" s="188"/>
      <c r="CC177" s="188"/>
      <c r="CD177" s="188"/>
      <c r="CE177" s="188"/>
      <c r="CF177" s="188"/>
      <c r="CG177" s="188"/>
      <c r="CH177" s="188"/>
      <c r="CI177" s="188"/>
      <c r="CJ177" s="188"/>
      <c r="CK177" s="188"/>
      <c r="CL177" s="188"/>
      <c r="CM177" s="188"/>
      <c r="CN177" s="188"/>
      <c r="CO177" s="188"/>
      <c r="CP177" s="188"/>
      <c r="CQ177" s="188"/>
      <c r="CR177" s="188"/>
      <c r="CS177" s="188"/>
      <c r="CT177" s="188"/>
      <c r="CU177" s="188"/>
      <c r="CV177" s="188"/>
      <c r="CW177" s="188"/>
      <c r="CX177" s="188"/>
      <c r="CY177" s="188"/>
      <c r="CZ177" s="188"/>
      <c r="DA177" s="188"/>
      <c r="DB177" s="188"/>
      <c r="DC177" s="188"/>
      <c r="DD177" s="188"/>
      <c r="DE177" s="188"/>
      <c r="DF177" s="188"/>
      <c r="DG177" s="188"/>
      <c r="DH177" s="188"/>
      <c r="DI177" s="188"/>
      <c r="DJ177" s="188"/>
      <c r="DK177" s="188"/>
      <c r="DL177" s="188"/>
      <c r="DM177" s="188"/>
      <c r="DN177" s="188"/>
      <c r="DO177" s="188"/>
      <c r="DP177" s="188"/>
      <c r="DQ177" s="188"/>
      <c r="DR177" s="188"/>
      <c r="DS177" s="188"/>
      <c r="DT177" s="188"/>
      <c r="DU177" s="188"/>
      <c r="DV177" s="188"/>
      <c r="DW177" s="188"/>
      <c r="DX177" s="188"/>
      <c r="DY177" s="188"/>
      <c r="DZ177" s="188"/>
      <c r="EA177" s="188"/>
      <c r="EB177" s="188"/>
      <c r="EC177" s="188"/>
      <c r="ED177" s="188"/>
      <c r="EE177" s="188"/>
      <c r="EF177" s="188"/>
      <c r="EG177" s="188"/>
      <c r="EH177" s="188"/>
      <c r="EI177" s="188"/>
      <c r="EJ177" s="188"/>
      <c r="EK177" s="188"/>
      <c r="EL177" s="188"/>
      <c r="EM177" s="188"/>
      <c r="EN177" s="188"/>
      <c r="EO177" s="188"/>
      <c r="EP177" s="188"/>
      <c r="EQ177" s="188"/>
      <c r="ER177" s="188"/>
      <c r="ES177" s="188"/>
      <c r="ET177" s="188"/>
      <c r="EU177" s="188"/>
      <c r="EV177" s="188"/>
      <c r="EW177" s="188"/>
      <c r="EX177" s="188"/>
      <c r="EY177" s="188"/>
      <c r="EZ177" s="188"/>
      <c r="FA177" s="188"/>
      <c r="FB177" s="188"/>
      <c r="FC177" s="188"/>
      <c r="FD177" s="188"/>
      <c r="FE177" s="188"/>
      <c r="FF177" s="188"/>
      <c r="FG177" s="188"/>
      <c r="FH177" s="188"/>
      <c r="FI177" s="188"/>
      <c r="FJ177" s="188"/>
      <c r="FK177" s="188"/>
      <c r="FL177" s="188"/>
      <c r="FM177" s="188"/>
      <c r="FN177" s="188"/>
      <c r="FO177" s="188"/>
      <c r="FP177" s="188"/>
      <c r="FQ177" s="188"/>
      <c r="FR177" s="188"/>
      <c r="FS177" s="188"/>
      <c r="FT177" s="188"/>
      <c r="FU177" s="188"/>
      <c r="FV177" s="188"/>
      <c r="FW177" s="188"/>
      <c r="FX177" s="188"/>
      <c r="FY177" s="188"/>
      <c r="FZ177" s="188"/>
      <c r="GA177" s="188"/>
      <c r="GB177" s="188"/>
      <c r="GC177" s="188"/>
      <c r="GD177" s="188"/>
      <c r="GE177" s="188"/>
      <c r="GF177" s="188"/>
      <c r="GG177" s="188"/>
      <c r="GH177" s="188"/>
      <c r="GI177" s="188"/>
      <c r="GJ177" s="188"/>
      <c r="GK177" s="188"/>
      <c r="GL177" s="188"/>
      <c r="GM177" s="188"/>
      <c r="GN177" s="188"/>
      <c r="GO177" s="188"/>
      <c r="GP177" s="188"/>
      <c r="GQ177" s="188"/>
      <c r="GR177" s="188"/>
      <c r="GS177" s="188"/>
      <c r="GT177" s="188"/>
      <c r="GU177" s="188"/>
      <c r="GV177" s="188"/>
      <c r="GW177" s="188"/>
      <c r="GX177" s="188"/>
      <c r="GY177" s="188"/>
      <c r="GZ177" s="188"/>
      <c r="HA177" s="188"/>
      <c r="HB177" s="188"/>
      <c r="HC177" s="188"/>
      <c r="HD177" s="188"/>
      <c r="HE177" s="188"/>
      <c r="HF177" s="188"/>
      <c r="HG177" s="188"/>
      <c r="HH177" s="188"/>
      <c r="HI177" s="188"/>
      <c r="HJ177" s="188"/>
    </row>
    <row r="178" spans="1:218" ht="15.6">
      <c r="A178" s="190"/>
      <c r="B178" s="190"/>
      <c r="C178" s="190"/>
      <c r="D178" s="190"/>
      <c r="E178" s="178"/>
      <c r="F178" s="190"/>
      <c r="G178" s="190"/>
      <c r="H178" s="190"/>
      <c r="I178" s="173">
        <f t="shared" si="2"/>
        <v>0</v>
      </c>
      <c r="J178" s="190"/>
      <c r="K178" s="190"/>
      <c r="L178" s="190"/>
      <c r="M178" s="190"/>
      <c r="N178" s="190"/>
      <c r="O178" s="190"/>
      <c r="P178" s="190"/>
      <c r="Q178" s="190"/>
      <c r="R178" s="190"/>
      <c r="S178" s="190"/>
      <c r="T178" s="190"/>
      <c r="U178" s="190"/>
      <c r="V178" s="190"/>
      <c r="W178" s="190"/>
      <c r="X178" s="190"/>
      <c r="Y178" s="190"/>
      <c r="Z178" s="190"/>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c r="CH178" s="188"/>
      <c r="CI178" s="188"/>
      <c r="CJ178" s="188"/>
      <c r="CK178" s="188"/>
      <c r="CL178" s="188"/>
      <c r="CM178" s="188"/>
      <c r="CN178" s="188"/>
      <c r="CO178" s="188"/>
      <c r="CP178" s="188"/>
      <c r="CQ178" s="188"/>
      <c r="CR178" s="188"/>
      <c r="CS178" s="188"/>
      <c r="CT178" s="188"/>
      <c r="CU178" s="188"/>
      <c r="CV178" s="188"/>
      <c r="CW178" s="188"/>
      <c r="CX178" s="188"/>
      <c r="CY178" s="188"/>
      <c r="CZ178" s="188"/>
      <c r="DA178" s="188"/>
      <c r="DB178" s="188"/>
      <c r="DC178" s="188"/>
      <c r="DD178" s="188"/>
      <c r="DE178" s="188"/>
      <c r="DF178" s="188"/>
      <c r="DG178" s="188"/>
      <c r="DH178" s="188"/>
      <c r="DI178" s="188"/>
      <c r="DJ178" s="188"/>
      <c r="DK178" s="188"/>
      <c r="DL178" s="188"/>
      <c r="DM178" s="188"/>
      <c r="DN178" s="188"/>
      <c r="DO178" s="188"/>
      <c r="DP178" s="188"/>
      <c r="DQ178" s="188"/>
      <c r="DR178" s="188"/>
      <c r="DS178" s="188"/>
      <c r="DT178" s="188"/>
      <c r="DU178" s="188"/>
      <c r="DV178" s="188"/>
      <c r="DW178" s="188"/>
      <c r="DX178" s="188"/>
      <c r="DY178" s="188"/>
      <c r="DZ178" s="188"/>
      <c r="EA178" s="188"/>
      <c r="EB178" s="188"/>
      <c r="EC178" s="188"/>
      <c r="ED178" s="188"/>
      <c r="EE178" s="188"/>
      <c r="EF178" s="188"/>
      <c r="EG178" s="188"/>
      <c r="EH178" s="188"/>
      <c r="EI178" s="188"/>
      <c r="EJ178" s="188"/>
      <c r="EK178" s="188"/>
      <c r="EL178" s="188"/>
      <c r="EM178" s="188"/>
      <c r="EN178" s="188"/>
      <c r="EO178" s="188"/>
      <c r="EP178" s="188"/>
      <c r="EQ178" s="188"/>
      <c r="ER178" s="188"/>
      <c r="ES178" s="188"/>
      <c r="ET178" s="188"/>
      <c r="EU178" s="188"/>
      <c r="EV178" s="188"/>
      <c r="EW178" s="188"/>
      <c r="EX178" s="188"/>
      <c r="EY178" s="188"/>
      <c r="EZ178" s="188"/>
      <c r="FA178" s="188"/>
      <c r="FB178" s="188"/>
      <c r="FC178" s="188"/>
      <c r="FD178" s="188"/>
      <c r="FE178" s="188"/>
      <c r="FF178" s="188"/>
      <c r="FG178" s="188"/>
      <c r="FH178" s="188"/>
      <c r="FI178" s="188"/>
      <c r="FJ178" s="188"/>
      <c r="FK178" s="188"/>
      <c r="FL178" s="188"/>
      <c r="FM178" s="188"/>
      <c r="FN178" s="188"/>
      <c r="FO178" s="188"/>
      <c r="FP178" s="188"/>
      <c r="FQ178" s="188"/>
      <c r="FR178" s="188"/>
      <c r="FS178" s="188"/>
      <c r="FT178" s="188"/>
      <c r="FU178" s="188"/>
      <c r="FV178" s="188"/>
      <c r="FW178" s="188"/>
      <c r="FX178" s="188"/>
      <c r="FY178" s="188"/>
      <c r="FZ178" s="188"/>
      <c r="GA178" s="188"/>
      <c r="GB178" s="188"/>
      <c r="GC178" s="188"/>
      <c r="GD178" s="188"/>
      <c r="GE178" s="188"/>
      <c r="GF178" s="188"/>
      <c r="GG178" s="188"/>
      <c r="GH178" s="188"/>
      <c r="GI178" s="188"/>
      <c r="GJ178" s="188"/>
      <c r="GK178" s="188"/>
      <c r="GL178" s="188"/>
      <c r="GM178" s="188"/>
      <c r="GN178" s="188"/>
      <c r="GO178" s="188"/>
      <c r="GP178" s="188"/>
      <c r="GQ178" s="188"/>
      <c r="GR178" s="188"/>
      <c r="GS178" s="188"/>
      <c r="GT178" s="188"/>
      <c r="GU178" s="188"/>
      <c r="GV178" s="188"/>
      <c r="GW178" s="188"/>
      <c r="GX178" s="188"/>
      <c r="GY178" s="188"/>
      <c r="GZ178" s="188"/>
      <c r="HA178" s="188"/>
      <c r="HB178" s="188"/>
      <c r="HC178" s="188"/>
      <c r="HD178" s="188"/>
      <c r="HE178" s="188"/>
      <c r="HF178" s="188"/>
      <c r="HG178" s="188"/>
      <c r="HH178" s="188"/>
      <c r="HI178" s="188"/>
      <c r="HJ178" s="188"/>
    </row>
    <row r="179" spans="1:218" ht="15.6">
      <c r="A179" s="190"/>
      <c r="B179" s="190"/>
      <c r="C179" s="190"/>
      <c r="D179" s="190"/>
      <c r="E179" s="178"/>
      <c r="F179" s="190"/>
      <c r="G179" s="190"/>
      <c r="H179" s="190"/>
      <c r="I179" s="173">
        <f t="shared" si="2"/>
        <v>0</v>
      </c>
      <c r="J179" s="190"/>
      <c r="K179" s="190"/>
      <c r="L179" s="190"/>
      <c r="M179" s="190"/>
      <c r="N179" s="190"/>
      <c r="O179" s="190"/>
      <c r="P179" s="190"/>
      <c r="Q179" s="190"/>
      <c r="R179" s="190"/>
      <c r="S179" s="190"/>
      <c r="T179" s="190"/>
      <c r="U179" s="190"/>
      <c r="V179" s="190"/>
      <c r="W179" s="190"/>
      <c r="X179" s="190"/>
      <c r="Y179" s="190"/>
      <c r="Z179" s="190"/>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c r="CH179" s="188"/>
      <c r="CI179" s="188"/>
      <c r="CJ179" s="188"/>
      <c r="CK179" s="188"/>
      <c r="CL179" s="188"/>
      <c r="CM179" s="188"/>
      <c r="CN179" s="188"/>
      <c r="CO179" s="188"/>
      <c r="CP179" s="188"/>
      <c r="CQ179" s="188"/>
      <c r="CR179" s="188"/>
      <c r="CS179" s="188"/>
      <c r="CT179" s="188"/>
      <c r="CU179" s="188"/>
      <c r="CV179" s="188"/>
      <c r="CW179" s="188"/>
      <c r="CX179" s="188"/>
      <c r="CY179" s="188"/>
      <c r="CZ179" s="188"/>
      <c r="DA179" s="188"/>
      <c r="DB179" s="188"/>
      <c r="DC179" s="188"/>
      <c r="DD179" s="188"/>
      <c r="DE179" s="188"/>
      <c r="DF179" s="188"/>
      <c r="DG179" s="188"/>
      <c r="DH179" s="188"/>
      <c r="DI179" s="188"/>
      <c r="DJ179" s="188"/>
      <c r="DK179" s="188"/>
      <c r="DL179" s="188"/>
      <c r="DM179" s="188"/>
      <c r="DN179" s="188"/>
      <c r="DO179" s="188"/>
      <c r="DP179" s="188"/>
      <c r="DQ179" s="188"/>
      <c r="DR179" s="188"/>
      <c r="DS179" s="188"/>
      <c r="DT179" s="188"/>
      <c r="DU179" s="188"/>
      <c r="DV179" s="188"/>
      <c r="DW179" s="188"/>
      <c r="DX179" s="188"/>
      <c r="DY179" s="188"/>
      <c r="DZ179" s="188"/>
      <c r="EA179" s="188"/>
      <c r="EB179" s="188"/>
      <c r="EC179" s="188"/>
      <c r="ED179" s="188"/>
      <c r="EE179" s="188"/>
      <c r="EF179" s="188"/>
      <c r="EG179" s="188"/>
      <c r="EH179" s="188"/>
      <c r="EI179" s="188"/>
      <c r="EJ179" s="188"/>
      <c r="EK179" s="188"/>
      <c r="EL179" s="188"/>
      <c r="EM179" s="188"/>
      <c r="EN179" s="188"/>
      <c r="EO179" s="188"/>
      <c r="EP179" s="188"/>
      <c r="EQ179" s="188"/>
      <c r="ER179" s="188"/>
      <c r="ES179" s="188"/>
      <c r="ET179" s="188"/>
      <c r="EU179" s="188"/>
      <c r="EV179" s="188"/>
      <c r="EW179" s="188"/>
      <c r="EX179" s="188"/>
      <c r="EY179" s="188"/>
      <c r="EZ179" s="188"/>
      <c r="FA179" s="188"/>
      <c r="FB179" s="188"/>
      <c r="FC179" s="188"/>
      <c r="FD179" s="188"/>
      <c r="FE179" s="188"/>
      <c r="FF179" s="188"/>
      <c r="FG179" s="188"/>
      <c r="FH179" s="188"/>
      <c r="FI179" s="188"/>
      <c r="FJ179" s="188"/>
      <c r="FK179" s="188"/>
      <c r="FL179" s="188"/>
      <c r="FM179" s="188"/>
      <c r="FN179" s="188"/>
      <c r="FO179" s="188"/>
      <c r="FP179" s="188"/>
      <c r="FQ179" s="188"/>
      <c r="FR179" s="188"/>
      <c r="FS179" s="188"/>
      <c r="FT179" s="188"/>
      <c r="FU179" s="188"/>
      <c r="FV179" s="188"/>
      <c r="FW179" s="188"/>
      <c r="FX179" s="188"/>
      <c r="FY179" s="188"/>
      <c r="FZ179" s="188"/>
      <c r="GA179" s="188"/>
      <c r="GB179" s="188"/>
      <c r="GC179" s="188"/>
      <c r="GD179" s="188"/>
      <c r="GE179" s="188"/>
      <c r="GF179" s="188"/>
      <c r="GG179" s="188"/>
      <c r="GH179" s="188"/>
      <c r="GI179" s="188"/>
      <c r="GJ179" s="188"/>
      <c r="GK179" s="188"/>
      <c r="GL179" s="188"/>
      <c r="GM179" s="188"/>
      <c r="GN179" s="188"/>
      <c r="GO179" s="188"/>
      <c r="GP179" s="188"/>
      <c r="GQ179" s="188"/>
      <c r="GR179" s="188"/>
      <c r="GS179" s="188"/>
      <c r="GT179" s="188"/>
      <c r="GU179" s="188"/>
      <c r="GV179" s="188"/>
      <c r="GW179" s="188"/>
      <c r="GX179" s="188"/>
      <c r="GY179" s="188"/>
      <c r="GZ179" s="188"/>
      <c r="HA179" s="188"/>
      <c r="HB179" s="188"/>
      <c r="HC179" s="188"/>
      <c r="HD179" s="188"/>
      <c r="HE179" s="188"/>
      <c r="HF179" s="188"/>
      <c r="HG179" s="188"/>
      <c r="HH179" s="188"/>
      <c r="HI179" s="188"/>
      <c r="HJ179" s="188"/>
    </row>
    <row r="180" spans="1:218" ht="15.6">
      <c r="A180" s="190"/>
      <c r="B180" s="190"/>
      <c r="C180" s="190"/>
      <c r="D180" s="190"/>
      <c r="E180" s="178"/>
      <c r="F180" s="190"/>
      <c r="G180" s="190"/>
      <c r="H180" s="190"/>
      <c r="I180" s="173">
        <f t="shared" si="2"/>
        <v>0</v>
      </c>
      <c r="J180" s="190"/>
      <c r="K180" s="190"/>
      <c r="L180" s="190"/>
      <c r="M180" s="190"/>
      <c r="N180" s="190"/>
      <c r="O180" s="190"/>
      <c r="P180" s="190"/>
      <c r="Q180" s="190"/>
      <c r="R180" s="190"/>
      <c r="S180" s="190"/>
      <c r="T180" s="190"/>
      <c r="U180" s="190"/>
      <c r="V180" s="190"/>
      <c r="W180" s="190"/>
      <c r="X180" s="190"/>
      <c r="Y180" s="190"/>
      <c r="Z180" s="190"/>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c r="CH180" s="188"/>
      <c r="CI180" s="188"/>
      <c r="CJ180" s="188"/>
      <c r="CK180" s="188"/>
      <c r="CL180" s="188"/>
      <c r="CM180" s="188"/>
      <c r="CN180" s="188"/>
      <c r="CO180" s="188"/>
      <c r="CP180" s="188"/>
      <c r="CQ180" s="188"/>
      <c r="CR180" s="188"/>
      <c r="CS180" s="188"/>
      <c r="CT180" s="188"/>
      <c r="CU180" s="188"/>
      <c r="CV180" s="188"/>
      <c r="CW180" s="188"/>
      <c r="CX180" s="188"/>
      <c r="CY180" s="188"/>
      <c r="CZ180" s="188"/>
      <c r="DA180" s="188"/>
      <c r="DB180" s="188"/>
      <c r="DC180" s="188"/>
      <c r="DD180" s="188"/>
      <c r="DE180" s="188"/>
      <c r="DF180" s="188"/>
      <c r="DG180" s="188"/>
      <c r="DH180" s="188"/>
      <c r="DI180" s="188"/>
      <c r="DJ180" s="188"/>
      <c r="DK180" s="188"/>
      <c r="DL180" s="188"/>
      <c r="DM180" s="188"/>
      <c r="DN180" s="188"/>
      <c r="DO180" s="188"/>
      <c r="DP180" s="188"/>
      <c r="DQ180" s="188"/>
      <c r="DR180" s="188"/>
      <c r="DS180" s="188"/>
      <c r="DT180" s="188"/>
      <c r="DU180" s="188"/>
      <c r="DV180" s="188"/>
      <c r="DW180" s="188"/>
      <c r="DX180" s="188"/>
      <c r="DY180" s="188"/>
      <c r="DZ180" s="188"/>
      <c r="EA180" s="188"/>
      <c r="EB180" s="188"/>
      <c r="EC180" s="188"/>
      <c r="ED180" s="188"/>
      <c r="EE180" s="188"/>
      <c r="EF180" s="188"/>
      <c r="EG180" s="188"/>
      <c r="EH180" s="188"/>
      <c r="EI180" s="188"/>
      <c r="EJ180" s="188"/>
      <c r="EK180" s="188"/>
      <c r="EL180" s="188"/>
      <c r="EM180" s="188"/>
      <c r="EN180" s="188"/>
      <c r="EO180" s="188"/>
      <c r="EP180" s="188"/>
      <c r="EQ180" s="188"/>
      <c r="ER180" s="188"/>
      <c r="ES180" s="188"/>
      <c r="ET180" s="188"/>
      <c r="EU180" s="188"/>
      <c r="EV180" s="188"/>
      <c r="EW180" s="188"/>
      <c r="EX180" s="188"/>
      <c r="EY180" s="188"/>
      <c r="EZ180" s="188"/>
      <c r="FA180" s="188"/>
      <c r="FB180" s="188"/>
      <c r="FC180" s="188"/>
      <c r="FD180" s="188"/>
      <c r="FE180" s="188"/>
      <c r="FF180" s="188"/>
      <c r="FG180" s="188"/>
      <c r="FH180" s="188"/>
      <c r="FI180" s="188"/>
      <c r="FJ180" s="188"/>
      <c r="FK180" s="188"/>
      <c r="FL180" s="188"/>
      <c r="FM180" s="188"/>
      <c r="FN180" s="188"/>
      <c r="FO180" s="188"/>
      <c r="FP180" s="188"/>
      <c r="FQ180" s="188"/>
      <c r="FR180" s="188"/>
      <c r="FS180" s="188"/>
      <c r="FT180" s="188"/>
      <c r="FU180" s="188"/>
      <c r="FV180" s="188"/>
      <c r="FW180" s="188"/>
      <c r="FX180" s="188"/>
      <c r="FY180" s="188"/>
      <c r="FZ180" s="188"/>
      <c r="GA180" s="188"/>
      <c r="GB180" s="188"/>
      <c r="GC180" s="188"/>
      <c r="GD180" s="188"/>
      <c r="GE180" s="188"/>
      <c r="GF180" s="188"/>
      <c r="GG180" s="188"/>
      <c r="GH180" s="188"/>
      <c r="GI180" s="188"/>
      <c r="GJ180" s="188"/>
      <c r="GK180" s="188"/>
      <c r="GL180" s="188"/>
      <c r="GM180" s="188"/>
      <c r="GN180" s="188"/>
      <c r="GO180" s="188"/>
      <c r="GP180" s="188"/>
      <c r="GQ180" s="188"/>
      <c r="GR180" s="188"/>
      <c r="GS180" s="188"/>
      <c r="GT180" s="188"/>
      <c r="GU180" s="188"/>
      <c r="GV180" s="188"/>
      <c r="GW180" s="188"/>
      <c r="GX180" s="188"/>
      <c r="GY180" s="188"/>
      <c r="GZ180" s="188"/>
      <c r="HA180" s="188"/>
      <c r="HB180" s="188"/>
      <c r="HC180" s="188"/>
      <c r="HD180" s="188"/>
      <c r="HE180" s="188"/>
      <c r="HF180" s="188"/>
      <c r="HG180" s="188"/>
      <c r="HH180" s="188"/>
      <c r="HI180" s="188"/>
      <c r="HJ180" s="188"/>
    </row>
    <row r="181" spans="1:218" ht="15.6">
      <c r="A181" s="190"/>
      <c r="B181" s="190"/>
      <c r="C181" s="190"/>
      <c r="D181" s="190"/>
      <c r="E181" s="178"/>
      <c r="F181" s="190"/>
      <c r="G181" s="190"/>
      <c r="H181" s="190"/>
      <c r="I181" s="173">
        <f t="shared" si="2"/>
        <v>0</v>
      </c>
      <c r="J181" s="190"/>
      <c r="K181" s="190"/>
      <c r="L181" s="190"/>
      <c r="M181" s="190"/>
      <c r="N181" s="190"/>
      <c r="O181" s="190"/>
      <c r="P181" s="190"/>
      <c r="Q181" s="190"/>
      <c r="R181" s="190"/>
      <c r="S181" s="190"/>
      <c r="T181" s="190"/>
      <c r="U181" s="190"/>
      <c r="V181" s="190"/>
      <c r="W181" s="190"/>
      <c r="X181" s="190"/>
      <c r="Y181" s="190"/>
      <c r="Z181" s="190"/>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c r="CH181" s="188"/>
      <c r="CI181" s="188"/>
      <c r="CJ181" s="188"/>
      <c r="CK181" s="188"/>
      <c r="CL181" s="188"/>
      <c r="CM181" s="188"/>
      <c r="CN181" s="188"/>
      <c r="CO181" s="188"/>
      <c r="CP181" s="188"/>
      <c r="CQ181" s="188"/>
      <c r="CR181" s="188"/>
      <c r="CS181" s="188"/>
      <c r="CT181" s="188"/>
      <c r="CU181" s="188"/>
      <c r="CV181" s="188"/>
      <c r="CW181" s="188"/>
      <c r="CX181" s="188"/>
      <c r="CY181" s="188"/>
      <c r="CZ181" s="188"/>
      <c r="DA181" s="188"/>
      <c r="DB181" s="188"/>
      <c r="DC181" s="188"/>
      <c r="DD181" s="188"/>
      <c r="DE181" s="188"/>
      <c r="DF181" s="188"/>
      <c r="DG181" s="188"/>
      <c r="DH181" s="188"/>
      <c r="DI181" s="188"/>
      <c r="DJ181" s="188"/>
      <c r="DK181" s="188"/>
      <c r="DL181" s="188"/>
      <c r="DM181" s="188"/>
      <c r="DN181" s="188"/>
      <c r="DO181" s="188"/>
      <c r="DP181" s="188"/>
      <c r="DQ181" s="188"/>
      <c r="DR181" s="188"/>
      <c r="DS181" s="188"/>
      <c r="DT181" s="188"/>
      <c r="DU181" s="188"/>
      <c r="DV181" s="188"/>
      <c r="DW181" s="188"/>
      <c r="DX181" s="188"/>
      <c r="DY181" s="188"/>
      <c r="DZ181" s="188"/>
      <c r="EA181" s="188"/>
      <c r="EB181" s="188"/>
      <c r="EC181" s="188"/>
      <c r="ED181" s="188"/>
      <c r="EE181" s="188"/>
      <c r="EF181" s="188"/>
      <c r="EG181" s="188"/>
      <c r="EH181" s="188"/>
      <c r="EI181" s="188"/>
      <c r="EJ181" s="188"/>
      <c r="EK181" s="188"/>
      <c r="EL181" s="188"/>
      <c r="EM181" s="188"/>
      <c r="EN181" s="188"/>
      <c r="EO181" s="188"/>
      <c r="EP181" s="188"/>
      <c r="EQ181" s="188"/>
      <c r="ER181" s="188"/>
      <c r="ES181" s="188"/>
      <c r="ET181" s="188"/>
      <c r="EU181" s="188"/>
      <c r="EV181" s="188"/>
      <c r="EW181" s="188"/>
      <c r="EX181" s="188"/>
      <c r="EY181" s="188"/>
      <c r="EZ181" s="188"/>
      <c r="FA181" s="188"/>
      <c r="FB181" s="188"/>
      <c r="FC181" s="188"/>
      <c r="FD181" s="188"/>
      <c r="FE181" s="188"/>
      <c r="FF181" s="188"/>
      <c r="FG181" s="188"/>
      <c r="FH181" s="188"/>
      <c r="FI181" s="188"/>
      <c r="FJ181" s="188"/>
      <c r="FK181" s="188"/>
      <c r="FL181" s="188"/>
      <c r="FM181" s="188"/>
      <c r="FN181" s="188"/>
      <c r="FO181" s="188"/>
      <c r="FP181" s="188"/>
      <c r="FQ181" s="188"/>
      <c r="FR181" s="188"/>
      <c r="FS181" s="188"/>
      <c r="FT181" s="188"/>
      <c r="FU181" s="188"/>
      <c r="FV181" s="188"/>
      <c r="FW181" s="188"/>
      <c r="FX181" s="188"/>
      <c r="FY181" s="188"/>
      <c r="FZ181" s="188"/>
      <c r="GA181" s="188"/>
      <c r="GB181" s="188"/>
      <c r="GC181" s="188"/>
      <c r="GD181" s="188"/>
      <c r="GE181" s="188"/>
      <c r="GF181" s="188"/>
      <c r="GG181" s="188"/>
      <c r="GH181" s="188"/>
      <c r="GI181" s="188"/>
      <c r="GJ181" s="188"/>
      <c r="GK181" s="188"/>
      <c r="GL181" s="188"/>
      <c r="GM181" s="188"/>
      <c r="GN181" s="188"/>
      <c r="GO181" s="188"/>
      <c r="GP181" s="188"/>
      <c r="GQ181" s="188"/>
      <c r="GR181" s="188"/>
      <c r="GS181" s="188"/>
      <c r="GT181" s="188"/>
      <c r="GU181" s="188"/>
      <c r="GV181" s="188"/>
      <c r="GW181" s="188"/>
      <c r="GX181" s="188"/>
      <c r="GY181" s="188"/>
      <c r="GZ181" s="188"/>
      <c r="HA181" s="188"/>
      <c r="HB181" s="188"/>
      <c r="HC181" s="188"/>
      <c r="HD181" s="188"/>
      <c r="HE181" s="188"/>
      <c r="HF181" s="188"/>
      <c r="HG181" s="188"/>
      <c r="HH181" s="188"/>
      <c r="HI181" s="188"/>
      <c r="HJ181" s="188"/>
    </row>
    <row r="182" spans="1:218" ht="15.6">
      <c r="A182" s="190"/>
      <c r="B182" s="190"/>
      <c r="C182" s="190"/>
      <c r="D182" s="190"/>
      <c r="E182" s="178"/>
      <c r="F182" s="190"/>
      <c r="G182" s="190"/>
      <c r="H182" s="190"/>
      <c r="I182" s="173">
        <f t="shared" si="2"/>
        <v>0</v>
      </c>
      <c r="J182" s="190"/>
      <c r="K182" s="190"/>
      <c r="L182" s="190"/>
      <c r="M182" s="190"/>
      <c r="N182" s="190"/>
      <c r="O182" s="190"/>
      <c r="P182" s="190"/>
      <c r="Q182" s="190"/>
      <c r="R182" s="190"/>
      <c r="S182" s="190"/>
      <c r="T182" s="190"/>
      <c r="U182" s="190"/>
      <c r="V182" s="190"/>
      <c r="W182" s="190"/>
      <c r="X182" s="190"/>
      <c r="Y182" s="190"/>
      <c r="Z182" s="190"/>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c r="CH182" s="188"/>
      <c r="CI182" s="188"/>
      <c r="CJ182" s="188"/>
      <c r="CK182" s="188"/>
      <c r="CL182" s="188"/>
      <c r="CM182" s="188"/>
      <c r="CN182" s="188"/>
      <c r="CO182" s="188"/>
      <c r="CP182" s="188"/>
      <c r="CQ182" s="188"/>
      <c r="CR182" s="188"/>
      <c r="CS182" s="188"/>
      <c r="CT182" s="188"/>
      <c r="CU182" s="188"/>
      <c r="CV182" s="188"/>
      <c r="CW182" s="188"/>
      <c r="CX182" s="188"/>
      <c r="CY182" s="188"/>
      <c r="CZ182" s="188"/>
      <c r="DA182" s="188"/>
      <c r="DB182" s="188"/>
      <c r="DC182" s="188"/>
      <c r="DD182" s="188"/>
      <c r="DE182" s="188"/>
      <c r="DF182" s="188"/>
      <c r="DG182" s="188"/>
      <c r="DH182" s="188"/>
      <c r="DI182" s="188"/>
      <c r="DJ182" s="188"/>
      <c r="DK182" s="188"/>
      <c r="DL182" s="188"/>
      <c r="DM182" s="188"/>
      <c r="DN182" s="188"/>
      <c r="DO182" s="188"/>
      <c r="DP182" s="188"/>
      <c r="DQ182" s="188"/>
      <c r="DR182" s="188"/>
      <c r="DS182" s="188"/>
      <c r="DT182" s="188"/>
      <c r="DU182" s="188"/>
      <c r="DV182" s="188"/>
      <c r="DW182" s="188"/>
      <c r="DX182" s="188"/>
      <c r="DY182" s="188"/>
      <c r="DZ182" s="188"/>
      <c r="EA182" s="188"/>
      <c r="EB182" s="188"/>
      <c r="EC182" s="188"/>
      <c r="ED182" s="188"/>
      <c r="EE182" s="188"/>
      <c r="EF182" s="188"/>
      <c r="EG182" s="188"/>
      <c r="EH182" s="188"/>
      <c r="EI182" s="188"/>
      <c r="EJ182" s="188"/>
      <c r="EK182" s="188"/>
      <c r="EL182" s="188"/>
      <c r="EM182" s="188"/>
      <c r="EN182" s="188"/>
      <c r="EO182" s="188"/>
      <c r="EP182" s="188"/>
      <c r="EQ182" s="188"/>
      <c r="ER182" s="188"/>
      <c r="ES182" s="188"/>
      <c r="ET182" s="188"/>
      <c r="EU182" s="188"/>
      <c r="EV182" s="188"/>
      <c r="EW182" s="188"/>
      <c r="EX182" s="188"/>
      <c r="EY182" s="188"/>
      <c r="EZ182" s="188"/>
      <c r="FA182" s="188"/>
      <c r="FB182" s="188"/>
      <c r="FC182" s="188"/>
      <c r="FD182" s="188"/>
      <c r="FE182" s="188"/>
      <c r="FF182" s="188"/>
      <c r="FG182" s="188"/>
      <c r="FH182" s="188"/>
      <c r="FI182" s="188"/>
      <c r="FJ182" s="188"/>
      <c r="FK182" s="188"/>
      <c r="FL182" s="188"/>
      <c r="FM182" s="188"/>
      <c r="FN182" s="188"/>
      <c r="FO182" s="188"/>
      <c r="FP182" s="188"/>
      <c r="FQ182" s="188"/>
      <c r="FR182" s="188"/>
      <c r="FS182" s="188"/>
      <c r="FT182" s="188"/>
      <c r="FU182" s="188"/>
      <c r="FV182" s="188"/>
      <c r="FW182" s="188"/>
      <c r="FX182" s="188"/>
      <c r="FY182" s="188"/>
      <c r="FZ182" s="188"/>
      <c r="GA182" s="188"/>
      <c r="GB182" s="188"/>
      <c r="GC182" s="188"/>
      <c r="GD182" s="188"/>
      <c r="GE182" s="188"/>
      <c r="GF182" s="188"/>
      <c r="GG182" s="188"/>
      <c r="GH182" s="188"/>
      <c r="GI182" s="188"/>
      <c r="GJ182" s="188"/>
      <c r="GK182" s="188"/>
      <c r="GL182" s="188"/>
      <c r="GM182" s="188"/>
      <c r="GN182" s="188"/>
      <c r="GO182" s="188"/>
      <c r="GP182" s="188"/>
      <c r="GQ182" s="188"/>
      <c r="GR182" s="188"/>
      <c r="GS182" s="188"/>
      <c r="GT182" s="188"/>
      <c r="GU182" s="188"/>
      <c r="GV182" s="188"/>
      <c r="GW182" s="188"/>
      <c r="GX182" s="188"/>
      <c r="GY182" s="188"/>
      <c r="GZ182" s="188"/>
      <c r="HA182" s="188"/>
      <c r="HB182" s="188"/>
      <c r="HC182" s="188"/>
      <c r="HD182" s="188"/>
      <c r="HE182" s="188"/>
      <c r="HF182" s="188"/>
      <c r="HG182" s="188"/>
      <c r="HH182" s="188"/>
      <c r="HI182" s="188"/>
      <c r="HJ182" s="188"/>
    </row>
    <row r="183" spans="1:218" ht="15.6">
      <c r="A183" s="190"/>
      <c r="B183" s="190"/>
      <c r="C183" s="190"/>
      <c r="D183" s="190"/>
      <c r="E183" s="178"/>
      <c r="F183" s="190"/>
      <c r="G183" s="190"/>
      <c r="H183" s="190"/>
      <c r="I183" s="173">
        <f t="shared" si="2"/>
        <v>0</v>
      </c>
      <c r="J183" s="190"/>
      <c r="K183" s="190"/>
      <c r="L183" s="190"/>
      <c r="M183" s="190"/>
      <c r="N183" s="190"/>
      <c r="O183" s="190"/>
      <c r="P183" s="190"/>
      <c r="Q183" s="190"/>
      <c r="R183" s="190"/>
      <c r="S183" s="190"/>
      <c r="T183" s="190"/>
      <c r="U183" s="190"/>
      <c r="V183" s="190"/>
      <c r="W183" s="190"/>
      <c r="X183" s="190"/>
      <c r="Y183" s="190"/>
      <c r="Z183" s="190"/>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c r="CH183" s="188"/>
      <c r="CI183" s="188"/>
      <c r="CJ183" s="188"/>
      <c r="CK183" s="188"/>
      <c r="CL183" s="188"/>
      <c r="CM183" s="188"/>
      <c r="CN183" s="188"/>
      <c r="CO183" s="188"/>
      <c r="CP183" s="188"/>
      <c r="CQ183" s="188"/>
      <c r="CR183" s="188"/>
      <c r="CS183" s="188"/>
      <c r="CT183" s="188"/>
      <c r="CU183" s="188"/>
      <c r="CV183" s="188"/>
      <c r="CW183" s="188"/>
      <c r="CX183" s="188"/>
      <c r="CY183" s="188"/>
      <c r="CZ183" s="188"/>
      <c r="DA183" s="188"/>
      <c r="DB183" s="188"/>
      <c r="DC183" s="188"/>
      <c r="DD183" s="188"/>
      <c r="DE183" s="188"/>
      <c r="DF183" s="188"/>
      <c r="DG183" s="188"/>
      <c r="DH183" s="188"/>
      <c r="DI183" s="188"/>
      <c r="DJ183" s="188"/>
      <c r="DK183" s="188"/>
      <c r="DL183" s="188"/>
      <c r="DM183" s="188"/>
      <c r="DN183" s="188"/>
      <c r="DO183" s="188"/>
      <c r="DP183" s="188"/>
      <c r="DQ183" s="188"/>
      <c r="DR183" s="188"/>
      <c r="DS183" s="188"/>
      <c r="DT183" s="188"/>
      <c r="DU183" s="188"/>
      <c r="DV183" s="188"/>
      <c r="DW183" s="188"/>
      <c r="DX183" s="188"/>
      <c r="DY183" s="188"/>
      <c r="DZ183" s="188"/>
      <c r="EA183" s="188"/>
      <c r="EB183" s="188"/>
      <c r="EC183" s="188"/>
      <c r="ED183" s="188"/>
      <c r="EE183" s="188"/>
      <c r="EF183" s="188"/>
      <c r="EG183" s="188"/>
      <c r="EH183" s="188"/>
      <c r="EI183" s="188"/>
      <c r="EJ183" s="188"/>
      <c r="EK183" s="188"/>
      <c r="EL183" s="188"/>
      <c r="EM183" s="188"/>
      <c r="EN183" s="188"/>
      <c r="EO183" s="188"/>
      <c r="EP183" s="188"/>
      <c r="EQ183" s="188"/>
      <c r="ER183" s="188"/>
      <c r="ES183" s="188"/>
      <c r="ET183" s="188"/>
      <c r="EU183" s="188"/>
      <c r="EV183" s="188"/>
      <c r="EW183" s="188"/>
      <c r="EX183" s="188"/>
      <c r="EY183" s="188"/>
      <c r="EZ183" s="188"/>
      <c r="FA183" s="188"/>
      <c r="FB183" s="188"/>
      <c r="FC183" s="188"/>
      <c r="FD183" s="188"/>
      <c r="FE183" s="188"/>
      <c r="FF183" s="188"/>
      <c r="FG183" s="188"/>
      <c r="FH183" s="188"/>
      <c r="FI183" s="188"/>
      <c r="FJ183" s="188"/>
      <c r="FK183" s="188"/>
      <c r="FL183" s="188"/>
      <c r="FM183" s="188"/>
      <c r="FN183" s="188"/>
      <c r="FO183" s="188"/>
      <c r="FP183" s="188"/>
      <c r="FQ183" s="188"/>
      <c r="FR183" s="188"/>
      <c r="FS183" s="188"/>
      <c r="FT183" s="188"/>
      <c r="FU183" s="188"/>
      <c r="FV183" s="188"/>
      <c r="FW183" s="188"/>
      <c r="FX183" s="188"/>
      <c r="FY183" s="188"/>
      <c r="FZ183" s="188"/>
      <c r="GA183" s="188"/>
      <c r="GB183" s="188"/>
      <c r="GC183" s="188"/>
      <c r="GD183" s="188"/>
      <c r="GE183" s="188"/>
      <c r="GF183" s="188"/>
      <c r="GG183" s="188"/>
      <c r="GH183" s="188"/>
      <c r="GI183" s="188"/>
      <c r="GJ183" s="188"/>
      <c r="GK183" s="188"/>
      <c r="GL183" s="188"/>
      <c r="GM183" s="188"/>
      <c r="GN183" s="188"/>
      <c r="GO183" s="188"/>
      <c r="GP183" s="188"/>
      <c r="GQ183" s="188"/>
      <c r="GR183" s="188"/>
      <c r="GS183" s="188"/>
      <c r="GT183" s="188"/>
      <c r="GU183" s="188"/>
      <c r="GV183" s="188"/>
      <c r="GW183" s="188"/>
      <c r="GX183" s="188"/>
      <c r="GY183" s="188"/>
      <c r="GZ183" s="188"/>
      <c r="HA183" s="188"/>
      <c r="HB183" s="188"/>
      <c r="HC183" s="188"/>
      <c r="HD183" s="188"/>
      <c r="HE183" s="188"/>
      <c r="HF183" s="188"/>
      <c r="HG183" s="188"/>
      <c r="HH183" s="188"/>
      <c r="HI183" s="188"/>
      <c r="HJ183" s="188"/>
    </row>
    <row r="184" spans="1:218" ht="15.6">
      <c r="A184" s="190"/>
      <c r="B184" s="190"/>
      <c r="C184" s="190"/>
      <c r="D184" s="190"/>
      <c r="E184" s="178"/>
      <c r="F184" s="190"/>
      <c r="G184" s="190"/>
      <c r="H184" s="190"/>
      <c r="I184" s="173">
        <f t="shared" si="2"/>
        <v>0</v>
      </c>
      <c r="J184" s="190"/>
      <c r="K184" s="190"/>
      <c r="L184" s="190"/>
      <c r="M184" s="190"/>
      <c r="N184" s="190"/>
      <c r="O184" s="190"/>
      <c r="P184" s="190"/>
      <c r="Q184" s="190"/>
      <c r="R184" s="190"/>
      <c r="S184" s="190"/>
      <c r="T184" s="190"/>
      <c r="U184" s="190"/>
      <c r="V184" s="190"/>
      <c r="W184" s="190"/>
      <c r="X184" s="190"/>
      <c r="Y184" s="190"/>
      <c r="Z184" s="190"/>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8"/>
      <c r="CA184" s="188"/>
      <c r="CB184" s="188"/>
      <c r="CC184" s="188"/>
      <c r="CD184" s="188"/>
      <c r="CE184" s="188"/>
      <c r="CF184" s="188"/>
      <c r="CG184" s="188"/>
      <c r="CH184" s="188"/>
      <c r="CI184" s="188"/>
      <c r="CJ184" s="188"/>
      <c r="CK184" s="188"/>
      <c r="CL184" s="188"/>
      <c r="CM184" s="188"/>
      <c r="CN184" s="188"/>
      <c r="CO184" s="188"/>
      <c r="CP184" s="188"/>
      <c r="CQ184" s="188"/>
      <c r="CR184" s="188"/>
      <c r="CS184" s="188"/>
      <c r="CT184" s="188"/>
      <c r="CU184" s="188"/>
      <c r="CV184" s="188"/>
      <c r="CW184" s="188"/>
      <c r="CX184" s="188"/>
      <c r="CY184" s="188"/>
      <c r="CZ184" s="188"/>
      <c r="DA184" s="188"/>
      <c r="DB184" s="188"/>
      <c r="DC184" s="188"/>
      <c r="DD184" s="188"/>
      <c r="DE184" s="188"/>
      <c r="DF184" s="188"/>
      <c r="DG184" s="188"/>
      <c r="DH184" s="188"/>
      <c r="DI184" s="188"/>
      <c r="DJ184" s="188"/>
      <c r="DK184" s="188"/>
      <c r="DL184" s="188"/>
      <c r="DM184" s="188"/>
      <c r="DN184" s="188"/>
      <c r="DO184" s="188"/>
      <c r="DP184" s="188"/>
      <c r="DQ184" s="188"/>
      <c r="DR184" s="188"/>
      <c r="DS184" s="188"/>
      <c r="DT184" s="188"/>
      <c r="DU184" s="188"/>
      <c r="DV184" s="188"/>
      <c r="DW184" s="188"/>
      <c r="DX184" s="188"/>
      <c r="DY184" s="188"/>
      <c r="DZ184" s="188"/>
      <c r="EA184" s="188"/>
      <c r="EB184" s="188"/>
      <c r="EC184" s="188"/>
      <c r="ED184" s="188"/>
      <c r="EE184" s="188"/>
      <c r="EF184" s="188"/>
      <c r="EG184" s="188"/>
      <c r="EH184" s="188"/>
      <c r="EI184" s="188"/>
      <c r="EJ184" s="188"/>
      <c r="EK184" s="188"/>
      <c r="EL184" s="188"/>
      <c r="EM184" s="188"/>
      <c r="EN184" s="188"/>
      <c r="EO184" s="188"/>
      <c r="EP184" s="188"/>
      <c r="EQ184" s="188"/>
      <c r="ER184" s="188"/>
      <c r="ES184" s="188"/>
      <c r="ET184" s="188"/>
      <c r="EU184" s="188"/>
      <c r="EV184" s="188"/>
      <c r="EW184" s="188"/>
      <c r="EX184" s="188"/>
      <c r="EY184" s="188"/>
      <c r="EZ184" s="188"/>
      <c r="FA184" s="188"/>
      <c r="FB184" s="188"/>
      <c r="FC184" s="188"/>
      <c r="FD184" s="188"/>
      <c r="FE184" s="188"/>
      <c r="FF184" s="188"/>
      <c r="FG184" s="188"/>
      <c r="FH184" s="188"/>
      <c r="FI184" s="188"/>
      <c r="FJ184" s="188"/>
      <c r="FK184" s="188"/>
      <c r="FL184" s="188"/>
      <c r="FM184" s="188"/>
      <c r="FN184" s="188"/>
      <c r="FO184" s="188"/>
      <c r="FP184" s="188"/>
      <c r="FQ184" s="188"/>
      <c r="FR184" s="188"/>
      <c r="FS184" s="188"/>
      <c r="FT184" s="188"/>
      <c r="FU184" s="188"/>
      <c r="FV184" s="188"/>
      <c r="FW184" s="188"/>
      <c r="FX184" s="188"/>
      <c r="FY184" s="188"/>
      <c r="FZ184" s="188"/>
      <c r="GA184" s="188"/>
      <c r="GB184" s="188"/>
      <c r="GC184" s="188"/>
      <c r="GD184" s="188"/>
      <c r="GE184" s="188"/>
      <c r="GF184" s="188"/>
      <c r="GG184" s="188"/>
      <c r="GH184" s="188"/>
      <c r="GI184" s="188"/>
      <c r="GJ184" s="188"/>
      <c r="GK184" s="188"/>
      <c r="GL184" s="188"/>
      <c r="GM184" s="188"/>
      <c r="GN184" s="188"/>
      <c r="GO184" s="188"/>
      <c r="GP184" s="188"/>
      <c r="GQ184" s="188"/>
      <c r="GR184" s="188"/>
      <c r="GS184" s="188"/>
      <c r="GT184" s="188"/>
      <c r="GU184" s="188"/>
      <c r="GV184" s="188"/>
      <c r="GW184" s="188"/>
      <c r="GX184" s="188"/>
      <c r="GY184" s="188"/>
      <c r="GZ184" s="188"/>
      <c r="HA184" s="188"/>
      <c r="HB184" s="188"/>
      <c r="HC184" s="188"/>
      <c r="HD184" s="188"/>
      <c r="HE184" s="188"/>
      <c r="HF184" s="188"/>
      <c r="HG184" s="188"/>
      <c r="HH184" s="188"/>
      <c r="HI184" s="188"/>
      <c r="HJ184" s="188"/>
    </row>
    <row r="185" spans="1:218" ht="15.6">
      <c r="A185" s="190"/>
      <c r="B185" s="190"/>
      <c r="C185" s="190"/>
      <c r="D185" s="190"/>
      <c r="E185" s="178"/>
      <c r="F185" s="190"/>
      <c r="G185" s="190"/>
      <c r="H185" s="190"/>
      <c r="I185" s="173">
        <f t="shared" si="2"/>
        <v>0</v>
      </c>
      <c r="J185" s="190"/>
      <c r="K185" s="190"/>
      <c r="L185" s="190"/>
      <c r="M185" s="190"/>
      <c r="N185" s="190"/>
      <c r="O185" s="190"/>
      <c r="P185" s="190"/>
      <c r="Q185" s="190"/>
      <c r="R185" s="190"/>
      <c r="S185" s="190"/>
      <c r="T185" s="190"/>
      <c r="U185" s="190"/>
      <c r="V185" s="190"/>
      <c r="W185" s="190"/>
      <c r="X185" s="190"/>
      <c r="Y185" s="190"/>
      <c r="Z185" s="190"/>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8"/>
      <c r="CA185" s="188"/>
      <c r="CB185" s="188"/>
      <c r="CC185" s="188"/>
      <c r="CD185" s="188"/>
      <c r="CE185" s="188"/>
      <c r="CF185" s="188"/>
      <c r="CG185" s="188"/>
      <c r="CH185" s="188"/>
      <c r="CI185" s="188"/>
      <c r="CJ185" s="188"/>
      <c r="CK185" s="188"/>
      <c r="CL185" s="188"/>
      <c r="CM185" s="188"/>
      <c r="CN185" s="188"/>
      <c r="CO185" s="188"/>
      <c r="CP185" s="188"/>
      <c r="CQ185" s="188"/>
      <c r="CR185" s="188"/>
      <c r="CS185" s="188"/>
      <c r="CT185" s="188"/>
      <c r="CU185" s="188"/>
      <c r="CV185" s="188"/>
      <c r="CW185" s="188"/>
      <c r="CX185" s="188"/>
      <c r="CY185" s="188"/>
      <c r="CZ185" s="188"/>
      <c r="DA185" s="188"/>
      <c r="DB185" s="188"/>
      <c r="DC185" s="188"/>
      <c r="DD185" s="188"/>
      <c r="DE185" s="188"/>
      <c r="DF185" s="188"/>
      <c r="DG185" s="188"/>
      <c r="DH185" s="188"/>
      <c r="DI185" s="188"/>
      <c r="DJ185" s="188"/>
      <c r="DK185" s="188"/>
      <c r="DL185" s="188"/>
      <c r="DM185" s="188"/>
      <c r="DN185" s="188"/>
      <c r="DO185" s="188"/>
      <c r="DP185" s="188"/>
      <c r="DQ185" s="188"/>
      <c r="DR185" s="188"/>
      <c r="DS185" s="188"/>
      <c r="DT185" s="188"/>
      <c r="DU185" s="188"/>
      <c r="DV185" s="188"/>
      <c r="DW185" s="188"/>
      <c r="DX185" s="188"/>
      <c r="DY185" s="188"/>
      <c r="DZ185" s="188"/>
      <c r="EA185" s="188"/>
      <c r="EB185" s="188"/>
      <c r="EC185" s="188"/>
      <c r="ED185" s="188"/>
      <c r="EE185" s="188"/>
      <c r="EF185" s="188"/>
      <c r="EG185" s="188"/>
      <c r="EH185" s="188"/>
      <c r="EI185" s="188"/>
      <c r="EJ185" s="188"/>
      <c r="EK185" s="188"/>
      <c r="EL185" s="188"/>
      <c r="EM185" s="188"/>
      <c r="EN185" s="188"/>
      <c r="EO185" s="188"/>
      <c r="EP185" s="188"/>
      <c r="EQ185" s="188"/>
      <c r="ER185" s="188"/>
      <c r="ES185" s="188"/>
      <c r="ET185" s="188"/>
      <c r="EU185" s="188"/>
      <c r="EV185" s="188"/>
      <c r="EW185" s="188"/>
      <c r="EX185" s="188"/>
      <c r="EY185" s="188"/>
      <c r="EZ185" s="188"/>
      <c r="FA185" s="188"/>
      <c r="FB185" s="188"/>
      <c r="FC185" s="188"/>
      <c r="FD185" s="188"/>
      <c r="FE185" s="188"/>
      <c r="FF185" s="188"/>
      <c r="FG185" s="188"/>
      <c r="FH185" s="188"/>
      <c r="FI185" s="188"/>
      <c r="FJ185" s="188"/>
      <c r="FK185" s="188"/>
      <c r="FL185" s="188"/>
      <c r="FM185" s="188"/>
      <c r="FN185" s="188"/>
      <c r="FO185" s="188"/>
      <c r="FP185" s="188"/>
      <c r="FQ185" s="188"/>
      <c r="FR185" s="188"/>
      <c r="FS185" s="188"/>
      <c r="FT185" s="188"/>
      <c r="FU185" s="188"/>
      <c r="FV185" s="188"/>
      <c r="FW185" s="188"/>
      <c r="FX185" s="188"/>
      <c r="FY185" s="188"/>
      <c r="FZ185" s="188"/>
      <c r="GA185" s="188"/>
      <c r="GB185" s="188"/>
      <c r="GC185" s="188"/>
      <c r="GD185" s="188"/>
      <c r="GE185" s="188"/>
      <c r="GF185" s="188"/>
      <c r="GG185" s="188"/>
      <c r="GH185" s="188"/>
      <c r="GI185" s="188"/>
      <c r="GJ185" s="188"/>
      <c r="GK185" s="188"/>
      <c r="GL185" s="188"/>
      <c r="GM185" s="188"/>
      <c r="GN185" s="188"/>
      <c r="GO185" s="188"/>
      <c r="GP185" s="188"/>
      <c r="GQ185" s="188"/>
      <c r="GR185" s="188"/>
      <c r="GS185" s="188"/>
      <c r="GT185" s="188"/>
      <c r="GU185" s="188"/>
      <c r="GV185" s="188"/>
      <c r="GW185" s="188"/>
      <c r="GX185" s="188"/>
      <c r="GY185" s="188"/>
      <c r="GZ185" s="188"/>
      <c r="HA185" s="188"/>
      <c r="HB185" s="188"/>
      <c r="HC185" s="188"/>
      <c r="HD185" s="188"/>
      <c r="HE185" s="188"/>
      <c r="HF185" s="188"/>
      <c r="HG185" s="188"/>
      <c r="HH185" s="188"/>
      <c r="HI185" s="188"/>
      <c r="HJ185" s="188"/>
    </row>
    <row r="186" spans="1:218" ht="15.6">
      <c r="A186" s="190"/>
      <c r="B186" s="190"/>
      <c r="C186" s="190"/>
      <c r="D186" s="190"/>
      <c r="E186" s="178"/>
      <c r="F186" s="190"/>
      <c r="G186" s="190"/>
      <c r="H186" s="190"/>
      <c r="I186" s="173">
        <f t="shared" si="2"/>
        <v>0</v>
      </c>
      <c r="J186" s="190"/>
      <c r="K186" s="190"/>
      <c r="L186" s="190"/>
      <c r="M186" s="190"/>
      <c r="N186" s="190"/>
      <c r="O186" s="190"/>
      <c r="P186" s="190"/>
      <c r="Q186" s="190"/>
      <c r="R186" s="190"/>
      <c r="S186" s="190"/>
      <c r="T186" s="190"/>
      <c r="U186" s="190"/>
      <c r="V186" s="190"/>
      <c r="W186" s="190"/>
      <c r="X186" s="190"/>
      <c r="Y186" s="190"/>
      <c r="Z186" s="190"/>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8"/>
      <c r="CA186" s="188"/>
      <c r="CB186" s="188"/>
      <c r="CC186" s="188"/>
      <c r="CD186" s="188"/>
      <c r="CE186" s="188"/>
      <c r="CF186" s="188"/>
      <c r="CG186" s="188"/>
      <c r="CH186" s="188"/>
      <c r="CI186" s="188"/>
      <c r="CJ186" s="188"/>
      <c r="CK186" s="188"/>
      <c r="CL186" s="188"/>
      <c r="CM186" s="188"/>
      <c r="CN186" s="188"/>
      <c r="CO186" s="188"/>
      <c r="CP186" s="188"/>
      <c r="CQ186" s="188"/>
      <c r="CR186" s="188"/>
      <c r="CS186" s="188"/>
      <c r="CT186" s="188"/>
      <c r="CU186" s="188"/>
      <c r="CV186" s="188"/>
      <c r="CW186" s="188"/>
      <c r="CX186" s="188"/>
      <c r="CY186" s="188"/>
      <c r="CZ186" s="188"/>
      <c r="DA186" s="188"/>
      <c r="DB186" s="188"/>
      <c r="DC186" s="188"/>
      <c r="DD186" s="188"/>
      <c r="DE186" s="188"/>
      <c r="DF186" s="188"/>
      <c r="DG186" s="188"/>
      <c r="DH186" s="188"/>
      <c r="DI186" s="188"/>
      <c r="DJ186" s="188"/>
      <c r="DK186" s="188"/>
      <c r="DL186" s="188"/>
      <c r="DM186" s="188"/>
      <c r="DN186" s="188"/>
      <c r="DO186" s="188"/>
      <c r="DP186" s="188"/>
      <c r="DQ186" s="188"/>
      <c r="DR186" s="188"/>
      <c r="DS186" s="188"/>
      <c r="DT186" s="188"/>
      <c r="DU186" s="188"/>
      <c r="DV186" s="188"/>
      <c r="DW186" s="188"/>
      <c r="DX186" s="188"/>
      <c r="DY186" s="188"/>
      <c r="DZ186" s="188"/>
      <c r="EA186" s="188"/>
      <c r="EB186" s="188"/>
      <c r="EC186" s="188"/>
      <c r="ED186" s="188"/>
      <c r="EE186" s="188"/>
      <c r="EF186" s="188"/>
      <c r="EG186" s="188"/>
      <c r="EH186" s="188"/>
      <c r="EI186" s="188"/>
      <c r="EJ186" s="188"/>
      <c r="EK186" s="188"/>
      <c r="EL186" s="188"/>
      <c r="EM186" s="188"/>
      <c r="EN186" s="188"/>
      <c r="EO186" s="188"/>
      <c r="EP186" s="188"/>
      <c r="EQ186" s="188"/>
      <c r="ER186" s="188"/>
      <c r="ES186" s="188"/>
      <c r="ET186" s="188"/>
      <c r="EU186" s="188"/>
      <c r="EV186" s="188"/>
      <c r="EW186" s="188"/>
      <c r="EX186" s="188"/>
      <c r="EY186" s="188"/>
      <c r="EZ186" s="188"/>
      <c r="FA186" s="188"/>
      <c r="FB186" s="188"/>
      <c r="FC186" s="188"/>
      <c r="FD186" s="188"/>
      <c r="FE186" s="188"/>
      <c r="FF186" s="188"/>
      <c r="FG186" s="188"/>
      <c r="FH186" s="188"/>
      <c r="FI186" s="188"/>
      <c r="FJ186" s="188"/>
      <c r="FK186" s="188"/>
      <c r="FL186" s="188"/>
      <c r="FM186" s="188"/>
      <c r="FN186" s="188"/>
      <c r="FO186" s="188"/>
      <c r="FP186" s="188"/>
      <c r="FQ186" s="188"/>
      <c r="FR186" s="188"/>
      <c r="FS186" s="188"/>
      <c r="FT186" s="188"/>
      <c r="FU186" s="188"/>
      <c r="FV186" s="188"/>
      <c r="FW186" s="188"/>
      <c r="FX186" s="188"/>
      <c r="FY186" s="188"/>
      <c r="FZ186" s="188"/>
      <c r="GA186" s="188"/>
      <c r="GB186" s="188"/>
      <c r="GC186" s="188"/>
      <c r="GD186" s="188"/>
      <c r="GE186" s="188"/>
      <c r="GF186" s="188"/>
      <c r="GG186" s="188"/>
      <c r="GH186" s="188"/>
      <c r="GI186" s="188"/>
      <c r="GJ186" s="188"/>
      <c r="GK186" s="188"/>
      <c r="GL186" s="188"/>
      <c r="GM186" s="188"/>
      <c r="GN186" s="188"/>
      <c r="GO186" s="188"/>
      <c r="GP186" s="188"/>
      <c r="GQ186" s="188"/>
      <c r="GR186" s="188"/>
      <c r="GS186" s="188"/>
      <c r="GT186" s="188"/>
      <c r="GU186" s="188"/>
      <c r="GV186" s="188"/>
      <c r="GW186" s="188"/>
      <c r="GX186" s="188"/>
      <c r="GY186" s="188"/>
      <c r="GZ186" s="188"/>
      <c r="HA186" s="188"/>
      <c r="HB186" s="188"/>
      <c r="HC186" s="188"/>
      <c r="HD186" s="188"/>
      <c r="HE186" s="188"/>
      <c r="HF186" s="188"/>
      <c r="HG186" s="188"/>
      <c r="HH186" s="188"/>
      <c r="HI186" s="188"/>
      <c r="HJ186" s="188"/>
    </row>
    <row r="187" spans="1:218" ht="15.6">
      <c r="A187" s="190"/>
      <c r="B187" s="190"/>
      <c r="C187" s="190"/>
      <c r="D187" s="190"/>
      <c r="E187" s="178"/>
      <c r="F187" s="190"/>
      <c r="G187" s="190"/>
      <c r="H187" s="190"/>
      <c r="I187" s="173">
        <f t="shared" si="2"/>
        <v>0</v>
      </c>
      <c r="J187" s="190"/>
      <c r="K187" s="190"/>
      <c r="L187" s="190"/>
      <c r="M187" s="190"/>
      <c r="N187" s="190"/>
      <c r="O187" s="190"/>
      <c r="P187" s="190"/>
      <c r="Q187" s="190"/>
      <c r="R187" s="190"/>
      <c r="S187" s="190"/>
      <c r="T187" s="190"/>
      <c r="U187" s="190"/>
      <c r="V187" s="190"/>
      <c r="W187" s="190"/>
      <c r="X187" s="190"/>
      <c r="Y187" s="190"/>
      <c r="Z187" s="190"/>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8"/>
      <c r="CA187" s="188"/>
      <c r="CB187" s="188"/>
      <c r="CC187" s="188"/>
      <c r="CD187" s="188"/>
      <c r="CE187" s="188"/>
      <c r="CF187" s="188"/>
      <c r="CG187" s="188"/>
      <c r="CH187" s="188"/>
      <c r="CI187" s="188"/>
      <c r="CJ187" s="188"/>
      <c r="CK187" s="188"/>
      <c r="CL187" s="188"/>
      <c r="CM187" s="188"/>
      <c r="CN187" s="188"/>
      <c r="CO187" s="188"/>
      <c r="CP187" s="188"/>
      <c r="CQ187" s="188"/>
      <c r="CR187" s="188"/>
      <c r="CS187" s="188"/>
      <c r="CT187" s="188"/>
      <c r="CU187" s="188"/>
      <c r="CV187" s="188"/>
      <c r="CW187" s="188"/>
      <c r="CX187" s="188"/>
      <c r="CY187" s="188"/>
      <c r="CZ187" s="188"/>
      <c r="DA187" s="188"/>
      <c r="DB187" s="188"/>
      <c r="DC187" s="188"/>
      <c r="DD187" s="188"/>
      <c r="DE187" s="188"/>
      <c r="DF187" s="188"/>
      <c r="DG187" s="188"/>
      <c r="DH187" s="188"/>
      <c r="DI187" s="188"/>
      <c r="DJ187" s="188"/>
      <c r="DK187" s="188"/>
      <c r="DL187" s="188"/>
      <c r="DM187" s="188"/>
      <c r="DN187" s="188"/>
      <c r="DO187" s="188"/>
      <c r="DP187" s="188"/>
      <c r="DQ187" s="188"/>
      <c r="DR187" s="188"/>
      <c r="DS187" s="188"/>
      <c r="DT187" s="188"/>
      <c r="DU187" s="188"/>
      <c r="DV187" s="188"/>
      <c r="DW187" s="188"/>
      <c r="DX187" s="188"/>
      <c r="DY187" s="188"/>
      <c r="DZ187" s="188"/>
      <c r="EA187" s="188"/>
      <c r="EB187" s="188"/>
      <c r="EC187" s="188"/>
      <c r="ED187" s="188"/>
      <c r="EE187" s="188"/>
      <c r="EF187" s="188"/>
      <c r="EG187" s="188"/>
      <c r="EH187" s="188"/>
      <c r="EI187" s="188"/>
      <c r="EJ187" s="188"/>
      <c r="EK187" s="188"/>
      <c r="EL187" s="188"/>
      <c r="EM187" s="188"/>
      <c r="EN187" s="188"/>
      <c r="EO187" s="188"/>
      <c r="EP187" s="188"/>
      <c r="EQ187" s="188"/>
      <c r="ER187" s="188"/>
      <c r="ES187" s="188"/>
      <c r="ET187" s="188"/>
      <c r="EU187" s="188"/>
      <c r="EV187" s="188"/>
      <c r="EW187" s="188"/>
      <c r="EX187" s="188"/>
      <c r="EY187" s="188"/>
      <c r="EZ187" s="188"/>
      <c r="FA187" s="188"/>
      <c r="FB187" s="188"/>
      <c r="FC187" s="188"/>
      <c r="FD187" s="188"/>
      <c r="FE187" s="188"/>
      <c r="FF187" s="188"/>
      <c r="FG187" s="188"/>
      <c r="FH187" s="188"/>
      <c r="FI187" s="188"/>
      <c r="FJ187" s="188"/>
      <c r="FK187" s="188"/>
      <c r="FL187" s="188"/>
      <c r="FM187" s="188"/>
      <c r="FN187" s="188"/>
      <c r="FO187" s="188"/>
      <c r="FP187" s="188"/>
      <c r="FQ187" s="188"/>
      <c r="FR187" s="188"/>
      <c r="FS187" s="188"/>
      <c r="FT187" s="188"/>
      <c r="FU187" s="188"/>
      <c r="FV187" s="188"/>
      <c r="FW187" s="188"/>
      <c r="FX187" s="188"/>
      <c r="FY187" s="188"/>
      <c r="FZ187" s="188"/>
      <c r="GA187" s="188"/>
      <c r="GB187" s="188"/>
      <c r="GC187" s="188"/>
      <c r="GD187" s="188"/>
      <c r="GE187" s="188"/>
      <c r="GF187" s="188"/>
      <c r="GG187" s="188"/>
      <c r="GH187" s="188"/>
      <c r="GI187" s="188"/>
      <c r="GJ187" s="188"/>
      <c r="GK187" s="188"/>
      <c r="GL187" s="188"/>
      <c r="GM187" s="188"/>
      <c r="GN187" s="188"/>
      <c r="GO187" s="188"/>
      <c r="GP187" s="188"/>
      <c r="GQ187" s="188"/>
      <c r="GR187" s="188"/>
      <c r="GS187" s="188"/>
      <c r="GT187" s="188"/>
      <c r="GU187" s="188"/>
      <c r="GV187" s="188"/>
      <c r="GW187" s="188"/>
      <c r="GX187" s="188"/>
      <c r="GY187" s="188"/>
      <c r="GZ187" s="188"/>
      <c r="HA187" s="188"/>
      <c r="HB187" s="188"/>
      <c r="HC187" s="188"/>
      <c r="HD187" s="188"/>
      <c r="HE187" s="188"/>
      <c r="HF187" s="188"/>
      <c r="HG187" s="188"/>
      <c r="HH187" s="188"/>
      <c r="HI187" s="188"/>
      <c r="HJ187" s="188"/>
    </row>
    <row r="188" spans="1:218" ht="15.6">
      <c r="A188" s="190"/>
      <c r="B188" s="190"/>
      <c r="C188" s="190"/>
      <c r="D188" s="190"/>
      <c r="E188" s="178"/>
      <c r="F188" s="190"/>
      <c r="G188" s="190"/>
      <c r="H188" s="190"/>
      <c r="I188" s="173">
        <f t="shared" si="2"/>
        <v>0</v>
      </c>
      <c r="J188" s="190"/>
      <c r="K188" s="190"/>
      <c r="L188" s="190"/>
      <c r="M188" s="190"/>
      <c r="N188" s="190"/>
      <c r="O188" s="190"/>
      <c r="P188" s="190"/>
      <c r="Q188" s="190"/>
      <c r="R188" s="190"/>
      <c r="S188" s="190"/>
      <c r="T188" s="190"/>
      <c r="U188" s="190"/>
      <c r="V188" s="190"/>
      <c r="W188" s="190"/>
      <c r="X188" s="190"/>
      <c r="Y188" s="190"/>
      <c r="Z188" s="190"/>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188"/>
      <c r="CB188" s="188"/>
      <c r="CC188" s="188"/>
      <c r="CD188" s="188"/>
      <c r="CE188" s="188"/>
      <c r="CF188" s="188"/>
      <c r="CG188" s="188"/>
      <c r="CH188" s="188"/>
      <c r="CI188" s="188"/>
      <c r="CJ188" s="188"/>
      <c r="CK188" s="188"/>
      <c r="CL188" s="188"/>
      <c r="CM188" s="188"/>
      <c r="CN188" s="188"/>
      <c r="CO188" s="188"/>
      <c r="CP188" s="188"/>
      <c r="CQ188" s="188"/>
      <c r="CR188" s="188"/>
      <c r="CS188" s="188"/>
      <c r="CT188" s="188"/>
      <c r="CU188" s="188"/>
      <c r="CV188" s="188"/>
      <c r="CW188" s="188"/>
      <c r="CX188" s="188"/>
      <c r="CY188" s="188"/>
      <c r="CZ188" s="188"/>
      <c r="DA188" s="188"/>
      <c r="DB188" s="188"/>
      <c r="DC188" s="188"/>
      <c r="DD188" s="188"/>
      <c r="DE188" s="188"/>
      <c r="DF188" s="188"/>
      <c r="DG188" s="188"/>
      <c r="DH188" s="188"/>
      <c r="DI188" s="188"/>
      <c r="DJ188" s="188"/>
      <c r="DK188" s="188"/>
      <c r="DL188" s="188"/>
      <c r="DM188" s="188"/>
      <c r="DN188" s="188"/>
      <c r="DO188" s="188"/>
      <c r="DP188" s="188"/>
      <c r="DQ188" s="188"/>
      <c r="DR188" s="188"/>
      <c r="DS188" s="188"/>
      <c r="DT188" s="188"/>
      <c r="DU188" s="188"/>
      <c r="DV188" s="188"/>
      <c r="DW188" s="188"/>
      <c r="DX188" s="188"/>
      <c r="DY188" s="188"/>
      <c r="DZ188" s="188"/>
      <c r="EA188" s="188"/>
      <c r="EB188" s="188"/>
      <c r="EC188" s="188"/>
      <c r="ED188" s="188"/>
      <c r="EE188" s="188"/>
      <c r="EF188" s="188"/>
      <c r="EG188" s="188"/>
      <c r="EH188" s="188"/>
      <c r="EI188" s="188"/>
      <c r="EJ188" s="188"/>
      <c r="EK188" s="188"/>
      <c r="EL188" s="188"/>
      <c r="EM188" s="188"/>
      <c r="EN188" s="188"/>
      <c r="EO188" s="188"/>
      <c r="EP188" s="188"/>
      <c r="EQ188" s="188"/>
      <c r="ER188" s="188"/>
      <c r="ES188" s="188"/>
      <c r="ET188" s="188"/>
      <c r="EU188" s="188"/>
      <c r="EV188" s="188"/>
      <c r="EW188" s="188"/>
      <c r="EX188" s="188"/>
      <c r="EY188" s="188"/>
      <c r="EZ188" s="188"/>
      <c r="FA188" s="188"/>
      <c r="FB188" s="188"/>
      <c r="FC188" s="188"/>
      <c r="FD188" s="188"/>
      <c r="FE188" s="188"/>
      <c r="FF188" s="188"/>
      <c r="FG188" s="188"/>
      <c r="FH188" s="188"/>
      <c r="FI188" s="188"/>
      <c r="FJ188" s="188"/>
      <c r="FK188" s="188"/>
      <c r="FL188" s="188"/>
      <c r="FM188" s="188"/>
      <c r="FN188" s="188"/>
      <c r="FO188" s="188"/>
      <c r="FP188" s="188"/>
      <c r="FQ188" s="188"/>
      <c r="FR188" s="188"/>
      <c r="FS188" s="188"/>
      <c r="FT188" s="188"/>
      <c r="FU188" s="188"/>
      <c r="FV188" s="188"/>
      <c r="FW188" s="188"/>
      <c r="FX188" s="188"/>
      <c r="FY188" s="188"/>
      <c r="FZ188" s="188"/>
      <c r="GA188" s="188"/>
      <c r="GB188" s="188"/>
      <c r="GC188" s="188"/>
      <c r="GD188" s="188"/>
      <c r="GE188" s="188"/>
      <c r="GF188" s="188"/>
      <c r="GG188" s="188"/>
      <c r="GH188" s="188"/>
      <c r="GI188" s="188"/>
      <c r="GJ188" s="188"/>
      <c r="GK188" s="188"/>
      <c r="GL188" s="188"/>
      <c r="GM188" s="188"/>
      <c r="GN188" s="188"/>
      <c r="GO188" s="188"/>
      <c r="GP188" s="188"/>
      <c r="GQ188" s="188"/>
      <c r="GR188" s="188"/>
      <c r="GS188" s="188"/>
      <c r="GT188" s="188"/>
      <c r="GU188" s="188"/>
      <c r="GV188" s="188"/>
      <c r="GW188" s="188"/>
      <c r="GX188" s="188"/>
      <c r="GY188" s="188"/>
      <c r="GZ188" s="188"/>
      <c r="HA188" s="188"/>
      <c r="HB188" s="188"/>
      <c r="HC188" s="188"/>
      <c r="HD188" s="188"/>
      <c r="HE188" s="188"/>
      <c r="HF188" s="188"/>
      <c r="HG188" s="188"/>
      <c r="HH188" s="188"/>
      <c r="HI188" s="188"/>
      <c r="HJ188" s="188"/>
    </row>
    <row r="189" spans="1:218" ht="15.6">
      <c r="A189" s="190"/>
      <c r="B189" s="190"/>
      <c r="C189" s="190"/>
      <c r="D189" s="190"/>
      <c r="E189" s="178"/>
      <c r="F189" s="190"/>
      <c r="G189" s="190"/>
      <c r="H189" s="190"/>
      <c r="I189" s="173">
        <f t="shared" si="2"/>
        <v>0</v>
      </c>
      <c r="J189" s="190"/>
      <c r="K189" s="190"/>
      <c r="L189" s="190"/>
      <c r="M189" s="190"/>
      <c r="N189" s="190"/>
      <c r="O189" s="190"/>
      <c r="P189" s="190"/>
      <c r="Q189" s="190"/>
      <c r="R189" s="190"/>
      <c r="S189" s="190"/>
      <c r="T189" s="190"/>
      <c r="U189" s="190"/>
      <c r="V189" s="190"/>
      <c r="W189" s="190"/>
      <c r="X189" s="190"/>
      <c r="Y189" s="190"/>
      <c r="Z189" s="190"/>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188"/>
      <c r="CB189" s="188"/>
      <c r="CC189" s="188"/>
      <c r="CD189" s="188"/>
      <c r="CE189" s="188"/>
      <c r="CF189" s="188"/>
      <c r="CG189" s="188"/>
      <c r="CH189" s="188"/>
      <c r="CI189" s="188"/>
      <c r="CJ189" s="188"/>
      <c r="CK189" s="188"/>
      <c r="CL189" s="188"/>
      <c r="CM189" s="188"/>
      <c r="CN189" s="188"/>
      <c r="CO189" s="188"/>
      <c r="CP189" s="188"/>
      <c r="CQ189" s="188"/>
      <c r="CR189" s="188"/>
      <c r="CS189" s="188"/>
      <c r="CT189" s="188"/>
      <c r="CU189" s="188"/>
      <c r="CV189" s="188"/>
      <c r="CW189" s="188"/>
      <c r="CX189" s="188"/>
      <c r="CY189" s="188"/>
      <c r="CZ189" s="188"/>
      <c r="DA189" s="188"/>
      <c r="DB189" s="188"/>
      <c r="DC189" s="188"/>
      <c r="DD189" s="188"/>
      <c r="DE189" s="188"/>
      <c r="DF189" s="188"/>
      <c r="DG189" s="188"/>
      <c r="DH189" s="188"/>
      <c r="DI189" s="188"/>
      <c r="DJ189" s="188"/>
      <c r="DK189" s="188"/>
      <c r="DL189" s="188"/>
      <c r="DM189" s="188"/>
      <c r="DN189" s="188"/>
      <c r="DO189" s="188"/>
      <c r="DP189" s="188"/>
      <c r="DQ189" s="188"/>
      <c r="DR189" s="188"/>
      <c r="DS189" s="188"/>
      <c r="DT189" s="188"/>
      <c r="DU189" s="188"/>
      <c r="DV189" s="188"/>
      <c r="DW189" s="188"/>
      <c r="DX189" s="188"/>
      <c r="DY189" s="188"/>
      <c r="DZ189" s="188"/>
      <c r="EA189" s="188"/>
      <c r="EB189" s="188"/>
      <c r="EC189" s="188"/>
      <c r="ED189" s="188"/>
      <c r="EE189" s="188"/>
      <c r="EF189" s="188"/>
      <c r="EG189" s="188"/>
      <c r="EH189" s="188"/>
      <c r="EI189" s="188"/>
      <c r="EJ189" s="188"/>
      <c r="EK189" s="188"/>
      <c r="EL189" s="188"/>
      <c r="EM189" s="188"/>
      <c r="EN189" s="188"/>
      <c r="EO189" s="188"/>
      <c r="EP189" s="188"/>
      <c r="EQ189" s="188"/>
      <c r="ER189" s="188"/>
      <c r="ES189" s="188"/>
      <c r="ET189" s="188"/>
      <c r="EU189" s="188"/>
      <c r="EV189" s="188"/>
      <c r="EW189" s="188"/>
      <c r="EX189" s="188"/>
      <c r="EY189" s="188"/>
      <c r="EZ189" s="188"/>
      <c r="FA189" s="188"/>
      <c r="FB189" s="188"/>
      <c r="FC189" s="188"/>
      <c r="FD189" s="188"/>
      <c r="FE189" s="188"/>
      <c r="FF189" s="188"/>
      <c r="FG189" s="188"/>
      <c r="FH189" s="188"/>
      <c r="FI189" s="188"/>
      <c r="FJ189" s="188"/>
      <c r="FK189" s="188"/>
      <c r="FL189" s="188"/>
      <c r="FM189" s="188"/>
      <c r="FN189" s="188"/>
      <c r="FO189" s="188"/>
      <c r="FP189" s="188"/>
      <c r="FQ189" s="188"/>
      <c r="FR189" s="188"/>
      <c r="FS189" s="188"/>
      <c r="FT189" s="188"/>
      <c r="FU189" s="188"/>
      <c r="FV189" s="188"/>
      <c r="FW189" s="188"/>
      <c r="FX189" s="188"/>
      <c r="FY189" s="188"/>
      <c r="FZ189" s="188"/>
      <c r="GA189" s="188"/>
      <c r="GB189" s="188"/>
      <c r="GC189" s="188"/>
      <c r="GD189" s="188"/>
      <c r="GE189" s="188"/>
      <c r="GF189" s="188"/>
      <c r="GG189" s="188"/>
      <c r="GH189" s="188"/>
      <c r="GI189" s="188"/>
      <c r="GJ189" s="188"/>
      <c r="GK189" s="188"/>
      <c r="GL189" s="188"/>
      <c r="GM189" s="188"/>
      <c r="GN189" s="188"/>
      <c r="GO189" s="188"/>
      <c r="GP189" s="188"/>
      <c r="GQ189" s="188"/>
      <c r="GR189" s="188"/>
      <c r="GS189" s="188"/>
      <c r="GT189" s="188"/>
      <c r="GU189" s="188"/>
      <c r="GV189" s="188"/>
      <c r="GW189" s="188"/>
      <c r="GX189" s="188"/>
      <c r="GY189" s="188"/>
      <c r="GZ189" s="188"/>
      <c r="HA189" s="188"/>
      <c r="HB189" s="188"/>
      <c r="HC189" s="188"/>
      <c r="HD189" s="188"/>
      <c r="HE189" s="188"/>
      <c r="HF189" s="188"/>
      <c r="HG189" s="188"/>
      <c r="HH189" s="188"/>
      <c r="HI189" s="188"/>
      <c r="HJ189" s="188"/>
    </row>
    <row r="190" spans="1:218" ht="15.6">
      <c r="A190" s="190"/>
      <c r="B190" s="190"/>
      <c r="C190" s="190"/>
      <c r="D190" s="190"/>
      <c r="E190" s="178"/>
      <c r="F190" s="190"/>
      <c r="G190" s="190"/>
      <c r="H190" s="190"/>
      <c r="I190" s="173">
        <f t="shared" si="2"/>
        <v>0</v>
      </c>
      <c r="J190" s="190"/>
      <c r="K190" s="190"/>
      <c r="L190" s="190"/>
      <c r="M190" s="190"/>
      <c r="N190" s="190"/>
      <c r="O190" s="190"/>
      <c r="P190" s="190"/>
      <c r="Q190" s="190"/>
      <c r="R190" s="190"/>
      <c r="S190" s="190"/>
      <c r="T190" s="190"/>
      <c r="U190" s="190"/>
      <c r="V190" s="190"/>
      <c r="W190" s="190"/>
      <c r="X190" s="190"/>
      <c r="Y190" s="190"/>
      <c r="Z190" s="190"/>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188"/>
      <c r="CB190" s="188"/>
      <c r="CC190" s="188"/>
      <c r="CD190" s="188"/>
      <c r="CE190" s="188"/>
      <c r="CF190" s="188"/>
      <c r="CG190" s="188"/>
      <c r="CH190" s="188"/>
      <c r="CI190" s="188"/>
      <c r="CJ190" s="188"/>
      <c r="CK190" s="188"/>
      <c r="CL190" s="188"/>
      <c r="CM190" s="188"/>
      <c r="CN190" s="188"/>
      <c r="CO190" s="188"/>
      <c r="CP190" s="188"/>
      <c r="CQ190" s="188"/>
      <c r="CR190" s="188"/>
      <c r="CS190" s="188"/>
      <c r="CT190" s="188"/>
      <c r="CU190" s="188"/>
      <c r="CV190" s="188"/>
      <c r="CW190" s="188"/>
      <c r="CX190" s="188"/>
      <c r="CY190" s="188"/>
      <c r="CZ190" s="188"/>
      <c r="DA190" s="188"/>
      <c r="DB190" s="188"/>
      <c r="DC190" s="188"/>
      <c r="DD190" s="188"/>
      <c r="DE190" s="188"/>
      <c r="DF190" s="188"/>
      <c r="DG190" s="188"/>
      <c r="DH190" s="188"/>
      <c r="DI190" s="188"/>
      <c r="DJ190" s="188"/>
      <c r="DK190" s="188"/>
      <c r="DL190" s="188"/>
      <c r="DM190" s="188"/>
      <c r="DN190" s="188"/>
      <c r="DO190" s="188"/>
      <c r="DP190" s="188"/>
      <c r="DQ190" s="188"/>
      <c r="DR190" s="188"/>
      <c r="DS190" s="188"/>
      <c r="DT190" s="188"/>
      <c r="DU190" s="188"/>
      <c r="DV190" s="188"/>
      <c r="DW190" s="188"/>
      <c r="DX190" s="188"/>
      <c r="DY190" s="188"/>
      <c r="DZ190" s="188"/>
      <c r="EA190" s="188"/>
      <c r="EB190" s="188"/>
      <c r="EC190" s="188"/>
      <c r="ED190" s="188"/>
      <c r="EE190" s="188"/>
      <c r="EF190" s="188"/>
      <c r="EG190" s="188"/>
      <c r="EH190" s="188"/>
      <c r="EI190" s="188"/>
      <c r="EJ190" s="188"/>
      <c r="EK190" s="188"/>
      <c r="EL190" s="188"/>
      <c r="EM190" s="188"/>
      <c r="EN190" s="188"/>
      <c r="EO190" s="188"/>
      <c r="EP190" s="188"/>
      <c r="EQ190" s="188"/>
      <c r="ER190" s="188"/>
      <c r="ES190" s="188"/>
      <c r="ET190" s="188"/>
      <c r="EU190" s="188"/>
      <c r="EV190" s="188"/>
      <c r="EW190" s="188"/>
      <c r="EX190" s="188"/>
      <c r="EY190" s="188"/>
      <c r="EZ190" s="188"/>
      <c r="FA190" s="188"/>
      <c r="FB190" s="188"/>
      <c r="FC190" s="188"/>
      <c r="FD190" s="188"/>
      <c r="FE190" s="188"/>
      <c r="FF190" s="188"/>
      <c r="FG190" s="188"/>
      <c r="FH190" s="188"/>
      <c r="FI190" s="188"/>
      <c r="FJ190" s="188"/>
      <c r="FK190" s="188"/>
      <c r="FL190" s="188"/>
      <c r="FM190" s="188"/>
      <c r="FN190" s="188"/>
      <c r="FO190" s="188"/>
      <c r="FP190" s="188"/>
      <c r="FQ190" s="188"/>
      <c r="FR190" s="188"/>
      <c r="FS190" s="188"/>
      <c r="FT190" s="188"/>
      <c r="FU190" s="188"/>
      <c r="FV190" s="188"/>
      <c r="FW190" s="188"/>
      <c r="FX190" s="188"/>
      <c r="FY190" s="188"/>
      <c r="FZ190" s="188"/>
      <c r="GA190" s="188"/>
      <c r="GB190" s="188"/>
      <c r="GC190" s="188"/>
      <c r="GD190" s="188"/>
      <c r="GE190" s="188"/>
      <c r="GF190" s="188"/>
      <c r="GG190" s="188"/>
      <c r="GH190" s="188"/>
      <c r="GI190" s="188"/>
      <c r="GJ190" s="188"/>
      <c r="GK190" s="188"/>
      <c r="GL190" s="188"/>
      <c r="GM190" s="188"/>
      <c r="GN190" s="188"/>
      <c r="GO190" s="188"/>
      <c r="GP190" s="188"/>
      <c r="GQ190" s="188"/>
      <c r="GR190" s="188"/>
      <c r="GS190" s="188"/>
      <c r="GT190" s="188"/>
      <c r="GU190" s="188"/>
      <c r="GV190" s="188"/>
      <c r="GW190" s="188"/>
      <c r="GX190" s="188"/>
      <c r="GY190" s="188"/>
      <c r="GZ190" s="188"/>
      <c r="HA190" s="188"/>
      <c r="HB190" s="188"/>
      <c r="HC190" s="188"/>
      <c r="HD190" s="188"/>
      <c r="HE190" s="188"/>
      <c r="HF190" s="188"/>
      <c r="HG190" s="188"/>
      <c r="HH190" s="188"/>
      <c r="HI190" s="188"/>
      <c r="HJ190" s="188"/>
    </row>
    <row r="191" spans="1:218" ht="15.6">
      <c r="A191" s="190"/>
      <c r="B191" s="190"/>
      <c r="C191" s="190"/>
      <c r="D191" s="190"/>
      <c r="E191" s="178"/>
      <c r="F191" s="190"/>
      <c r="G191" s="190"/>
      <c r="H191" s="190"/>
      <c r="I191" s="173">
        <f t="shared" si="2"/>
        <v>0</v>
      </c>
      <c r="J191" s="190"/>
      <c r="K191" s="190"/>
      <c r="L191" s="190"/>
      <c r="M191" s="190"/>
      <c r="N191" s="190"/>
      <c r="O191" s="190"/>
      <c r="P191" s="190"/>
      <c r="Q191" s="190"/>
      <c r="R191" s="190"/>
      <c r="S191" s="190"/>
      <c r="T191" s="190"/>
      <c r="U191" s="190"/>
      <c r="V191" s="190"/>
      <c r="W191" s="190"/>
      <c r="X191" s="190"/>
      <c r="Y191" s="190"/>
      <c r="Z191" s="190"/>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8"/>
      <c r="BR191" s="188"/>
      <c r="BS191" s="188"/>
      <c r="BT191" s="188"/>
      <c r="BU191" s="188"/>
      <c r="BV191" s="188"/>
      <c r="BW191" s="188"/>
      <c r="BX191" s="188"/>
      <c r="BY191" s="188"/>
      <c r="BZ191" s="188"/>
      <c r="CA191" s="188"/>
      <c r="CB191" s="188"/>
      <c r="CC191" s="188"/>
      <c r="CD191" s="188"/>
      <c r="CE191" s="188"/>
      <c r="CF191" s="188"/>
      <c r="CG191" s="188"/>
      <c r="CH191" s="188"/>
      <c r="CI191" s="188"/>
      <c r="CJ191" s="188"/>
      <c r="CK191" s="188"/>
      <c r="CL191" s="188"/>
      <c r="CM191" s="188"/>
      <c r="CN191" s="188"/>
      <c r="CO191" s="188"/>
      <c r="CP191" s="188"/>
      <c r="CQ191" s="188"/>
      <c r="CR191" s="188"/>
      <c r="CS191" s="188"/>
      <c r="CT191" s="188"/>
      <c r="CU191" s="188"/>
      <c r="CV191" s="188"/>
      <c r="CW191" s="188"/>
      <c r="CX191" s="188"/>
      <c r="CY191" s="188"/>
      <c r="CZ191" s="188"/>
      <c r="DA191" s="188"/>
      <c r="DB191" s="188"/>
      <c r="DC191" s="188"/>
      <c r="DD191" s="188"/>
      <c r="DE191" s="188"/>
      <c r="DF191" s="188"/>
      <c r="DG191" s="188"/>
      <c r="DH191" s="188"/>
      <c r="DI191" s="188"/>
      <c r="DJ191" s="188"/>
      <c r="DK191" s="188"/>
      <c r="DL191" s="188"/>
      <c r="DM191" s="188"/>
      <c r="DN191" s="188"/>
      <c r="DO191" s="188"/>
      <c r="DP191" s="188"/>
      <c r="DQ191" s="188"/>
      <c r="DR191" s="188"/>
      <c r="DS191" s="188"/>
      <c r="DT191" s="188"/>
      <c r="DU191" s="188"/>
      <c r="DV191" s="188"/>
      <c r="DW191" s="188"/>
      <c r="DX191" s="188"/>
      <c r="DY191" s="188"/>
      <c r="DZ191" s="188"/>
      <c r="EA191" s="188"/>
      <c r="EB191" s="188"/>
      <c r="EC191" s="188"/>
      <c r="ED191" s="188"/>
      <c r="EE191" s="188"/>
      <c r="EF191" s="188"/>
      <c r="EG191" s="188"/>
      <c r="EH191" s="188"/>
      <c r="EI191" s="188"/>
      <c r="EJ191" s="188"/>
      <c r="EK191" s="188"/>
      <c r="EL191" s="188"/>
      <c r="EM191" s="188"/>
      <c r="EN191" s="188"/>
      <c r="EO191" s="188"/>
      <c r="EP191" s="188"/>
      <c r="EQ191" s="188"/>
      <c r="ER191" s="188"/>
      <c r="ES191" s="188"/>
      <c r="ET191" s="188"/>
      <c r="EU191" s="188"/>
      <c r="EV191" s="188"/>
      <c r="EW191" s="188"/>
      <c r="EX191" s="188"/>
      <c r="EY191" s="188"/>
      <c r="EZ191" s="188"/>
      <c r="FA191" s="188"/>
      <c r="FB191" s="188"/>
      <c r="FC191" s="188"/>
      <c r="FD191" s="188"/>
      <c r="FE191" s="188"/>
      <c r="FF191" s="188"/>
      <c r="FG191" s="188"/>
      <c r="FH191" s="188"/>
      <c r="FI191" s="188"/>
      <c r="FJ191" s="188"/>
      <c r="FK191" s="188"/>
      <c r="FL191" s="188"/>
      <c r="FM191" s="188"/>
      <c r="FN191" s="188"/>
      <c r="FO191" s="188"/>
      <c r="FP191" s="188"/>
      <c r="FQ191" s="188"/>
      <c r="FR191" s="188"/>
      <c r="FS191" s="188"/>
      <c r="FT191" s="188"/>
      <c r="FU191" s="188"/>
      <c r="FV191" s="188"/>
      <c r="FW191" s="188"/>
      <c r="FX191" s="188"/>
      <c r="FY191" s="188"/>
      <c r="FZ191" s="188"/>
      <c r="GA191" s="188"/>
      <c r="GB191" s="188"/>
      <c r="GC191" s="188"/>
      <c r="GD191" s="188"/>
      <c r="GE191" s="188"/>
      <c r="GF191" s="188"/>
      <c r="GG191" s="188"/>
      <c r="GH191" s="188"/>
      <c r="GI191" s="188"/>
      <c r="GJ191" s="188"/>
      <c r="GK191" s="188"/>
      <c r="GL191" s="188"/>
      <c r="GM191" s="188"/>
      <c r="GN191" s="188"/>
      <c r="GO191" s="188"/>
      <c r="GP191" s="188"/>
      <c r="GQ191" s="188"/>
      <c r="GR191" s="188"/>
      <c r="GS191" s="188"/>
      <c r="GT191" s="188"/>
      <c r="GU191" s="188"/>
      <c r="GV191" s="188"/>
      <c r="GW191" s="188"/>
      <c r="GX191" s="188"/>
      <c r="GY191" s="188"/>
      <c r="GZ191" s="188"/>
      <c r="HA191" s="188"/>
      <c r="HB191" s="188"/>
      <c r="HC191" s="188"/>
      <c r="HD191" s="188"/>
      <c r="HE191" s="188"/>
      <c r="HF191" s="188"/>
      <c r="HG191" s="188"/>
      <c r="HH191" s="188"/>
      <c r="HI191" s="188"/>
      <c r="HJ191" s="188"/>
    </row>
    <row r="192" spans="1:218" ht="15.6">
      <c r="A192" s="190"/>
      <c r="B192" s="190"/>
      <c r="C192" s="190"/>
      <c r="D192" s="190"/>
      <c r="E192" s="178"/>
      <c r="F192" s="190"/>
      <c r="G192" s="190"/>
      <c r="H192" s="190"/>
      <c r="I192" s="173">
        <f t="shared" si="2"/>
        <v>0</v>
      </c>
      <c r="J192" s="190"/>
      <c r="K192" s="190"/>
      <c r="L192" s="190"/>
      <c r="M192" s="190"/>
      <c r="N192" s="190"/>
      <c r="O192" s="190"/>
      <c r="P192" s="190"/>
      <c r="Q192" s="190"/>
      <c r="R192" s="190"/>
      <c r="S192" s="190"/>
      <c r="T192" s="190"/>
      <c r="U192" s="190"/>
      <c r="V192" s="190"/>
      <c r="W192" s="190"/>
      <c r="X192" s="190"/>
      <c r="Y192" s="190"/>
      <c r="Z192" s="190"/>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c r="CH192" s="188"/>
      <c r="CI192" s="188"/>
      <c r="CJ192" s="188"/>
      <c r="CK192" s="188"/>
      <c r="CL192" s="188"/>
      <c r="CM192" s="188"/>
      <c r="CN192" s="188"/>
      <c r="CO192" s="188"/>
      <c r="CP192" s="188"/>
      <c r="CQ192" s="188"/>
      <c r="CR192" s="188"/>
      <c r="CS192" s="188"/>
      <c r="CT192" s="188"/>
      <c r="CU192" s="188"/>
      <c r="CV192" s="188"/>
      <c r="CW192" s="188"/>
      <c r="CX192" s="188"/>
      <c r="CY192" s="188"/>
      <c r="CZ192" s="188"/>
      <c r="DA192" s="188"/>
      <c r="DB192" s="188"/>
      <c r="DC192" s="188"/>
      <c r="DD192" s="188"/>
      <c r="DE192" s="188"/>
      <c r="DF192" s="188"/>
      <c r="DG192" s="188"/>
      <c r="DH192" s="188"/>
      <c r="DI192" s="188"/>
      <c r="DJ192" s="188"/>
      <c r="DK192" s="188"/>
      <c r="DL192" s="188"/>
      <c r="DM192" s="188"/>
      <c r="DN192" s="188"/>
      <c r="DO192" s="188"/>
      <c r="DP192" s="188"/>
      <c r="DQ192" s="188"/>
      <c r="DR192" s="188"/>
      <c r="DS192" s="188"/>
      <c r="DT192" s="188"/>
      <c r="DU192" s="188"/>
      <c r="DV192" s="188"/>
      <c r="DW192" s="188"/>
      <c r="DX192" s="188"/>
      <c r="DY192" s="188"/>
      <c r="DZ192" s="188"/>
      <c r="EA192" s="188"/>
      <c r="EB192" s="188"/>
      <c r="EC192" s="188"/>
      <c r="ED192" s="188"/>
      <c r="EE192" s="188"/>
      <c r="EF192" s="188"/>
      <c r="EG192" s="188"/>
      <c r="EH192" s="188"/>
      <c r="EI192" s="188"/>
      <c r="EJ192" s="188"/>
      <c r="EK192" s="188"/>
      <c r="EL192" s="188"/>
      <c r="EM192" s="188"/>
      <c r="EN192" s="188"/>
      <c r="EO192" s="188"/>
      <c r="EP192" s="188"/>
      <c r="EQ192" s="188"/>
      <c r="ER192" s="188"/>
      <c r="ES192" s="188"/>
      <c r="ET192" s="188"/>
      <c r="EU192" s="188"/>
      <c r="EV192" s="188"/>
      <c r="EW192" s="188"/>
      <c r="EX192" s="188"/>
      <c r="EY192" s="188"/>
      <c r="EZ192" s="188"/>
      <c r="FA192" s="188"/>
      <c r="FB192" s="188"/>
      <c r="FC192" s="188"/>
      <c r="FD192" s="188"/>
      <c r="FE192" s="188"/>
      <c r="FF192" s="188"/>
      <c r="FG192" s="188"/>
      <c r="FH192" s="188"/>
      <c r="FI192" s="188"/>
      <c r="FJ192" s="188"/>
      <c r="FK192" s="188"/>
      <c r="FL192" s="188"/>
      <c r="FM192" s="188"/>
      <c r="FN192" s="188"/>
      <c r="FO192" s="188"/>
      <c r="FP192" s="188"/>
      <c r="FQ192" s="188"/>
      <c r="FR192" s="188"/>
      <c r="FS192" s="188"/>
      <c r="FT192" s="188"/>
      <c r="FU192" s="188"/>
      <c r="FV192" s="188"/>
      <c r="FW192" s="188"/>
      <c r="FX192" s="188"/>
      <c r="FY192" s="188"/>
      <c r="FZ192" s="188"/>
      <c r="GA192" s="188"/>
      <c r="GB192" s="188"/>
      <c r="GC192" s="188"/>
      <c r="GD192" s="188"/>
      <c r="GE192" s="188"/>
      <c r="GF192" s="188"/>
      <c r="GG192" s="188"/>
      <c r="GH192" s="188"/>
      <c r="GI192" s="188"/>
      <c r="GJ192" s="188"/>
      <c r="GK192" s="188"/>
      <c r="GL192" s="188"/>
      <c r="GM192" s="188"/>
      <c r="GN192" s="188"/>
      <c r="GO192" s="188"/>
      <c r="GP192" s="188"/>
      <c r="GQ192" s="188"/>
      <c r="GR192" s="188"/>
      <c r="GS192" s="188"/>
      <c r="GT192" s="188"/>
      <c r="GU192" s="188"/>
      <c r="GV192" s="188"/>
      <c r="GW192" s="188"/>
      <c r="GX192" s="188"/>
      <c r="GY192" s="188"/>
      <c r="GZ192" s="188"/>
      <c r="HA192" s="188"/>
      <c r="HB192" s="188"/>
      <c r="HC192" s="188"/>
      <c r="HD192" s="188"/>
      <c r="HE192" s="188"/>
      <c r="HF192" s="188"/>
      <c r="HG192" s="188"/>
      <c r="HH192" s="188"/>
      <c r="HI192" s="188"/>
      <c r="HJ192" s="188"/>
    </row>
    <row r="193" spans="1:218" ht="15.6">
      <c r="A193" s="190"/>
      <c r="B193" s="190"/>
      <c r="C193" s="190"/>
      <c r="D193" s="190"/>
      <c r="E193" s="178"/>
      <c r="F193" s="190"/>
      <c r="G193" s="190"/>
      <c r="H193" s="190"/>
      <c r="I193" s="173">
        <f t="shared" si="2"/>
        <v>0</v>
      </c>
      <c r="J193" s="190"/>
      <c r="K193" s="190"/>
      <c r="L193" s="190"/>
      <c r="M193" s="190"/>
      <c r="N193" s="190"/>
      <c r="O193" s="190"/>
      <c r="P193" s="190"/>
      <c r="Q193" s="190"/>
      <c r="R193" s="190"/>
      <c r="S193" s="190"/>
      <c r="T193" s="190"/>
      <c r="U193" s="190"/>
      <c r="V193" s="190"/>
      <c r="W193" s="190"/>
      <c r="X193" s="190"/>
      <c r="Y193" s="190"/>
      <c r="Z193" s="190"/>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c r="CH193" s="188"/>
      <c r="CI193" s="188"/>
      <c r="CJ193" s="188"/>
      <c r="CK193" s="188"/>
      <c r="CL193" s="188"/>
      <c r="CM193" s="188"/>
      <c r="CN193" s="188"/>
      <c r="CO193" s="188"/>
      <c r="CP193" s="188"/>
      <c r="CQ193" s="188"/>
      <c r="CR193" s="188"/>
      <c r="CS193" s="188"/>
      <c r="CT193" s="188"/>
      <c r="CU193" s="188"/>
      <c r="CV193" s="188"/>
      <c r="CW193" s="188"/>
      <c r="CX193" s="188"/>
      <c r="CY193" s="188"/>
      <c r="CZ193" s="188"/>
      <c r="DA193" s="188"/>
      <c r="DB193" s="188"/>
      <c r="DC193" s="188"/>
      <c r="DD193" s="188"/>
      <c r="DE193" s="188"/>
      <c r="DF193" s="188"/>
      <c r="DG193" s="188"/>
      <c r="DH193" s="188"/>
      <c r="DI193" s="188"/>
      <c r="DJ193" s="188"/>
      <c r="DK193" s="188"/>
      <c r="DL193" s="188"/>
      <c r="DM193" s="188"/>
      <c r="DN193" s="188"/>
      <c r="DO193" s="188"/>
      <c r="DP193" s="188"/>
      <c r="DQ193" s="188"/>
      <c r="DR193" s="188"/>
      <c r="DS193" s="188"/>
      <c r="DT193" s="188"/>
      <c r="DU193" s="188"/>
      <c r="DV193" s="188"/>
      <c r="DW193" s="188"/>
      <c r="DX193" s="188"/>
      <c r="DY193" s="188"/>
      <c r="DZ193" s="188"/>
      <c r="EA193" s="188"/>
      <c r="EB193" s="188"/>
      <c r="EC193" s="188"/>
      <c r="ED193" s="188"/>
      <c r="EE193" s="188"/>
      <c r="EF193" s="188"/>
      <c r="EG193" s="188"/>
      <c r="EH193" s="188"/>
      <c r="EI193" s="188"/>
      <c r="EJ193" s="188"/>
      <c r="EK193" s="188"/>
      <c r="EL193" s="188"/>
      <c r="EM193" s="188"/>
      <c r="EN193" s="188"/>
      <c r="EO193" s="188"/>
      <c r="EP193" s="188"/>
      <c r="EQ193" s="188"/>
      <c r="ER193" s="188"/>
      <c r="ES193" s="188"/>
      <c r="ET193" s="188"/>
      <c r="EU193" s="188"/>
      <c r="EV193" s="188"/>
      <c r="EW193" s="188"/>
      <c r="EX193" s="188"/>
      <c r="EY193" s="188"/>
      <c r="EZ193" s="188"/>
      <c r="FA193" s="188"/>
      <c r="FB193" s="188"/>
      <c r="FC193" s="188"/>
      <c r="FD193" s="188"/>
      <c r="FE193" s="188"/>
      <c r="FF193" s="188"/>
      <c r="FG193" s="188"/>
      <c r="FH193" s="188"/>
      <c r="FI193" s="188"/>
      <c r="FJ193" s="188"/>
      <c r="FK193" s="188"/>
      <c r="FL193" s="188"/>
      <c r="FM193" s="188"/>
      <c r="FN193" s="188"/>
      <c r="FO193" s="188"/>
      <c r="FP193" s="188"/>
      <c r="FQ193" s="188"/>
      <c r="FR193" s="188"/>
      <c r="FS193" s="188"/>
      <c r="FT193" s="188"/>
      <c r="FU193" s="188"/>
      <c r="FV193" s="188"/>
      <c r="FW193" s="188"/>
      <c r="FX193" s="188"/>
      <c r="FY193" s="188"/>
      <c r="FZ193" s="188"/>
      <c r="GA193" s="188"/>
      <c r="GB193" s="188"/>
      <c r="GC193" s="188"/>
      <c r="GD193" s="188"/>
      <c r="GE193" s="188"/>
      <c r="GF193" s="188"/>
      <c r="GG193" s="188"/>
      <c r="GH193" s="188"/>
      <c r="GI193" s="188"/>
      <c r="GJ193" s="188"/>
      <c r="GK193" s="188"/>
      <c r="GL193" s="188"/>
      <c r="GM193" s="188"/>
      <c r="GN193" s="188"/>
      <c r="GO193" s="188"/>
      <c r="GP193" s="188"/>
      <c r="GQ193" s="188"/>
      <c r="GR193" s="188"/>
      <c r="GS193" s="188"/>
      <c r="GT193" s="188"/>
      <c r="GU193" s="188"/>
      <c r="GV193" s="188"/>
      <c r="GW193" s="188"/>
      <c r="GX193" s="188"/>
      <c r="GY193" s="188"/>
      <c r="GZ193" s="188"/>
      <c r="HA193" s="188"/>
      <c r="HB193" s="188"/>
      <c r="HC193" s="188"/>
      <c r="HD193" s="188"/>
      <c r="HE193" s="188"/>
      <c r="HF193" s="188"/>
      <c r="HG193" s="188"/>
      <c r="HH193" s="188"/>
      <c r="HI193" s="188"/>
      <c r="HJ193" s="188"/>
    </row>
    <row r="194" spans="1:218" ht="15.6">
      <c r="A194" s="190"/>
      <c r="B194" s="190"/>
      <c r="C194" s="190"/>
      <c r="D194" s="190"/>
      <c r="E194" s="178"/>
      <c r="F194" s="190"/>
      <c r="G194" s="190"/>
      <c r="H194" s="190"/>
      <c r="I194" s="173">
        <f t="shared" si="2"/>
        <v>0</v>
      </c>
      <c r="J194" s="190"/>
      <c r="K194" s="190"/>
      <c r="L194" s="190"/>
      <c r="M194" s="190"/>
      <c r="N194" s="190"/>
      <c r="O194" s="190"/>
      <c r="P194" s="190"/>
      <c r="Q194" s="190"/>
      <c r="R194" s="190"/>
      <c r="S194" s="190"/>
      <c r="T194" s="190"/>
      <c r="U194" s="190"/>
      <c r="V194" s="190"/>
      <c r="W194" s="190"/>
      <c r="X194" s="190"/>
      <c r="Y194" s="190"/>
      <c r="Z194" s="190"/>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c r="CH194" s="188"/>
      <c r="CI194" s="188"/>
      <c r="CJ194" s="188"/>
      <c r="CK194" s="188"/>
      <c r="CL194" s="188"/>
      <c r="CM194" s="188"/>
      <c r="CN194" s="188"/>
      <c r="CO194" s="188"/>
      <c r="CP194" s="188"/>
      <c r="CQ194" s="188"/>
      <c r="CR194" s="188"/>
      <c r="CS194" s="188"/>
      <c r="CT194" s="188"/>
      <c r="CU194" s="188"/>
      <c r="CV194" s="188"/>
      <c r="CW194" s="188"/>
      <c r="CX194" s="188"/>
      <c r="CY194" s="188"/>
      <c r="CZ194" s="188"/>
      <c r="DA194" s="188"/>
      <c r="DB194" s="188"/>
      <c r="DC194" s="188"/>
      <c r="DD194" s="188"/>
      <c r="DE194" s="188"/>
      <c r="DF194" s="188"/>
      <c r="DG194" s="188"/>
      <c r="DH194" s="188"/>
      <c r="DI194" s="188"/>
      <c r="DJ194" s="188"/>
      <c r="DK194" s="188"/>
      <c r="DL194" s="188"/>
      <c r="DM194" s="188"/>
      <c r="DN194" s="188"/>
      <c r="DO194" s="188"/>
      <c r="DP194" s="188"/>
      <c r="DQ194" s="188"/>
      <c r="DR194" s="188"/>
      <c r="DS194" s="188"/>
      <c r="DT194" s="188"/>
      <c r="DU194" s="188"/>
      <c r="DV194" s="188"/>
      <c r="DW194" s="188"/>
      <c r="DX194" s="188"/>
      <c r="DY194" s="188"/>
      <c r="DZ194" s="188"/>
      <c r="EA194" s="188"/>
      <c r="EB194" s="188"/>
      <c r="EC194" s="188"/>
      <c r="ED194" s="188"/>
      <c r="EE194" s="188"/>
      <c r="EF194" s="188"/>
      <c r="EG194" s="188"/>
      <c r="EH194" s="188"/>
      <c r="EI194" s="188"/>
      <c r="EJ194" s="188"/>
      <c r="EK194" s="188"/>
      <c r="EL194" s="188"/>
      <c r="EM194" s="188"/>
      <c r="EN194" s="188"/>
      <c r="EO194" s="188"/>
      <c r="EP194" s="188"/>
      <c r="EQ194" s="188"/>
      <c r="ER194" s="188"/>
      <c r="ES194" s="188"/>
      <c r="ET194" s="188"/>
      <c r="EU194" s="188"/>
      <c r="EV194" s="188"/>
      <c r="EW194" s="188"/>
      <c r="EX194" s="188"/>
      <c r="EY194" s="188"/>
      <c r="EZ194" s="188"/>
      <c r="FA194" s="188"/>
      <c r="FB194" s="188"/>
      <c r="FC194" s="188"/>
      <c r="FD194" s="188"/>
      <c r="FE194" s="188"/>
      <c r="FF194" s="188"/>
      <c r="FG194" s="188"/>
      <c r="FH194" s="188"/>
      <c r="FI194" s="188"/>
      <c r="FJ194" s="188"/>
      <c r="FK194" s="188"/>
      <c r="FL194" s="188"/>
      <c r="FM194" s="188"/>
      <c r="FN194" s="188"/>
      <c r="FO194" s="188"/>
      <c r="FP194" s="188"/>
      <c r="FQ194" s="188"/>
      <c r="FR194" s="188"/>
      <c r="FS194" s="188"/>
      <c r="FT194" s="188"/>
      <c r="FU194" s="188"/>
      <c r="FV194" s="188"/>
      <c r="FW194" s="188"/>
      <c r="FX194" s="188"/>
      <c r="FY194" s="188"/>
      <c r="FZ194" s="188"/>
      <c r="GA194" s="188"/>
      <c r="GB194" s="188"/>
      <c r="GC194" s="188"/>
      <c r="GD194" s="188"/>
      <c r="GE194" s="188"/>
      <c r="GF194" s="188"/>
      <c r="GG194" s="188"/>
      <c r="GH194" s="188"/>
      <c r="GI194" s="188"/>
      <c r="GJ194" s="188"/>
      <c r="GK194" s="188"/>
      <c r="GL194" s="188"/>
      <c r="GM194" s="188"/>
      <c r="GN194" s="188"/>
      <c r="GO194" s="188"/>
      <c r="GP194" s="188"/>
      <c r="GQ194" s="188"/>
      <c r="GR194" s="188"/>
      <c r="GS194" s="188"/>
      <c r="GT194" s="188"/>
      <c r="GU194" s="188"/>
      <c r="GV194" s="188"/>
      <c r="GW194" s="188"/>
      <c r="GX194" s="188"/>
      <c r="GY194" s="188"/>
      <c r="GZ194" s="188"/>
      <c r="HA194" s="188"/>
      <c r="HB194" s="188"/>
      <c r="HC194" s="188"/>
      <c r="HD194" s="188"/>
      <c r="HE194" s="188"/>
      <c r="HF194" s="188"/>
      <c r="HG194" s="188"/>
      <c r="HH194" s="188"/>
      <c r="HI194" s="188"/>
      <c r="HJ194" s="188"/>
    </row>
    <row r="195" spans="1:218" ht="15.6">
      <c r="A195" s="190"/>
      <c r="B195" s="190"/>
      <c r="C195" s="190"/>
      <c r="D195" s="190"/>
      <c r="E195" s="178"/>
      <c r="F195" s="190"/>
      <c r="G195" s="190"/>
      <c r="H195" s="190"/>
      <c r="I195" s="173">
        <f t="shared" si="2"/>
        <v>0</v>
      </c>
      <c r="J195" s="190"/>
      <c r="K195" s="190"/>
      <c r="L195" s="190"/>
      <c r="M195" s="190"/>
      <c r="N195" s="190"/>
      <c r="O195" s="190"/>
      <c r="P195" s="190"/>
      <c r="Q195" s="190"/>
      <c r="R195" s="190"/>
      <c r="S195" s="190"/>
      <c r="T195" s="190"/>
      <c r="U195" s="190"/>
      <c r="V195" s="190"/>
      <c r="W195" s="190"/>
      <c r="X195" s="190"/>
      <c r="Y195" s="190"/>
      <c r="Z195" s="190"/>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8"/>
      <c r="BQ195" s="188"/>
      <c r="BR195" s="188"/>
      <c r="BS195" s="188"/>
      <c r="BT195" s="188"/>
      <c r="BU195" s="188"/>
      <c r="BV195" s="188"/>
      <c r="BW195" s="188"/>
      <c r="BX195" s="188"/>
      <c r="BY195" s="188"/>
      <c r="BZ195" s="188"/>
      <c r="CA195" s="188"/>
      <c r="CB195" s="188"/>
      <c r="CC195" s="188"/>
      <c r="CD195" s="188"/>
      <c r="CE195" s="188"/>
      <c r="CF195" s="188"/>
      <c r="CG195" s="188"/>
      <c r="CH195" s="188"/>
      <c r="CI195" s="188"/>
      <c r="CJ195" s="188"/>
      <c r="CK195" s="188"/>
      <c r="CL195" s="188"/>
      <c r="CM195" s="188"/>
      <c r="CN195" s="188"/>
      <c r="CO195" s="188"/>
      <c r="CP195" s="188"/>
      <c r="CQ195" s="188"/>
      <c r="CR195" s="188"/>
      <c r="CS195" s="188"/>
      <c r="CT195" s="188"/>
      <c r="CU195" s="188"/>
      <c r="CV195" s="188"/>
      <c r="CW195" s="188"/>
      <c r="CX195" s="188"/>
      <c r="CY195" s="188"/>
      <c r="CZ195" s="188"/>
      <c r="DA195" s="188"/>
      <c r="DB195" s="188"/>
      <c r="DC195" s="188"/>
      <c r="DD195" s="188"/>
      <c r="DE195" s="188"/>
      <c r="DF195" s="188"/>
      <c r="DG195" s="188"/>
      <c r="DH195" s="188"/>
      <c r="DI195" s="188"/>
      <c r="DJ195" s="188"/>
      <c r="DK195" s="188"/>
      <c r="DL195" s="188"/>
      <c r="DM195" s="188"/>
      <c r="DN195" s="188"/>
      <c r="DO195" s="188"/>
      <c r="DP195" s="188"/>
      <c r="DQ195" s="188"/>
      <c r="DR195" s="188"/>
      <c r="DS195" s="188"/>
      <c r="DT195" s="188"/>
      <c r="DU195" s="188"/>
      <c r="DV195" s="188"/>
      <c r="DW195" s="188"/>
      <c r="DX195" s="188"/>
      <c r="DY195" s="188"/>
      <c r="DZ195" s="188"/>
      <c r="EA195" s="188"/>
      <c r="EB195" s="188"/>
      <c r="EC195" s="188"/>
      <c r="ED195" s="188"/>
      <c r="EE195" s="188"/>
      <c r="EF195" s="188"/>
      <c r="EG195" s="188"/>
      <c r="EH195" s="188"/>
      <c r="EI195" s="188"/>
      <c r="EJ195" s="188"/>
      <c r="EK195" s="188"/>
      <c r="EL195" s="188"/>
      <c r="EM195" s="188"/>
      <c r="EN195" s="188"/>
      <c r="EO195" s="188"/>
      <c r="EP195" s="188"/>
      <c r="EQ195" s="188"/>
      <c r="ER195" s="188"/>
      <c r="ES195" s="188"/>
      <c r="ET195" s="188"/>
      <c r="EU195" s="188"/>
      <c r="EV195" s="188"/>
      <c r="EW195" s="188"/>
      <c r="EX195" s="188"/>
      <c r="EY195" s="188"/>
      <c r="EZ195" s="188"/>
      <c r="FA195" s="188"/>
      <c r="FB195" s="188"/>
      <c r="FC195" s="188"/>
      <c r="FD195" s="188"/>
      <c r="FE195" s="188"/>
      <c r="FF195" s="188"/>
      <c r="FG195" s="188"/>
      <c r="FH195" s="188"/>
      <c r="FI195" s="188"/>
      <c r="FJ195" s="188"/>
      <c r="FK195" s="188"/>
      <c r="FL195" s="188"/>
      <c r="FM195" s="188"/>
      <c r="FN195" s="188"/>
      <c r="FO195" s="188"/>
      <c r="FP195" s="188"/>
      <c r="FQ195" s="188"/>
      <c r="FR195" s="188"/>
      <c r="FS195" s="188"/>
      <c r="FT195" s="188"/>
      <c r="FU195" s="188"/>
      <c r="FV195" s="188"/>
      <c r="FW195" s="188"/>
      <c r="FX195" s="188"/>
      <c r="FY195" s="188"/>
      <c r="FZ195" s="188"/>
      <c r="GA195" s="188"/>
      <c r="GB195" s="188"/>
      <c r="GC195" s="188"/>
      <c r="GD195" s="188"/>
      <c r="GE195" s="188"/>
      <c r="GF195" s="188"/>
      <c r="GG195" s="188"/>
      <c r="GH195" s="188"/>
      <c r="GI195" s="188"/>
      <c r="GJ195" s="188"/>
      <c r="GK195" s="188"/>
      <c r="GL195" s="188"/>
      <c r="GM195" s="188"/>
      <c r="GN195" s="188"/>
      <c r="GO195" s="188"/>
      <c r="GP195" s="188"/>
      <c r="GQ195" s="188"/>
      <c r="GR195" s="188"/>
      <c r="GS195" s="188"/>
      <c r="GT195" s="188"/>
      <c r="GU195" s="188"/>
      <c r="GV195" s="188"/>
      <c r="GW195" s="188"/>
      <c r="GX195" s="188"/>
      <c r="GY195" s="188"/>
      <c r="GZ195" s="188"/>
      <c r="HA195" s="188"/>
      <c r="HB195" s="188"/>
      <c r="HC195" s="188"/>
      <c r="HD195" s="188"/>
      <c r="HE195" s="188"/>
      <c r="HF195" s="188"/>
      <c r="HG195" s="188"/>
      <c r="HH195" s="188"/>
      <c r="HI195" s="188"/>
      <c r="HJ195" s="188"/>
    </row>
    <row r="196" spans="1:218" ht="15.6">
      <c r="A196" s="190"/>
      <c r="B196" s="190"/>
      <c r="C196" s="190"/>
      <c r="D196" s="190"/>
      <c r="E196" s="178"/>
      <c r="F196" s="190"/>
      <c r="G196" s="190"/>
      <c r="H196" s="190"/>
      <c r="I196" s="173">
        <f t="shared" si="2"/>
        <v>0</v>
      </c>
      <c r="J196" s="190"/>
      <c r="K196" s="190"/>
      <c r="L196" s="190"/>
      <c r="M196" s="190"/>
      <c r="N196" s="190"/>
      <c r="O196" s="190"/>
      <c r="P196" s="190"/>
      <c r="Q196" s="190"/>
      <c r="R196" s="190"/>
      <c r="S196" s="190"/>
      <c r="T196" s="190"/>
      <c r="U196" s="190"/>
      <c r="V196" s="190"/>
      <c r="W196" s="190"/>
      <c r="X196" s="190"/>
      <c r="Y196" s="190"/>
      <c r="Z196" s="190"/>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188"/>
      <c r="CB196" s="188"/>
      <c r="CC196" s="188"/>
      <c r="CD196" s="188"/>
      <c r="CE196" s="188"/>
      <c r="CF196" s="188"/>
      <c r="CG196" s="188"/>
      <c r="CH196" s="188"/>
      <c r="CI196" s="188"/>
      <c r="CJ196" s="188"/>
      <c r="CK196" s="188"/>
      <c r="CL196" s="188"/>
      <c r="CM196" s="188"/>
      <c r="CN196" s="188"/>
      <c r="CO196" s="188"/>
      <c r="CP196" s="188"/>
      <c r="CQ196" s="188"/>
      <c r="CR196" s="188"/>
      <c r="CS196" s="188"/>
      <c r="CT196" s="188"/>
      <c r="CU196" s="188"/>
      <c r="CV196" s="188"/>
      <c r="CW196" s="188"/>
      <c r="CX196" s="188"/>
      <c r="CY196" s="188"/>
      <c r="CZ196" s="188"/>
      <c r="DA196" s="188"/>
      <c r="DB196" s="188"/>
      <c r="DC196" s="188"/>
      <c r="DD196" s="188"/>
      <c r="DE196" s="188"/>
      <c r="DF196" s="188"/>
      <c r="DG196" s="188"/>
      <c r="DH196" s="188"/>
      <c r="DI196" s="188"/>
      <c r="DJ196" s="188"/>
      <c r="DK196" s="188"/>
      <c r="DL196" s="188"/>
      <c r="DM196" s="188"/>
      <c r="DN196" s="188"/>
      <c r="DO196" s="188"/>
      <c r="DP196" s="188"/>
      <c r="DQ196" s="188"/>
      <c r="DR196" s="188"/>
      <c r="DS196" s="188"/>
      <c r="DT196" s="188"/>
      <c r="DU196" s="188"/>
      <c r="DV196" s="188"/>
      <c r="DW196" s="188"/>
      <c r="DX196" s="188"/>
      <c r="DY196" s="188"/>
      <c r="DZ196" s="188"/>
      <c r="EA196" s="188"/>
      <c r="EB196" s="188"/>
      <c r="EC196" s="188"/>
      <c r="ED196" s="188"/>
      <c r="EE196" s="188"/>
      <c r="EF196" s="188"/>
      <c r="EG196" s="188"/>
      <c r="EH196" s="188"/>
      <c r="EI196" s="188"/>
      <c r="EJ196" s="188"/>
      <c r="EK196" s="188"/>
      <c r="EL196" s="188"/>
      <c r="EM196" s="188"/>
      <c r="EN196" s="188"/>
      <c r="EO196" s="188"/>
      <c r="EP196" s="188"/>
      <c r="EQ196" s="188"/>
      <c r="ER196" s="188"/>
      <c r="ES196" s="188"/>
      <c r="ET196" s="188"/>
      <c r="EU196" s="188"/>
      <c r="EV196" s="188"/>
      <c r="EW196" s="188"/>
      <c r="EX196" s="188"/>
      <c r="EY196" s="188"/>
      <c r="EZ196" s="188"/>
      <c r="FA196" s="188"/>
      <c r="FB196" s="188"/>
      <c r="FC196" s="188"/>
      <c r="FD196" s="188"/>
      <c r="FE196" s="188"/>
      <c r="FF196" s="188"/>
      <c r="FG196" s="188"/>
      <c r="FH196" s="188"/>
      <c r="FI196" s="188"/>
      <c r="FJ196" s="188"/>
      <c r="FK196" s="188"/>
      <c r="FL196" s="188"/>
      <c r="FM196" s="188"/>
      <c r="FN196" s="188"/>
      <c r="FO196" s="188"/>
      <c r="FP196" s="188"/>
      <c r="FQ196" s="188"/>
      <c r="FR196" s="188"/>
      <c r="FS196" s="188"/>
      <c r="FT196" s="188"/>
      <c r="FU196" s="188"/>
      <c r="FV196" s="188"/>
      <c r="FW196" s="188"/>
      <c r="FX196" s="188"/>
      <c r="FY196" s="188"/>
      <c r="FZ196" s="188"/>
      <c r="GA196" s="188"/>
      <c r="GB196" s="188"/>
      <c r="GC196" s="188"/>
      <c r="GD196" s="188"/>
      <c r="GE196" s="188"/>
      <c r="GF196" s="188"/>
      <c r="GG196" s="188"/>
      <c r="GH196" s="188"/>
      <c r="GI196" s="188"/>
      <c r="GJ196" s="188"/>
      <c r="GK196" s="188"/>
      <c r="GL196" s="188"/>
      <c r="GM196" s="188"/>
      <c r="GN196" s="188"/>
      <c r="GO196" s="188"/>
      <c r="GP196" s="188"/>
      <c r="GQ196" s="188"/>
      <c r="GR196" s="188"/>
      <c r="GS196" s="188"/>
      <c r="GT196" s="188"/>
      <c r="GU196" s="188"/>
      <c r="GV196" s="188"/>
      <c r="GW196" s="188"/>
      <c r="GX196" s="188"/>
      <c r="GY196" s="188"/>
      <c r="GZ196" s="188"/>
      <c r="HA196" s="188"/>
      <c r="HB196" s="188"/>
      <c r="HC196" s="188"/>
      <c r="HD196" s="188"/>
      <c r="HE196" s="188"/>
      <c r="HF196" s="188"/>
      <c r="HG196" s="188"/>
      <c r="HH196" s="188"/>
      <c r="HI196" s="188"/>
      <c r="HJ196" s="188"/>
    </row>
    <row r="197" spans="1:218" ht="15.6">
      <c r="A197" s="190"/>
      <c r="B197" s="190"/>
      <c r="C197" s="190"/>
      <c r="D197" s="190"/>
      <c r="E197" s="178"/>
      <c r="F197" s="190"/>
      <c r="G197" s="190"/>
      <c r="H197" s="190"/>
      <c r="I197" s="173">
        <f t="shared" si="2"/>
        <v>0</v>
      </c>
      <c r="J197" s="190"/>
      <c r="K197" s="190"/>
      <c r="L197" s="190"/>
      <c r="M197" s="190"/>
      <c r="N197" s="190"/>
      <c r="O197" s="190"/>
      <c r="P197" s="190"/>
      <c r="Q197" s="190"/>
      <c r="R197" s="190"/>
      <c r="S197" s="190"/>
      <c r="T197" s="190"/>
      <c r="U197" s="190"/>
      <c r="V197" s="190"/>
      <c r="W197" s="190"/>
      <c r="X197" s="190"/>
      <c r="Y197" s="190"/>
      <c r="Z197" s="190"/>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88"/>
      <c r="CA197" s="188"/>
      <c r="CB197" s="188"/>
      <c r="CC197" s="188"/>
      <c r="CD197" s="188"/>
      <c r="CE197" s="188"/>
      <c r="CF197" s="188"/>
      <c r="CG197" s="188"/>
      <c r="CH197" s="188"/>
      <c r="CI197" s="188"/>
      <c r="CJ197" s="188"/>
      <c r="CK197" s="188"/>
      <c r="CL197" s="188"/>
      <c r="CM197" s="188"/>
      <c r="CN197" s="188"/>
      <c r="CO197" s="188"/>
      <c r="CP197" s="188"/>
      <c r="CQ197" s="188"/>
      <c r="CR197" s="188"/>
      <c r="CS197" s="188"/>
      <c r="CT197" s="188"/>
      <c r="CU197" s="188"/>
      <c r="CV197" s="188"/>
      <c r="CW197" s="188"/>
      <c r="CX197" s="188"/>
      <c r="CY197" s="188"/>
      <c r="CZ197" s="188"/>
      <c r="DA197" s="188"/>
      <c r="DB197" s="188"/>
      <c r="DC197" s="188"/>
      <c r="DD197" s="188"/>
      <c r="DE197" s="188"/>
      <c r="DF197" s="188"/>
      <c r="DG197" s="188"/>
      <c r="DH197" s="188"/>
      <c r="DI197" s="188"/>
      <c r="DJ197" s="188"/>
      <c r="DK197" s="188"/>
      <c r="DL197" s="188"/>
      <c r="DM197" s="188"/>
      <c r="DN197" s="188"/>
      <c r="DO197" s="188"/>
      <c r="DP197" s="188"/>
      <c r="DQ197" s="188"/>
      <c r="DR197" s="188"/>
      <c r="DS197" s="188"/>
      <c r="DT197" s="188"/>
      <c r="DU197" s="188"/>
      <c r="DV197" s="188"/>
      <c r="DW197" s="188"/>
      <c r="DX197" s="188"/>
      <c r="DY197" s="188"/>
      <c r="DZ197" s="188"/>
      <c r="EA197" s="188"/>
      <c r="EB197" s="188"/>
      <c r="EC197" s="188"/>
      <c r="ED197" s="188"/>
      <c r="EE197" s="188"/>
      <c r="EF197" s="188"/>
      <c r="EG197" s="188"/>
      <c r="EH197" s="188"/>
      <c r="EI197" s="188"/>
      <c r="EJ197" s="188"/>
      <c r="EK197" s="188"/>
      <c r="EL197" s="188"/>
      <c r="EM197" s="188"/>
      <c r="EN197" s="188"/>
      <c r="EO197" s="188"/>
      <c r="EP197" s="188"/>
      <c r="EQ197" s="188"/>
      <c r="ER197" s="188"/>
      <c r="ES197" s="188"/>
      <c r="ET197" s="188"/>
      <c r="EU197" s="188"/>
      <c r="EV197" s="188"/>
      <c r="EW197" s="188"/>
      <c r="EX197" s="188"/>
      <c r="EY197" s="188"/>
      <c r="EZ197" s="188"/>
      <c r="FA197" s="188"/>
      <c r="FB197" s="188"/>
      <c r="FC197" s="188"/>
      <c r="FD197" s="188"/>
      <c r="FE197" s="188"/>
      <c r="FF197" s="188"/>
      <c r="FG197" s="188"/>
      <c r="FH197" s="188"/>
      <c r="FI197" s="188"/>
      <c r="FJ197" s="188"/>
      <c r="FK197" s="188"/>
      <c r="FL197" s="188"/>
      <c r="FM197" s="188"/>
      <c r="FN197" s="188"/>
      <c r="FO197" s="188"/>
      <c r="FP197" s="188"/>
      <c r="FQ197" s="188"/>
      <c r="FR197" s="188"/>
      <c r="FS197" s="188"/>
      <c r="FT197" s="188"/>
      <c r="FU197" s="188"/>
      <c r="FV197" s="188"/>
      <c r="FW197" s="188"/>
      <c r="FX197" s="188"/>
      <c r="FY197" s="188"/>
      <c r="FZ197" s="188"/>
      <c r="GA197" s="188"/>
      <c r="GB197" s="188"/>
      <c r="GC197" s="188"/>
      <c r="GD197" s="188"/>
      <c r="GE197" s="188"/>
      <c r="GF197" s="188"/>
      <c r="GG197" s="188"/>
      <c r="GH197" s="188"/>
      <c r="GI197" s="188"/>
      <c r="GJ197" s="188"/>
      <c r="GK197" s="188"/>
      <c r="GL197" s="188"/>
      <c r="GM197" s="188"/>
      <c r="GN197" s="188"/>
      <c r="GO197" s="188"/>
      <c r="GP197" s="188"/>
      <c r="GQ197" s="188"/>
      <c r="GR197" s="188"/>
      <c r="GS197" s="188"/>
      <c r="GT197" s="188"/>
      <c r="GU197" s="188"/>
      <c r="GV197" s="188"/>
      <c r="GW197" s="188"/>
      <c r="GX197" s="188"/>
      <c r="GY197" s="188"/>
      <c r="GZ197" s="188"/>
      <c r="HA197" s="188"/>
      <c r="HB197" s="188"/>
      <c r="HC197" s="188"/>
      <c r="HD197" s="188"/>
      <c r="HE197" s="188"/>
      <c r="HF197" s="188"/>
      <c r="HG197" s="188"/>
      <c r="HH197" s="188"/>
      <c r="HI197" s="188"/>
      <c r="HJ197" s="188"/>
    </row>
    <row r="198" spans="1:218" ht="15.6">
      <c r="A198" s="190"/>
      <c r="B198" s="190"/>
      <c r="C198" s="190"/>
      <c r="D198" s="190"/>
      <c r="E198" s="178"/>
      <c r="F198" s="190"/>
      <c r="G198" s="190"/>
      <c r="H198" s="190"/>
      <c r="I198" s="173">
        <f t="shared" si="2"/>
        <v>0</v>
      </c>
      <c r="J198" s="190"/>
      <c r="K198" s="190"/>
      <c r="L198" s="190"/>
      <c r="M198" s="190"/>
      <c r="N198" s="190"/>
      <c r="O198" s="190"/>
      <c r="P198" s="190"/>
      <c r="Q198" s="190"/>
      <c r="R198" s="190"/>
      <c r="S198" s="190"/>
      <c r="T198" s="190"/>
      <c r="U198" s="190"/>
      <c r="V198" s="190"/>
      <c r="W198" s="190"/>
      <c r="X198" s="190"/>
      <c r="Y198" s="190"/>
      <c r="Z198" s="190"/>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188"/>
      <c r="BM198" s="188"/>
      <c r="BN198" s="188"/>
      <c r="BO198" s="188"/>
      <c r="BP198" s="188"/>
      <c r="BQ198" s="188"/>
      <c r="BR198" s="188"/>
      <c r="BS198" s="188"/>
      <c r="BT198" s="188"/>
      <c r="BU198" s="188"/>
      <c r="BV198" s="188"/>
      <c r="BW198" s="188"/>
      <c r="BX198" s="188"/>
      <c r="BY198" s="188"/>
      <c r="BZ198" s="188"/>
      <c r="CA198" s="188"/>
      <c r="CB198" s="188"/>
      <c r="CC198" s="188"/>
      <c r="CD198" s="188"/>
      <c r="CE198" s="188"/>
      <c r="CF198" s="188"/>
      <c r="CG198" s="188"/>
      <c r="CH198" s="188"/>
      <c r="CI198" s="188"/>
      <c r="CJ198" s="188"/>
      <c r="CK198" s="188"/>
      <c r="CL198" s="188"/>
      <c r="CM198" s="188"/>
      <c r="CN198" s="188"/>
      <c r="CO198" s="188"/>
      <c r="CP198" s="188"/>
      <c r="CQ198" s="188"/>
      <c r="CR198" s="188"/>
      <c r="CS198" s="188"/>
      <c r="CT198" s="188"/>
      <c r="CU198" s="188"/>
      <c r="CV198" s="188"/>
      <c r="CW198" s="188"/>
      <c r="CX198" s="188"/>
      <c r="CY198" s="188"/>
      <c r="CZ198" s="188"/>
      <c r="DA198" s="188"/>
      <c r="DB198" s="188"/>
      <c r="DC198" s="188"/>
      <c r="DD198" s="188"/>
      <c r="DE198" s="188"/>
      <c r="DF198" s="188"/>
      <c r="DG198" s="188"/>
      <c r="DH198" s="188"/>
      <c r="DI198" s="188"/>
      <c r="DJ198" s="188"/>
      <c r="DK198" s="188"/>
      <c r="DL198" s="188"/>
      <c r="DM198" s="188"/>
      <c r="DN198" s="188"/>
      <c r="DO198" s="188"/>
      <c r="DP198" s="188"/>
      <c r="DQ198" s="188"/>
      <c r="DR198" s="188"/>
      <c r="DS198" s="188"/>
      <c r="DT198" s="188"/>
      <c r="DU198" s="188"/>
      <c r="DV198" s="188"/>
      <c r="DW198" s="188"/>
      <c r="DX198" s="188"/>
      <c r="DY198" s="188"/>
      <c r="DZ198" s="188"/>
      <c r="EA198" s="188"/>
      <c r="EB198" s="188"/>
      <c r="EC198" s="188"/>
      <c r="ED198" s="188"/>
      <c r="EE198" s="188"/>
      <c r="EF198" s="188"/>
      <c r="EG198" s="188"/>
      <c r="EH198" s="188"/>
      <c r="EI198" s="188"/>
      <c r="EJ198" s="188"/>
      <c r="EK198" s="188"/>
      <c r="EL198" s="188"/>
      <c r="EM198" s="188"/>
      <c r="EN198" s="188"/>
      <c r="EO198" s="188"/>
      <c r="EP198" s="188"/>
      <c r="EQ198" s="188"/>
      <c r="ER198" s="188"/>
      <c r="ES198" s="188"/>
      <c r="ET198" s="188"/>
      <c r="EU198" s="188"/>
      <c r="EV198" s="188"/>
      <c r="EW198" s="188"/>
      <c r="EX198" s="188"/>
      <c r="EY198" s="188"/>
      <c r="EZ198" s="188"/>
      <c r="FA198" s="188"/>
      <c r="FB198" s="188"/>
      <c r="FC198" s="188"/>
      <c r="FD198" s="188"/>
      <c r="FE198" s="188"/>
      <c r="FF198" s="188"/>
      <c r="FG198" s="188"/>
      <c r="FH198" s="188"/>
      <c r="FI198" s="188"/>
      <c r="FJ198" s="188"/>
      <c r="FK198" s="188"/>
      <c r="FL198" s="188"/>
      <c r="FM198" s="188"/>
      <c r="FN198" s="188"/>
      <c r="FO198" s="188"/>
      <c r="FP198" s="188"/>
      <c r="FQ198" s="188"/>
      <c r="FR198" s="188"/>
      <c r="FS198" s="188"/>
      <c r="FT198" s="188"/>
      <c r="FU198" s="188"/>
      <c r="FV198" s="188"/>
      <c r="FW198" s="188"/>
      <c r="FX198" s="188"/>
      <c r="FY198" s="188"/>
      <c r="FZ198" s="188"/>
      <c r="GA198" s="188"/>
      <c r="GB198" s="188"/>
      <c r="GC198" s="188"/>
      <c r="GD198" s="188"/>
      <c r="GE198" s="188"/>
      <c r="GF198" s="188"/>
      <c r="GG198" s="188"/>
      <c r="GH198" s="188"/>
      <c r="GI198" s="188"/>
      <c r="GJ198" s="188"/>
      <c r="GK198" s="188"/>
      <c r="GL198" s="188"/>
      <c r="GM198" s="188"/>
      <c r="GN198" s="188"/>
      <c r="GO198" s="188"/>
      <c r="GP198" s="188"/>
      <c r="GQ198" s="188"/>
      <c r="GR198" s="188"/>
      <c r="GS198" s="188"/>
      <c r="GT198" s="188"/>
      <c r="GU198" s="188"/>
      <c r="GV198" s="188"/>
      <c r="GW198" s="188"/>
      <c r="GX198" s="188"/>
      <c r="GY198" s="188"/>
      <c r="GZ198" s="188"/>
      <c r="HA198" s="188"/>
      <c r="HB198" s="188"/>
      <c r="HC198" s="188"/>
      <c r="HD198" s="188"/>
      <c r="HE198" s="188"/>
      <c r="HF198" s="188"/>
      <c r="HG198" s="188"/>
      <c r="HH198" s="188"/>
      <c r="HI198" s="188"/>
      <c r="HJ198" s="188"/>
    </row>
    <row r="199" spans="1:218" ht="15.6">
      <c r="A199" s="190"/>
      <c r="B199" s="190"/>
      <c r="C199" s="190"/>
      <c r="D199" s="190"/>
      <c r="E199" s="178"/>
      <c r="F199" s="190"/>
      <c r="G199" s="190"/>
      <c r="H199" s="190"/>
      <c r="I199" s="173">
        <f t="shared" si="2"/>
        <v>0</v>
      </c>
      <c r="J199" s="190"/>
      <c r="K199" s="190"/>
      <c r="L199" s="190"/>
      <c r="M199" s="190"/>
      <c r="N199" s="190"/>
      <c r="O199" s="190"/>
      <c r="P199" s="190"/>
      <c r="Q199" s="190"/>
      <c r="R199" s="190"/>
      <c r="S199" s="190"/>
      <c r="T199" s="190"/>
      <c r="U199" s="190"/>
      <c r="V199" s="190"/>
      <c r="W199" s="190"/>
      <c r="X199" s="190"/>
      <c r="Y199" s="190"/>
      <c r="Z199" s="190"/>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188"/>
      <c r="BM199" s="188"/>
      <c r="BN199" s="188"/>
      <c r="BO199" s="188"/>
      <c r="BP199" s="188"/>
      <c r="BQ199" s="188"/>
      <c r="BR199" s="188"/>
      <c r="BS199" s="188"/>
      <c r="BT199" s="188"/>
      <c r="BU199" s="188"/>
      <c r="BV199" s="188"/>
      <c r="BW199" s="188"/>
      <c r="BX199" s="188"/>
      <c r="BY199" s="188"/>
      <c r="BZ199" s="188"/>
      <c r="CA199" s="188"/>
      <c r="CB199" s="188"/>
      <c r="CC199" s="188"/>
      <c r="CD199" s="188"/>
      <c r="CE199" s="188"/>
      <c r="CF199" s="188"/>
      <c r="CG199" s="188"/>
      <c r="CH199" s="188"/>
      <c r="CI199" s="188"/>
      <c r="CJ199" s="188"/>
      <c r="CK199" s="188"/>
      <c r="CL199" s="188"/>
      <c r="CM199" s="188"/>
      <c r="CN199" s="188"/>
      <c r="CO199" s="188"/>
      <c r="CP199" s="188"/>
      <c r="CQ199" s="188"/>
      <c r="CR199" s="188"/>
      <c r="CS199" s="188"/>
      <c r="CT199" s="188"/>
      <c r="CU199" s="188"/>
      <c r="CV199" s="188"/>
      <c r="CW199" s="188"/>
      <c r="CX199" s="188"/>
      <c r="CY199" s="188"/>
      <c r="CZ199" s="188"/>
      <c r="DA199" s="188"/>
      <c r="DB199" s="188"/>
      <c r="DC199" s="188"/>
      <c r="DD199" s="188"/>
      <c r="DE199" s="188"/>
      <c r="DF199" s="188"/>
      <c r="DG199" s="188"/>
      <c r="DH199" s="188"/>
      <c r="DI199" s="188"/>
      <c r="DJ199" s="188"/>
      <c r="DK199" s="188"/>
      <c r="DL199" s="188"/>
      <c r="DM199" s="188"/>
      <c r="DN199" s="188"/>
      <c r="DO199" s="188"/>
      <c r="DP199" s="188"/>
      <c r="DQ199" s="188"/>
      <c r="DR199" s="188"/>
      <c r="DS199" s="188"/>
      <c r="DT199" s="188"/>
      <c r="DU199" s="188"/>
      <c r="DV199" s="188"/>
      <c r="DW199" s="188"/>
      <c r="DX199" s="188"/>
      <c r="DY199" s="188"/>
      <c r="DZ199" s="188"/>
      <c r="EA199" s="188"/>
      <c r="EB199" s="188"/>
      <c r="EC199" s="188"/>
      <c r="ED199" s="188"/>
      <c r="EE199" s="188"/>
      <c r="EF199" s="188"/>
      <c r="EG199" s="188"/>
      <c r="EH199" s="188"/>
      <c r="EI199" s="188"/>
      <c r="EJ199" s="188"/>
      <c r="EK199" s="188"/>
      <c r="EL199" s="188"/>
      <c r="EM199" s="188"/>
      <c r="EN199" s="188"/>
      <c r="EO199" s="188"/>
      <c r="EP199" s="188"/>
      <c r="EQ199" s="188"/>
      <c r="ER199" s="188"/>
      <c r="ES199" s="188"/>
      <c r="ET199" s="188"/>
      <c r="EU199" s="188"/>
      <c r="EV199" s="188"/>
      <c r="EW199" s="188"/>
      <c r="EX199" s="188"/>
      <c r="EY199" s="188"/>
      <c r="EZ199" s="188"/>
      <c r="FA199" s="188"/>
      <c r="FB199" s="188"/>
      <c r="FC199" s="188"/>
      <c r="FD199" s="188"/>
      <c r="FE199" s="188"/>
      <c r="FF199" s="188"/>
      <c r="FG199" s="188"/>
      <c r="FH199" s="188"/>
      <c r="FI199" s="188"/>
      <c r="FJ199" s="188"/>
      <c r="FK199" s="188"/>
      <c r="FL199" s="188"/>
      <c r="FM199" s="188"/>
      <c r="FN199" s="188"/>
      <c r="FO199" s="188"/>
      <c r="FP199" s="188"/>
      <c r="FQ199" s="188"/>
      <c r="FR199" s="188"/>
      <c r="FS199" s="188"/>
      <c r="FT199" s="188"/>
      <c r="FU199" s="188"/>
      <c r="FV199" s="188"/>
      <c r="FW199" s="188"/>
      <c r="FX199" s="188"/>
      <c r="FY199" s="188"/>
      <c r="FZ199" s="188"/>
      <c r="GA199" s="188"/>
      <c r="GB199" s="188"/>
      <c r="GC199" s="188"/>
      <c r="GD199" s="188"/>
      <c r="GE199" s="188"/>
      <c r="GF199" s="188"/>
      <c r="GG199" s="188"/>
      <c r="GH199" s="188"/>
      <c r="GI199" s="188"/>
      <c r="GJ199" s="188"/>
      <c r="GK199" s="188"/>
      <c r="GL199" s="188"/>
      <c r="GM199" s="188"/>
      <c r="GN199" s="188"/>
      <c r="GO199" s="188"/>
      <c r="GP199" s="188"/>
      <c r="GQ199" s="188"/>
      <c r="GR199" s="188"/>
      <c r="GS199" s="188"/>
      <c r="GT199" s="188"/>
      <c r="GU199" s="188"/>
      <c r="GV199" s="188"/>
      <c r="GW199" s="188"/>
      <c r="GX199" s="188"/>
      <c r="GY199" s="188"/>
      <c r="GZ199" s="188"/>
      <c r="HA199" s="188"/>
      <c r="HB199" s="188"/>
      <c r="HC199" s="188"/>
      <c r="HD199" s="188"/>
      <c r="HE199" s="188"/>
      <c r="HF199" s="188"/>
      <c r="HG199" s="188"/>
      <c r="HH199" s="188"/>
      <c r="HI199" s="188"/>
      <c r="HJ199" s="188"/>
    </row>
    <row r="200" spans="1:218" ht="15.6">
      <c r="A200" s="190"/>
      <c r="B200" s="190"/>
      <c r="C200" s="190"/>
      <c r="D200" s="190"/>
      <c r="E200" s="178"/>
      <c r="F200" s="190"/>
      <c r="G200" s="190"/>
      <c r="H200" s="190"/>
      <c r="I200" s="173">
        <f t="shared" si="2"/>
        <v>0</v>
      </c>
      <c r="J200" s="190"/>
      <c r="K200" s="190"/>
      <c r="L200" s="190"/>
      <c r="M200" s="190"/>
      <c r="N200" s="190"/>
      <c r="O200" s="190"/>
      <c r="P200" s="190"/>
      <c r="Q200" s="190"/>
      <c r="R200" s="190"/>
      <c r="S200" s="190"/>
      <c r="T200" s="190"/>
      <c r="U200" s="190"/>
      <c r="V200" s="190"/>
      <c r="W200" s="190"/>
      <c r="X200" s="190"/>
      <c r="Y200" s="190"/>
      <c r="Z200" s="190"/>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c r="CH200" s="188"/>
      <c r="CI200" s="188"/>
      <c r="CJ200" s="188"/>
      <c r="CK200" s="188"/>
      <c r="CL200" s="188"/>
      <c r="CM200" s="188"/>
      <c r="CN200" s="188"/>
      <c r="CO200" s="188"/>
      <c r="CP200" s="188"/>
      <c r="CQ200" s="188"/>
      <c r="CR200" s="188"/>
      <c r="CS200" s="188"/>
      <c r="CT200" s="188"/>
      <c r="CU200" s="188"/>
      <c r="CV200" s="188"/>
      <c r="CW200" s="188"/>
      <c r="CX200" s="188"/>
      <c r="CY200" s="188"/>
      <c r="CZ200" s="188"/>
      <c r="DA200" s="188"/>
      <c r="DB200" s="188"/>
      <c r="DC200" s="188"/>
      <c r="DD200" s="188"/>
      <c r="DE200" s="188"/>
      <c r="DF200" s="188"/>
      <c r="DG200" s="188"/>
      <c r="DH200" s="188"/>
      <c r="DI200" s="188"/>
      <c r="DJ200" s="188"/>
      <c r="DK200" s="188"/>
      <c r="DL200" s="188"/>
      <c r="DM200" s="188"/>
      <c r="DN200" s="188"/>
      <c r="DO200" s="188"/>
      <c r="DP200" s="188"/>
      <c r="DQ200" s="188"/>
      <c r="DR200" s="188"/>
      <c r="DS200" s="188"/>
      <c r="DT200" s="188"/>
      <c r="DU200" s="188"/>
      <c r="DV200" s="188"/>
      <c r="DW200" s="188"/>
      <c r="DX200" s="188"/>
      <c r="DY200" s="188"/>
      <c r="DZ200" s="188"/>
      <c r="EA200" s="188"/>
      <c r="EB200" s="188"/>
      <c r="EC200" s="188"/>
      <c r="ED200" s="188"/>
      <c r="EE200" s="188"/>
      <c r="EF200" s="188"/>
      <c r="EG200" s="188"/>
      <c r="EH200" s="188"/>
      <c r="EI200" s="188"/>
      <c r="EJ200" s="188"/>
      <c r="EK200" s="188"/>
      <c r="EL200" s="188"/>
      <c r="EM200" s="188"/>
      <c r="EN200" s="188"/>
      <c r="EO200" s="188"/>
      <c r="EP200" s="188"/>
      <c r="EQ200" s="188"/>
      <c r="ER200" s="188"/>
      <c r="ES200" s="188"/>
      <c r="ET200" s="188"/>
      <c r="EU200" s="188"/>
      <c r="EV200" s="188"/>
      <c r="EW200" s="188"/>
      <c r="EX200" s="188"/>
      <c r="EY200" s="188"/>
      <c r="EZ200" s="188"/>
      <c r="FA200" s="188"/>
      <c r="FB200" s="188"/>
      <c r="FC200" s="188"/>
      <c r="FD200" s="188"/>
      <c r="FE200" s="188"/>
      <c r="FF200" s="188"/>
      <c r="FG200" s="188"/>
      <c r="FH200" s="188"/>
      <c r="FI200" s="188"/>
      <c r="FJ200" s="188"/>
      <c r="FK200" s="188"/>
      <c r="FL200" s="188"/>
      <c r="FM200" s="188"/>
      <c r="FN200" s="188"/>
      <c r="FO200" s="188"/>
      <c r="FP200" s="188"/>
      <c r="FQ200" s="188"/>
      <c r="FR200" s="188"/>
      <c r="FS200" s="188"/>
      <c r="FT200" s="188"/>
      <c r="FU200" s="188"/>
      <c r="FV200" s="188"/>
      <c r="FW200" s="188"/>
      <c r="FX200" s="188"/>
      <c r="FY200" s="188"/>
      <c r="FZ200" s="188"/>
      <c r="GA200" s="188"/>
      <c r="GB200" s="188"/>
      <c r="GC200" s="188"/>
      <c r="GD200" s="188"/>
      <c r="GE200" s="188"/>
      <c r="GF200" s="188"/>
      <c r="GG200" s="188"/>
      <c r="GH200" s="188"/>
      <c r="GI200" s="188"/>
      <c r="GJ200" s="188"/>
      <c r="GK200" s="188"/>
      <c r="GL200" s="188"/>
      <c r="GM200" s="188"/>
      <c r="GN200" s="188"/>
      <c r="GO200" s="188"/>
      <c r="GP200" s="188"/>
      <c r="GQ200" s="188"/>
      <c r="GR200" s="188"/>
      <c r="GS200" s="188"/>
      <c r="GT200" s="188"/>
      <c r="GU200" s="188"/>
      <c r="GV200" s="188"/>
      <c r="GW200" s="188"/>
      <c r="GX200" s="188"/>
      <c r="GY200" s="188"/>
      <c r="GZ200" s="188"/>
      <c r="HA200" s="188"/>
      <c r="HB200" s="188"/>
      <c r="HC200" s="188"/>
      <c r="HD200" s="188"/>
      <c r="HE200" s="188"/>
      <c r="HF200" s="188"/>
      <c r="HG200" s="188"/>
      <c r="HH200" s="188"/>
      <c r="HI200" s="188"/>
      <c r="HJ200" s="188"/>
    </row>
    <row r="201" spans="1:218" ht="15.6">
      <c r="A201" s="190"/>
      <c r="B201" s="190"/>
      <c r="C201" s="190"/>
      <c r="D201" s="190"/>
      <c r="E201" s="179"/>
      <c r="F201" s="190"/>
      <c r="G201" s="190"/>
      <c r="H201" s="190"/>
      <c r="I201" s="179"/>
      <c r="J201" s="190"/>
      <c r="K201" s="190"/>
      <c r="L201" s="190"/>
      <c r="M201" s="190"/>
      <c r="N201" s="190"/>
      <c r="O201" s="190"/>
      <c r="P201" s="190"/>
      <c r="Q201" s="190"/>
      <c r="R201" s="190"/>
      <c r="S201" s="190"/>
      <c r="T201" s="190"/>
      <c r="U201" s="190"/>
      <c r="V201" s="190"/>
      <c r="W201" s="190"/>
      <c r="X201" s="190"/>
      <c r="Y201" s="190"/>
      <c r="Z201" s="190"/>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c r="CH201" s="188"/>
      <c r="CI201" s="188"/>
      <c r="CJ201" s="188"/>
      <c r="CK201" s="188"/>
      <c r="CL201" s="188"/>
      <c r="CM201" s="188"/>
      <c r="CN201" s="188"/>
      <c r="CO201" s="188"/>
      <c r="CP201" s="188"/>
      <c r="CQ201" s="188"/>
      <c r="CR201" s="188"/>
      <c r="CS201" s="188"/>
      <c r="CT201" s="188"/>
      <c r="CU201" s="188"/>
      <c r="CV201" s="188"/>
      <c r="CW201" s="188"/>
      <c r="CX201" s="188"/>
      <c r="CY201" s="188"/>
      <c r="CZ201" s="188"/>
      <c r="DA201" s="188"/>
      <c r="DB201" s="188"/>
      <c r="DC201" s="188"/>
      <c r="DD201" s="188"/>
      <c r="DE201" s="188"/>
      <c r="DF201" s="188"/>
      <c r="DG201" s="188"/>
      <c r="DH201" s="188"/>
      <c r="DI201" s="188"/>
      <c r="DJ201" s="188"/>
      <c r="DK201" s="188"/>
      <c r="DL201" s="188"/>
      <c r="DM201" s="188"/>
      <c r="DN201" s="188"/>
      <c r="DO201" s="188"/>
      <c r="DP201" s="188"/>
      <c r="DQ201" s="188"/>
      <c r="DR201" s="188"/>
      <c r="DS201" s="188"/>
      <c r="DT201" s="188"/>
      <c r="DU201" s="188"/>
      <c r="DV201" s="188"/>
      <c r="DW201" s="188"/>
      <c r="DX201" s="188"/>
      <c r="DY201" s="188"/>
      <c r="DZ201" s="188"/>
      <c r="EA201" s="188"/>
      <c r="EB201" s="188"/>
      <c r="EC201" s="188"/>
      <c r="ED201" s="188"/>
      <c r="EE201" s="188"/>
      <c r="EF201" s="188"/>
      <c r="EG201" s="188"/>
      <c r="EH201" s="188"/>
      <c r="EI201" s="188"/>
      <c r="EJ201" s="188"/>
      <c r="EK201" s="188"/>
      <c r="EL201" s="188"/>
      <c r="EM201" s="188"/>
      <c r="EN201" s="188"/>
      <c r="EO201" s="188"/>
      <c r="EP201" s="188"/>
      <c r="EQ201" s="188"/>
      <c r="ER201" s="188"/>
      <c r="ES201" s="188"/>
      <c r="ET201" s="188"/>
      <c r="EU201" s="188"/>
      <c r="EV201" s="188"/>
      <c r="EW201" s="188"/>
      <c r="EX201" s="188"/>
      <c r="EY201" s="188"/>
      <c r="EZ201" s="188"/>
      <c r="FA201" s="188"/>
      <c r="FB201" s="188"/>
      <c r="FC201" s="188"/>
      <c r="FD201" s="188"/>
      <c r="FE201" s="188"/>
      <c r="FF201" s="188"/>
      <c r="FG201" s="188"/>
      <c r="FH201" s="188"/>
      <c r="FI201" s="188"/>
      <c r="FJ201" s="188"/>
      <c r="FK201" s="188"/>
      <c r="FL201" s="188"/>
      <c r="FM201" s="188"/>
      <c r="FN201" s="188"/>
      <c r="FO201" s="188"/>
      <c r="FP201" s="188"/>
      <c r="FQ201" s="188"/>
      <c r="FR201" s="188"/>
      <c r="FS201" s="188"/>
      <c r="FT201" s="188"/>
      <c r="FU201" s="188"/>
      <c r="FV201" s="188"/>
      <c r="FW201" s="188"/>
      <c r="FX201" s="188"/>
      <c r="FY201" s="188"/>
      <c r="FZ201" s="188"/>
      <c r="GA201" s="188"/>
      <c r="GB201" s="188"/>
      <c r="GC201" s="188"/>
      <c r="GD201" s="188"/>
      <c r="GE201" s="188"/>
      <c r="GF201" s="188"/>
      <c r="GG201" s="188"/>
      <c r="GH201" s="188"/>
      <c r="GI201" s="188"/>
      <c r="GJ201" s="188"/>
      <c r="GK201" s="188"/>
      <c r="GL201" s="188"/>
      <c r="GM201" s="188"/>
      <c r="GN201" s="188"/>
      <c r="GO201" s="188"/>
      <c r="GP201" s="188"/>
      <c r="GQ201" s="188"/>
      <c r="GR201" s="188"/>
      <c r="GS201" s="188"/>
      <c r="GT201" s="188"/>
      <c r="GU201" s="188"/>
      <c r="GV201" s="188"/>
      <c r="GW201" s="188"/>
      <c r="GX201" s="188"/>
      <c r="GY201" s="188"/>
      <c r="GZ201" s="188"/>
      <c r="HA201" s="188"/>
      <c r="HB201" s="188"/>
      <c r="HC201" s="188"/>
      <c r="HD201" s="188"/>
      <c r="HE201" s="188"/>
      <c r="HF201" s="188"/>
      <c r="HG201" s="188"/>
      <c r="HH201" s="188"/>
      <c r="HI201" s="188"/>
      <c r="HJ201" s="188"/>
    </row>
    <row r="202" spans="1:218" ht="15.6">
      <c r="A202" s="190"/>
      <c r="B202" s="190"/>
      <c r="C202" s="190"/>
      <c r="D202" s="190"/>
      <c r="E202" s="179"/>
      <c r="F202" s="190"/>
      <c r="G202" s="190"/>
      <c r="H202" s="190"/>
      <c r="I202" s="179"/>
      <c r="J202" s="190"/>
      <c r="K202" s="190"/>
      <c r="L202" s="190"/>
      <c r="M202" s="190"/>
      <c r="N202" s="190"/>
      <c r="O202" s="190"/>
      <c r="P202" s="190"/>
      <c r="Q202" s="190"/>
      <c r="R202" s="190"/>
      <c r="S202" s="190"/>
      <c r="T202" s="190"/>
      <c r="U202" s="190"/>
      <c r="V202" s="190"/>
      <c r="W202" s="190"/>
      <c r="X202" s="190"/>
      <c r="Y202" s="190"/>
      <c r="Z202" s="190"/>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c r="CH202" s="188"/>
      <c r="CI202" s="188"/>
      <c r="CJ202" s="188"/>
      <c r="CK202" s="188"/>
      <c r="CL202" s="188"/>
      <c r="CM202" s="188"/>
      <c r="CN202" s="188"/>
      <c r="CO202" s="188"/>
      <c r="CP202" s="188"/>
      <c r="CQ202" s="188"/>
      <c r="CR202" s="188"/>
      <c r="CS202" s="188"/>
      <c r="CT202" s="188"/>
      <c r="CU202" s="188"/>
      <c r="CV202" s="188"/>
      <c r="CW202" s="188"/>
      <c r="CX202" s="188"/>
      <c r="CY202" s="188"/>
      <c r="CZ202" s="188"/>
      <c r="DA202" s="188"/>
      <c r="DB202" s="188"/>
      <c r="DC202" s="188"/>
      <c r="DD202" s="188"/>
      <c r="DE202" s="188"/>
      <c r="DF202" s="188"/>
      <c r="DG202" s="188"/>
      <c r="DH202" s="188"/>
      <c r="DI202" s="188"/>
      <c r="DJ202" s="188"/>
      <c r="DK202" s="188"/>
      <c r="DL202" s="188"/>
      <c r="DM202" s="188"/>
      <c r="DN202" s="188"/>
      <c r="DO202" s="188"/>
      <c r="DP202" s="188"/>
      <c r="DQ202" s="188"/>
      <c r="DR202" s="188"/>
      <c r="DS202" s="188"/>
      <c r="DT202" s="188"/>
      <c r="DU202" s="188"/>
      <c r="DV202" s="188"/>
      <c r="DW202" s="188"/>
      <c r="DX202" s="188"/>
      <c r="DY202" s="188"/>
      <c r="DZ202" s="188"/>
      <c r="EA202" s="188"/>
      <c r="EB202" s="188"/>
      <c r="EC202" s="188"/>
      <c r="ED202" s="188"/>
      <c r="EE202" s="188"/>
      <c r="EF202" s="188"/>
      <c r="EG202" s="188"/>
      <c r="EH202" s="188"/>
      <c r="EI202" s="188"/>
      <c r="EJ202" s="188"/>
      <c r="EK202" s="188"/>
      <c r="EL202" s="188"/>
      <c r="EM202" s="188"/>
      <c r="EN202" s="188"/>
      <c r="EO202" s="188"/>
      <c r="EP202" s="188"/>
      <c r="EQ202" s="188"/>
      <c r="ER202" s="188"/>
      <c r="ES202" s="188"/>
      <c r="ET202" s="188"/>
      <c r="EU202" s="188"/>
      <c r="EV202" s="188"/>
      <c r="EW202" s="188"/>
      <c r="EX202" s="188"/>
      <c r="EY202" s="188"/>
      <c r="EZ202" s="188"/>
      <c r="FA202" s="188"/>
      <c r="FB202" s="188"/>
      <c r="FC202" s="188"/>
      <c r="FD202" s="188"/>
      <c r="FE202" s="188"/>
      <c r="FF202" s="188"/>
      <c r="FG202" s="188"/>
      <c r="FH202" s="188"/>
      <c r="FI202" s="188"/>
      <c r="FJ202" s="188"/>
      <c r="FK202" s="188"/>
      <c r="FL202" s="188"/>
      <c r="FM202" s="188"/>
      <c r="FN202" s="188"/>
      <c r="FO202" s="188"/>
      <c r="FP202" s="188"/>
      <c r="FQ202" s="188"/>
      <c r="FR202" s="188"/>
      <c r="FS202" s="188"/>
      <c r="FT202" s="188"/>
      <c r="FU202" s="188"/>
      <c r="FV202" s="188"/>
      <c r="FW202" s="188"/>
      <c r="FX202" s="188"/>
      <c r="FY202" s="188"/>
      <c r="FZ202" s="188"/>
      <c r="GA202" s="188"/>
      <c r="GB202" s="188"/>
      <c r="GC202" s="188"/>
      <c r="GD202" s="188"/>
      <c r="GE202" s="188"/>
      <c r="GF202" s="188"/>
      <c r="GG202" s="188"/>
      <c r="GH202" s="188"/>
      <c r="GI202" s="188"/>
      <c r="GJ202" s="188"/>
      <c r="GK202" s="188"/>
      <c r="GL202" s="188"/>
      <c r="GM202" s="188"/>
      <c r="GN202" s="188"/>
      <c r="GO202" s="188"/>
      <c r="GP202" s="188"/>
      <c r="GQ202" s="188"/>
      <c r="GR202" s="188"/>
      <c r="GS202" s="188"/>
      <c r="GT202" s="188"/>
      <c r="GU202" s="188"/>
      <c r="GV202" s="188"/>
      <c r="GW202" s="188"/>
      <c r="GX202" s="188"/>
      <c r="GY202" s="188"/>
      <c r="GZ202" s="188"/>
      <c r="HA202" s="188"/>
      <c r="HB202" s="188"/>
      <c r="HC202" s="188"/>
      <c r="HD202" s="188"/>
      <c r="HE202" s="188"/>
      <c r="HF202" s="188"/>
      <c r="HG202" s="188"/>
      <c r="HH202" s="188"/>
      <c r="HI202" s="188"/>
      <c r="HJ202" s="188"/>
    </row>
    <row r="203" spans="1:218" ht="15.6">
      <c r="A203" s="190"/>
      <c r="B203" s="190"/>
      <c r="C203" s="190"/>
      <c r="D203" s="190"/>
      <c r="E203" s="179"/>
      <c r="F203" s="190"/>
      <c r="G203" s="190"/>
      <c r="H203" s="190"/>
      <c r="I203" s="179"/>
      <c r="J203" s="190"/>
      <c r="K203" s="190"/>
      <c r="L203" s="190"/>
      <c r="M203" s="190"/>
      <c r="N203" s="190"/>
      <c r="O203" s="190"/>
      <c r="P203" s="190"/>
      <c r="Q203" s="190"/>
      <c r="R203" s="190"/>
      <c r="S203" s="190"/>
      <c r="T203" s="190"/>
      <c r="U203" s="190"/>
      <c r="V203" s="190"/>
      <c r="W203" s="190"/>
      <c r="X203" s="190"/>
      <c r="Y203" s="190"/>
      <c r="Z203" s="190"/>
      <c r="AA203" s="188"/>
      <c r="AB203" s="188"/>
      <c r="AC203" s="188"/>
      <c r="AD203" s="188"/>
      <c r="AE203" s="188"/>
      <c r="AF203" s="188"/>
      <c r="AG203" s="188"/>
      <c r="AH203" s="188"/>
      <c r="AI203" s="188"/>
      <c r="AJ203" s="188"/>
      <c r="AK203" s="188"/>
      <c r="AL203" s="188"/>
      <c r="AM203" s="188"/>
      <c r="AN203" s="188"/>
      <c r="AO203" s="188"/>
      <c r="AP203" s="188"/>
      <c r="AQ203" s="188"/>
      <c r="AR203" s="188"/>
      <c r="AS203" s="188"/>
      <c r="AT203" s="188"/>
      <c r="AU203" s="188"/>
      <c r="AV203" s="188"/>
      <c r="AW203" s="188"/>
      <c r="AX203" s="188"/>
      <c r="AY203" s="188"/>
      <c r="AZ203" s="188"/>
      <c r="BA203" s="188"/>
      <c r="BB203" s="188"/>
      <c r="BC203" s="188"/>
      <c r="BD203" s="188"/>
      <c r="BE203" s="188"/>
      <c r="BF203" s="188"/>
      <c r="BG203" s="188"/>
      <c r="BH203" s="188"/>
      <c r="BI203" s="188"/>
      <c r="BJ203" s="188"/>
      <c r="BK203" s="188"/>
      <c r="BL203" s="188"/>
      <c r="BM203" s="188"/>
      <c r="BN203" s="188"/>
      <c r="BO203" s="188"/>
      <c r="BP203" s="188"/>
      <c r="BQ203" s="188"/>
      <c r="BR203" s="188"/>
      <c r="BS203" s="188"/>
      <c r="BT203" s="188"/>
      <c r="BU203" s="188"/>
      <c r="BV203" s="188"/>
      <c r="BW203" s="188"/>
      <c r="BX203" s="188"/>
      <c r="BY203" s="188"/>
      <c r="BZ203" s="188"/>
      <c r="CA203" s="188"/>
      <c r="CB203" s="188"/>
      <c r="CC203" s="188"/>
      <c r="CD203" s="188"/>
      <c r="CE203" s="188"/>
      <c r="CF203" s="188"/>
      <c r="CG203" s="188"/>
      <c r="CH203" s="188"/>
      <c r="CI203" s="188"/>
      <c r="CJ203" s="188"/>
      <c r="CK203" s="188"/>
      <c r="CL203" s="188"/>
      <c r="CM203" s="188"/>
      <c r="CN203" s="188"/>
      <c r="CO203" s="188"/>
      <c r="CP203" s="188"/>
      <c r="CQ203" s="188"/>
      <c r="CR203" s="188"/>
      <c r="CS203" s="188"/>
      <c r="CT203" s="188"/>
      <c r="CU203" s="188"/>
      <c r="CV203" s="188"/>
      <c r="CW203" s="188"/>
      <c r="CX203" s="188"/>
      <c r="CY203" s="188"/>
      <c r="CZ203" s="188"/>
      <c r="DA203" s="188"/>
      <c r="DB203" s="188"/>
      <c r="DC203" s="188"/>
      <c r="DD203" s="188"/>
      <c r="DE203" s="188"/>
      <c r="DF203" s="188"/>
      <c r="DG203" s="188"/>
      <c r="DH203" s="188"/>
      <c r="DI203" s="188"/>
      <c r="DJ203" s="188"/>
      <c r="DK203" s="188"/>
      <c r="DL203" s="188"/>
      <c r="DM203" s="188"/>
      <c r="DN203" s="188"/>
      <c r="DO203" s="188"/>
      <c r="DP203" s="188"/>
      <c r="DQ203" s="188"/>
      <c r="DR203" s="188"/>
      <c r="DS203" s="188"/>
      <c r="DT203" s="188"/>
      <c r="DU203" s="188"/>
      <c r="DV203" s="188"/>
      <c r="DW203" s="188"/>
      <c r="DX203" s="188"/>
      <c r="DY203" s="188"/>
      <c r="DZ203" s="188"/>
      <c r="EA203" s="188"/>
      <c r="EB203" s="188"/>
      <c r="EC203" s="188"/>
      <c r="ED203" s="188"/>
      <c r="EE203" s="188"/>
      <c r="EF203" s="188"/>
      <c r="EG203" s="188"/>
      <c r="EH203" s="188"/>
      <c r="EI203" s="188"/>
      <c r="EJ203" s="188"/>
      <c r="EK203" s="188"/>
      <c r="EL203" s="188"/>
      <c r="EM203" s="188"/>
      <c r="EN203" s="188"/>
      <c r="EO203" s="188"/>
      <c r="EP203" s="188"/>
      <c r="EQ203" s="188"/>
      <c r="ER203" s="188"/>
      <c r="ES203" s="188"/>
      <c r="ET203" s="188"/>
      <c r="EU203" s="188"/>
      <c r="EV203" s="188"/>
      <c r="EW203" s="188"/>
      <c r="EX203" s="188"/>
      <c r="EY203" s="188"/>
      <c r="EZ203" s="188"/>
      <c r="FA203" s="188"/>
      <c r="FB203" s="188"/>
      <c r="FC203" s="188"/>
      <c r="FD203" s="188"/>
      <c r="FE203" s="188"/>
      <c r="FF203" s="188"/>
      <c r="FG203" s="188"/>
      <c r="FH203" s="188"/>
      <c r="FI203" s="188"/>
      <c r="FJ203" s="188"/>
      <c r="FK203" s="188"/>
      <c r="FL203" s="188"/>
      <c r="FM203" s="188"/>
      <c r="FN203" s="188"/>
      <c r="FO203" s="188"/>
      <c r="FP203" s="188"/>
      <c r="FQ203" s="188"/>
      <c r="FR203" s="188"/>
      <c r="FS203" s="188"/>
      <c r="FT203" s="188"/>
      <c r="FU203" s="188"/>
      <c r="FV203" s="188"/>
      <c r="FW203" s="188"/>
      <c r="FX203" s="188"/>
      <c r="FY203" s="188"/>
      <c r="FZ203" s="188"/>
      <c r="GA203" s="188"/>
      <c r="GB203" s="188"/>
      <c r="GC203" s="188"/>
      <c r="GD203" s="188"/>
      <c r="GE203" s="188"/>
      <c r="GF203" s="188"/>
      <c r="GG203" s="188"/>
      <c r="GH203" s="188"/>
      <c r="GI203" s="188"/>
      <c r="GJ203" s="188"/>
      <c r="GK203" s="188"/>
      <c r="GL203" s="188"/>
      <c r="GM203" s="188"/>
      <c r="GN203" s="188"/>
      <c r="GO203" s="188"/>
      <c r="GP203" s="188"/>
      <c r="GQ203" s="188"/>
      <c r="GR203" s="188"/>
      <c r="GS203" s="188"/>
      <c r="GT203" s="188"/>
      <c r="GU203" s="188"/>
      <c r="GV203" s="188"/>
      <c r="GW203" s="188"/>
      <c r="GX203" s="188"/>
      <c r="GY203" s="188"/>
      <c r="GZ203" s="188"/>
      <c r="HA203" s="188"/>
      <c r="HB203" s="188"/>
      <c r="HC203" s="188"/>
      <c r="HD203" s="188"/>
      <c r="HE203" s="188"/>
      <c r="HF203" s="188"/>
      <c r="HG203" s="188"/>
      <c r="HH203" s="188"/>
      <c r="HI203" s="188"/>
      <c r="HJ203" s="188"/>
    </row>
    <row r="204" spans="1:218" ht="15.6">
      <c r="A204" s="190"/>
      <c r="B204" s="190"/>
      <c r="C204" s="190"/>
      <c r="D204" s="190"/>
      <c r="E204" s="179"/>
      <c r="F204" s="190"/>
      <c r="G204" s="190"/>
      <c r="H204" s="190"/>
      <c r="I204" s="179"/>
      <c r="J204" s="190"/>
      <c r="K204" s="190"/>
      <c r="L204" s="190"/>
      <c r="M204" s="190"/>
      <c r="N204" s="190"/>
      <c r="O204" s="190"/>
      <c r="P204" s="190"/>
      <c r="Q204" s="190"/>
      <c r="R204" s="190"/>
      <c r="S204" s="190"/>
      <c r="T204" s="190"/>
      <c r="U204" s="190"/>
      <c r="V204" s="190"/>
      <c r="W204" s="190"/>
      <c r="X204" s="190"/>
      <c r="Y204" s="190"/>
      <c r="Z204" s="190"/>
      <c r="AA204" s="188"/>
      <c r="AB204" s="188"/>
      <c r="AC204" s="188"/>
      <c r="AD204" s="188"/>
      <c r="AE204" s="188"/>
      <c r="AF204" s="188"/>
      <c r="AG204" s="188"/>
      <c r="AH204" s="188"/>
      <c r="AI204" s="188"/>
      <c r="AJ204" s="188"/>
      <c r="AK204" s="188"/>
      <c r="AL204" s="188"/>
      <c r="AM204" s="188"/>
      <c r="AN204" s="188"/>
      <c r="AO204" s="188"/>
      <c r="AP204" s="188"/>
      <c r="AQ204" s="188"/>
      <c r="AR204" s="188"/>
      <c r="AS204" s="188"/>
      <c r="AT204" s="188"/>
      <c r="AU204" s="188"/>
      <c r="AV204" s="188"/>
      <c r="AW204" s="188"/>
      <c r="AX204" s="188"/>
      <c r="AY204" s="188"/>
      <c r="AZ204" s="188"/>
      <c r="BA204" s="188"/>
      <c r="BB204" s="188"/>
      <c r="BC204" s="188"/>
      <c r="BD204" s="188"/>
      <c r="BE204" s="188"/>
      <c r="BF204" s="188"/>
      <c r="BG204" s="188"/>
      <c r="BH204" s="188"/>
      <c r="BI204" s="188"/>
      <c r="BJ204" s="188"/>
      <c r="BK204" s="188"/>
      <c r="BL204" s="188"/>
      <c r="BM204" s="188"/>
      <c r="BN204" s="188"/>
      <c r="BO204" s="188"/>
      <c r="BP204" s="188"/>
      <c r="BQ204" s="188"/>
      <c r="BR204" s="188"/>
      <c r="BS204" s="188"/>
      <c r="BT204" s="188"/>
      <c r="BU204" s="188"/>
      <c r="BV204" s="188"/>
      <c r="BW204" s="188"/>
      <c r="BX204" s="188"/>
      <c r="BY204" s="188"/>
      <c r="BZ204" s="188"/>
      <c r="CA204" s="188"/>
      <c r="CB204" s="188"/>
      <c r="CC204" s="188"/>
      <c r="CD204" s="188"/>
      <c r="CE204" s="188"/>
      <c r="CF204" s="188"/>
      <c r="CG204" s="188"/>
      <c r="CH204" s="188"/>
      <c r="CI204" s="188"/>
      <c r="CJ204" s="188"/>
      <c r="CK204" s="188"/>
      <c r="CL204" s="188"/>
      <c r="CM204" s="188"/>
      <c r="CN204" s="188"/>
      <c r="CO204" s="188"/>
      <c r="CP204" s="188"/>
      <c r="CQ204" s="188"/>
      <c r="CR204" s="188"/>
      <c r="CS204" s="188"/>
      <c r="CT204" s="188"/>
      <c r="CU204" s="188"/>
      <c r="CV204" s="188"/>
      <c r="CW204" s="188"/>
      <c r="CX204" s="188"/>
      <c r="CY204" s="188"/>
      <c r="CZ204" s="188"/>
      <c r="DA204" s="188"/>
      <c r="DB204" s="188"/>
      <c r="DC204" s="188"/>
      <c r="DD204" s="188"/>
      <c r="DE204" s="188"/>
      <c r="DF204" s="188"/>
      <c r="DG204" s="188"/>
      <c r="DH204" s="188"/>
      <c r="DI204" s="188"/>
      <c r="DJ204" s="188"/>
      <c r="DK204" s="188"/>
      <c r="DL204" s="188"/>
      <c r="DM204" s="188"/>
      <c r="DN204" s="188"/>
      <c r="DO204" s="188"/>
      <c r="DP204" s="188"/>
      <c r="DQ204" s="188"/>
      <c r="DR204" s="188"/>
      <c r="DS204" s="188"/>
      <c r="DT204" s="188"/>
      <c r="DU204" s="188"/>
      <c r="DV204" s="188"/>
      <c r="DW204" s="188"/>
      <c r="DX204" s="188"/>
      <c r="DY204" s="188"/>
      <c r="DZ204" s="188"/>
      <c r="EA204" s="188"/>
      <c r="EB204" s="188"/>
      <c r="EC204" s="188"/>
      <c r="ED204" s="188"/>
      <c r="EE204" s="188"/>
      <c r="EF204" s="188"/>
      <c r="EG204" s="188"/>
      <c r="EH204" s="188"/>
      <c r="EI204" s="188"/>
      <c r="EJ204" s="188"/>
      <c r="EK204" s="188"/>
      <c r="EL204" s="188"/>
      <c r="EM204" s="188"/>
      <c r="EN204" s="188"/>
      <c r="EO204" s="188"/>
      <c r="EP204" s="188"/>
      <c r="EQ204" s="188"/>
      <c r="ER204" s="188"/>
      <c r="ES204" s="188"/>
      <c r="ET204" s="188"/>
      <c r="EU204" s="188"/>
      <c r="EV204" s="188"/>
      <c r="EW204" s="188"/>
      <c r="EX204" s="188"/>
      <c r="EY204" s="188"/>
      <c r="EZ204" s="188"/>
      <c r="FA204" s="188"/>
      <c r="FB204" s="188"/>
      <c r="FC204" s="188"/>
      <c r="FD204" s="188"/>
      <c r="FE204" s="188"/>
      <c r="FF204" s="188"/>
      <c r="FG204" s="188"/>
      <c r="FH204" s="188"/>
      <c r="FI204" s="188"/>
      <c r="FJ204" s="188"/>
      <c r="FK204" s="188"/>
      <c r="FL204" s="188"/>
      <c r="FM204" s="188"/>
      <c r="FN204" s="188"/>
      <c r="FO204" s="188"/>
      <c r="FP204" s="188"/>
      <c r="FQ204" s="188"/>
      <c r="FR204" s="188"/>
      <c r="FS204" s="188"/>
      <c r="FT204" s="188"/>
      <c r="FU204" s="188"/>
      <c r="FV204" s="188"/>
      <c r="FW204" s="188"/>
      <c r="FX204" s="188"/>
      <c r="FY204" s="188"/>
      <c r="FZ204" s="188"/>
      <c r="GA204" s="188"/>
      <c r="GB204" s="188"/>
      <c r="GC204" s="188"/>
      <c r="GD204" s="188"/>
      <c r="GE204" s="188"/>
      <c r="GF204" s="188"/>
      <c r="GG204" s="188"/>
      <c r="GH204" s="188"/>
      <c r="GI204" s="188"/>
      <c r="GJ204" s="188"/>
      <c r="GK204" s="188"/>
      <c r="GL204" s="188"/>
      <c r="GM204" s="188"/>
      <c r="GN204" s="188"/>
      <c r="GO204" s="188"/>
      <c r="GP204" s="188"/>
      <c r="GQ204" s="188"/>
      <c r="GR204" s="188"/>
      <c r="GS204" s="188"/>
      <c r="GT204" s="188"/>
      <c r="GU204" s="188"/>
      <c r="GV204" s="188"/>
      <c r="GW204" s="188"/>
      <c r="GX204" s="188"/>
      <c r="GY204" s="188"/>
      <c r="GZ204" s="188"/>
      <c r="HA204" s="188"/>
      <c r="HB204" s="188"/>
      <c r="HC204" s="188"/>
      <c r="HD204" s="188"/>
      <c r="HE204" s="188"/>
      <c r="HF204" s="188"/>
      <c r="HG204" s="188"/>
      <c r="HH204" s="188"/>
      <c r="HI204" s="188"/>
      <c r="HJ204" s="188"/>
    </row>
    <row r="205" spans="1:218" ht="15.6">
      <c r="A205" s="190"/>
      <c r="B205" s="190"/>
      <c r="C205" s="190"/>
      <c r="D205" s="190"/>
      <c r="E205" s="179"/>
      <c r="F205" s="190"/>
      <c r="G205" s="190"/>
      <c r="H205" s="190"/>
      <c r="I205" s="179"/>
      <c r="J205" s="190"/>
      <c r="K205" s="190"/>
      <c r="L205" s="190"/>
      <c r="M205" s="190"/>
      <c r="N205" s="190"/>
      <c r="O205" s="190"/>
      <c r="P205" s="190"/>
      <c r="Q205" s="190"/>
      <c r="R205" s="190"/>
      <c r="S205" s="190"/>
      <c r="T205" s="190"/>
      <c r="U205" s="190"/>
      <c r="V205" s="190"/>
      <c r="W205" s="190"/>
      <c r="X205" s="190"/>
      <c r="Y205" s="190"/>
      <c r="Z205" s="190"/>
      <c r="AA205" s="188"/>
      <c r="AB205" s="188"/>
      <c r="AC205" s="188"/>
      <c r="AD205" s="188"/>
      <c r="AE205" s="188"/>
      <c r="AF205" s="188"/>
      <c r="AG205" s="188"/>
      <c r="AH205" s="188"/>
      <c r="AI205" s="188"/>
      <c r="AJ205" s="188"/>
      <c r="AK205" s="188"/>
      <c r="AL205" s="188"/>
      <c r="AM205" s="188"/>
      <c r="AN205" s="188"/>
      <c r="AO205" s="188"/>
      <c r="AP205" s="188"/>
      <c r="AQ205" s="188"/>
      <c r="AR205" s="188"/>
      <c r="AS205" s="188"/>
      <c r="AT205" s="188"/>
      <c r="AU205" s="188"/>
      <c r="AV205" s="188"/>
      <c r="AW205" s="188"/>
      <c r="AX205" s="188"/>
      <c r="AY205" s="188"/>
      <c r="AZ205" s="188"/>
      <c r="BA205" s="188"/>
      <c r="BB205" s="188"/>
      <c r="BC205" s="188"/>
      <c r="BD205" s="188"/>
      <c r="BE205" s="188"/>
      <c r="BF205" s="188"/>
      <c r="BG205" s="188"/>
      <c r="BH205" s="188"/>
      <c r="BI205" s="188"/>
      <c r="BJ205" s="188"/>
      <c r="BK205" s="188"/>
      <c r="BL205" s="188"/>
      <c r="BM205" s="188"/>
      <c r="BN205" s="188"/>
      <c r="BO205" s="188"/>
      <c r="BP205" s="188"/>
      <c r="BQ205" s="188"/>
      <c r="BR205" s="188"/>
      <c r="BS205" s="188"/>
      <c r="BT205" s="188"/>
      <c r="BU205" s="188"/>
      <c r="BV205" s="188"/>
      <c r="BW205" s="188"/>
      <c r="BX205" s="188"/>
      <c r="BY205" s="188"/>
      <c r="BZ205" s="188"/>
      <c r="CA205" s="188"/>
      <c r="CB205" s="188"/>
      <c r="CC205" s="188"/>
      <c r="CD205" s="188"/>
      <c r="CE205" s="188"/>
      <c r="CF205" s="188"/>
      <c r="CG205" s="188"/>
      <c r="CH205" s="188"/>
      <c r="CI205" s="188"/>
      <c r="CJ205" s="188"/>
      <c r="CK205" s="188"/>
      <c r="CL205" s="188"/>
      <c r="CM205" s="188"/>
      <c r="CN205" s="188"/>
      <c r="CO205" s="188"/>
      <c r="CP205" s="188"/>
      <c r="CQ205" s="188"/>
      <c r="CR205" s="188"/>
      <c r="CS205" s="188"/>
      <c r="CT205" s="188"/>
      <c r="CU205" s="188"/>
      <c r="CV205" s="188"/>
      <c r="CW205" s="188"/>
      <c r="CX205" s="188"/>
      <c r="CY205" s="188"/>
      <c r="CZ205" s="188"/>
      <c r="DA205" s="188"/>
      <c r="DB205" s="188"/>
      <c r="DC205" s="188"/>
      <c r="DD205" s="188"/>
      <c r="DE205" s="188"/>
      <c r="DF205" s="188"/>
      <c r="DG205" s="188"/>
      <c r="DH205" s="188"/>
      <c r="DI205" s="188"/>
      <c r="DJ205" s="188"/>
      <c r="DK205" s="188"/>
      <c r="DL205" s="188"/>
      <c r="DM205" s="188"/>
      <c r="DN205" s="188"/>
      <c r="DO205" s="188"/>
      <c r="DP205" s="188"/>
      <c r="DQ205" s="188"/>
      <c r="DR205" s="188"/>
      <c r="DS205" s="188"/>
      <c r="DT205" s="188"/>
      <c r="DU205" s="188"/>
      <c r="DV205" s="188"/>
      <c r="DW205" s="188"/>
      <c r="DX205" s="188"/>
      <c r="DY205" s="188"/>
      <c r="DZ205" s="188"/>
      <c r="EA205" s="188"/>
      <c r="EB205" s="188"/>
      <c r="EC205" s="188"/>
      <c r="ED205" s="188"/>
      <c r="EE205" s="188"/>
      <c r="EF205" s="188"/>
      <c r="EG205" s="188"/>
      <c r="EH205" s="188"/>
      <c r="EI205" s="188"/>
      <c r="EJ205" s="188"/>
      <c r="EK205" s="188"/>
      <c r="EL205" s="188"/>
      <c r="EM205" s="188"/>
      <c r="EN205" s="188"/>
      <c r="EO205" s="188"/>
      <c r="EP205" s="188"/>
      <c r="EQ205" s="188"/>
      <c r="ER205" s="188"/>
      <c r="ES205" s="188"/>
      <c r="ET205" s="188"/>
      <c r="EU205" s="188"/>
      <c r="EV205" s="188"/>
      <c r="EW205" s="188"/>
      <c r="EX205" s="188"/>
      <c r="EY205" s="188"/>
      <c r="EZ205" s="188"/>
      <c r="FA205" s="188"/>
      <c r="FB205" s="188"/>
      <c r="FC205" s="188"/>
      <c r="FD205" s="188"/>
      <c r="FE205" s="188"/>
      <c r="FF205" s="188"/>
      <c r="FG205" s="188"/>
      <c r="FH205" s="188"/>
      <c r="FI205" s="188"/>
      <c r="FJ205" s="188"/>
      <c r="FK205" s="188"/>
      <c r="FL205" s="188"/>
      <c r="FM205" s="188"/>
      <c r="FN205" s="188"/>
      <c r="FO205" s="188"/>
      <c r="FP205" s="188"/>
      <c r="FQ205" s="188"/>
      <c r="FR205" s="188"/>
      <c r="FS205" s="188"/>
      <c r="FT205" s="188"/>
      <c r="FU205" s="188"/>
      <c r="FV205" s="188"/>
      <c r="FW205" s="188"/>
      <c r="FX205" s="188"/>
      <c r="FY205" s="188"/>
      <c r="FZ205" s="188"/>
      <c r="GA205" s="188"/>
      <c r="GB205" s="188"/>
      <c r="GC205" s="188"/>
      <c r="GD205" s="188"/>
      <c r="GE205" s="188"/>
      <c r="GF205" s="188"/>
      <c r="GG205" s="188"/>
      <c r="GH205" s="188"/>
      <c r="GI205" s="188"/>
      <c r="GJ205" s="188"/>
      <c r="GK205" s="188"/>
      <c r="GL205" s="188"/>
      <c r="GM205" s="188"/>
      <c r="GN205" s="188"/>
      <c r="GO205" s="188"/>
      <c r="GP205" s="188"/>
      <c r="GQ205" s="188"/>
      <c r="GR205" s="188"/>
      <c r="GS205" s="188"/>
      <c r="GT205" s="188"/>
      <c r="GU205" s="188"/>
      <c r="GV205" s="188"/>
      <c r="GW205" s="188"/>
      <c r="GX205" s="188"/>
      <c r="GY205" s="188"/>
      <c r="GZ205" s="188"/>
      <c r="HA205" s="188"/>
      <c r="HB205" s="188"/>
      <c r="HC205" s="188"/>
      <c r="HD205" s="188"/>
      <c r="HE205" s="188"/>
      <c r="HF205" s="188"/>
      <c r="HG205" s="188"/>
      <c r="HH205" s="188"/>
      <c r="HI205" s="188"/>
      <c r="HJ205" s="188"/>
    </row>
    <row r="206" spans="1:218" ht="15.6">
      <c r="A206" s="190"/>
      <c r="B206" s="190"/>
      <c r="C206" s="190"/>
      <c r="D206" s="190"/>
      <c r="E206" s="179"/>
      <c r="F206" s="190"/>
      <c r="G206" s="190"/>
      <c r="H206" s="190"/>
      <c r="I206" s="179"/>
      <c r="J206" s="190"/>
      <c r="K206" s="190"/>
      <c r="L206" s="190"/>
      <c r="M206" s="190"/>
      <c r="N206" s="190"/>
      <c r="O206" s="190"/>
      <c r="P206" s="190"/>
      <c r="Q206" s="190"/>
      <c r="R206" s="190"/>
      <c r="S206" s="190"/>
      <c r="T206" s="190"/>
      <c r="U206" s="190"/>
      <c r="V206" s="190"/>
      <c r="W206" s="190"/>
      <c r="X206" s="190"/>
      <c r="Y206" s="190"/>
      <c r="Z206" s="190"/>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8"/>
      <c r="AY206" s="188"/>
      <c r="AZ206" s="188"/>
      <c r="BA206" s="188"/>
      <c r="BB206" s="188"/>
      <c r="BC206" s="188"/>
      <c r="BD206" s="188"/>
      <c r="BE206" s="188"/>
      <c r="BF206" s="188"/>
      <c r="BG206" s="188"/>
      <c r="BH206" s="188"/>
      <c r="BI206" s="188"/>
      <c r="BJ206" s="188"/>
      <c r="BK206" s="188"/>
      <c r="BL206" s="188"/>
      <c r="BM206" s="188"/>
      <c r="BN206" s="188"/>
      <c r="BO206" s="188"/>
      <c r="BP206" s="188"/>
      <c r="BQ206" s="188"/>
      <c r="BR206" s="188"/>
      <c r="BS206" s="188"/>
      <c r="BT206" s="188"/>
      <c r="BU206" s="188"/>
      <c r="BV206" s="188"/>
      <c r="BW206" s="188"/>
      <c r="BX206" s="188"/>
      <c r="BY206" s="188"/>
      <c r="BZ206" s="188"/>
      <c r="CA206" s="188"/>
      <c r="CB206" s="188"/>
      <c r="CC206" s="188"/>
      <c r="CD206" s="188"/>
      <c r="CE206" s="188"/>
      <c r="CF206" s="188"/>
      <c r="CG206" s="188"/>
      <c r="CH206" s="188"/>
      <c r="CI206" s="188"/>
      <c r="CJ206" s="188"/>
      <c r="CK206" s="188"/>
      <c r="CL206" s="188"/>
      <c r="CM206" s="188"/>
      <c r="CN206" s="188"/>
      <c r="CO206" s="188"/>
      <c r="CP206" s="188"/>
      <c r="CQ206" s="188"/>
      <c r="CR206" s="188"/>
      <c r="CS206" s="188"/>
      <c r="CT206" s="188"/>
      <c r="CU206" s="188"/>
      <c r="CV206" s="188"/>
      <c r="CW206" s="188"/>
      <c r="CX206" s="188"/>
      <c r="CY206" s="188"/>
      <c r="CZ206" s="188"/>
      <c r="DA206" s="188"/>
      <c r="DB206" s="188"/>
      <c r="DC206" s="188"/>
      <c r="DD206" s="188"/>
      <c r="DE206" s="188"/>
      <c r="DF206" s="188"/>
      <c r="DG206" s="188"/>
      <c r="DH206" s="188"/>
      <c r="DI206" s="188"/>
      <c r="DJ206" s="188"/>
      <c r="DK206" s="188"/>
      <c r="DL206" s="188"/>
      <c r="DM206" s="188"/>
      <c r="DN206" s="188"/>
      <c r="DO206" s="188"/>
      <c r="DP206" s="188"/>
      <c r="DQ206" s="188"/>
      <c r="DR206" s="188"/>
      <c r="DS206" s="188"/>
      <c r="DT206" s="188"/>
      <c r="DU206" s="188"/>
      <c r="DV206" s="188"/>
      <c r="DW206" s="188"/>
      <c r="DX206" s="188"/>
      <c r="DY206" s="188"/>
      <c r="DZ206" s="188"/>
      <c r="EA206" s="188"/>
      <c r="EB206" s="188"/>
      <c r="EC206" s="188"/>
      <c r="ED206" s="188"/>
      <c r="EE206" s="188"/>
      <c r="EF206" s="188"/>
      <c r="EG206" s="188"/>
      <c r="EH206" s="188"/>
      <c r="EI206" s="188"/>
      <c r="EJ206" s="188"/>
      <c r="EK206" s="188"/>
      <c r="EL206" s="188"/>
      <c r="EM206" s="188"/>
      <c r="EN206" s="188"/>
      <c r="EO206" s="188"/>
      <c r="EP206" s="188"/>
      <c r="EQ206" s="188"/>
      <c r="ER206" s="188"/>
      <c r="ES206" s="188"/>
      <c r="ET206" s="188"/>
      <c r="EU206" s="188"/>
      <c r="EV206" s="188"/>
      <c r="EW206" s="188"/>
      <c r="EX206" s="188"/>
      <c r="EY206" s="188"/>
      <c r="EZ206" s="188"/>
      <c r="FA206" s="188"/>
      <c r="FB206" s="188"/>
      <c r="FC206" s="188"/>
      <c r="FD206" s="188"/>
      <c r="FE206" s="188"/>
      <c r="FF206" s="188"/>
      <c r="FG206" s="188"/>
      <c r="FH206" s="188"/>
      <c r="FI206" s="188"/>
      <c r="FJ206" s="188"/>
      <c r="FK206" s="188"/>
      <c r="FL206" s="188"/>
      <c r="FM206" s="188"/>
      <c r="FN206" s="188"/>
      <c r="FO206" s="188"/>
      <c r="FP206" s="188"/>
      <c r="FQ206" s="188"/>
      <c r="FR206" s="188"/>
      <c r="FS206" s="188"/>
      <c r="FT206" s="188"/>
      <c r="FU206" s="188"/>
      <c r="FV206" s="188"/>
      <c r="FW206" s="188"/>
      <c r="FX206" s="188"/>
      <c r="FY206" s="188"/>
      <c r="FZ206" s="188"/>
      <c r="GA206" s="188"/>
      <c r="GB206" s="188"/>
      <c r="GC206" s="188"/>
      <c r="GD206" s="188"/>
      <c r="GE206" s="188"/>
      <c r="GF206" s="188"/>
      <c r="GG206" s="188"/>
      <c r="GH206" s="188"/>
      <c r="GI206" s="188"/>
      <c r="GJ206" s="188"/>
      <c r="GK206" s="188"/>
      <c r="GL206" s="188"/>
      <c r="GM206" s="188"/>
      <c r="GN206" s="188"/>
      <c r="GO206" s="188"/>
      <c r="GP206" s="188"/>
      <c r="GQ206" s="188"/>
      <c r="GR206" s="188"/>
      <c r="GS206" s="188"/>
      <c r="GT206" s="188"/>
      <c r="GU206" s="188"/>
      <c r="GV206" s="188"/>
      <c r="GW206" s="188"/>
      <c r="GX206" s="188"/>
      <c r="GY206" s="188"/>
      <c r="GZ206" s="188"/>
      <c r="HA206" s="188"/>
      <c r="HB206" s="188"/>
      <c r="HC206" s="188"/>
      <c r="HD206" s="188"/>
      <c r="HE206" s="188"/>
      <c r="HF206" s="188"/>
      <c r="HG206" s="188"/>
      <c r="HH206" s="188"/>
      <c r="HI206" s="188"/>
      <c r="HJ206" s="188"/>
    </row>
    <row r="207" spans="1:218" ht="15.6">
      <c r="A207" s="190"/>
      <c r="B207" s="190"/>
      <c r="C207" s="190"/>
      <c r="D207" s="190"/>
      <c r="E207" s="179"/>
      <c r="F207" s="190"/>
      <c r="G207" s="190"/>
      <c r="H207" s="190"/>
      <c r="I207" s="179"/>
      <c r="J207" s="190"/>
      <c r="K207" s="190"/>
      <c r="L207" s="190"/>
      <c r="M207" s="190"/>
      <c r="N207" s="190"/>
      <c r="O207" s="190"/>
      <c r="P207" s="190"/>
      <c r="Q207" s="190"/>
      <c r="R207" s="190"/>
      <c r="S207" s="190"/>
      <c r="T207" s="190"/>
      <c r="U207" s="190"/>
      <c r="V207" s="190"/>
      <c r="W207" s="190"/>
      <c r="X207" s="190"/>
      <c r="Y207" s="190"/>
      <c r="Z207" s="190"/>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188"/>
      <c r="BM207" s="188"/>
      <c r="BN207" s="188"/>
      <c r="BO207" s="188"/>
      <c r="BP207" s="188"/>
      <c r="BQ207" s="188"/>
      <c r="BR207" s="188"/>
      <c r="BS207" s="188"/>
      <c r="BT207" s="188"/>
      <c r="BU207" s="188"/>
      <c r="BV207" s="188"/>
      <c r="BW207" s="188"/>
      <c r="BX207" s="188"/>
      <c r="BY207" s="188"/>
      <c r="BZ207" s="188"/>
      <c r="CA207" s="188"/>
      <c r="CB207" s="188"/>
      <c r="CC207" s="188"/>
      <c r="CD207" s="188"/>
      <c r="CE207" s="188"/>
      <c r="CF207" s="188"/>
      <c r="CG207" s="188"/>
      <c r="CH207" s="188"/>
      <c r="CI207" s="188"/>
      <c r="CJ207" s="188"/>
      <c r="CK207" s="188"/>
      <c r="CL207" s="188"/>
      <c r="CM207" s="188"/>
      <c r="CN207" s="188"/>
      <c r="CO207" s="188"/>
      <c r="CP207" s="188"/>
      <c r="CQ207" s="188"/>
      <c r="CR207" s="188"/>
      <c r="CS207" s="188"/>
      <c r="CT207" s="188"/>
      <c r="CU207" s="188"/>
      <c r="CV207" s="188"/>
      <c r="CW207" s="188"/>
      <c r="CX207" s="188"/>
      <c r="CY207" s="188"/>
      <c r="CZ207" s="188"/>
      <c r="DA207" s="188"/>
      <c r="DB207" s="188"/>
      <c r="DC207" s="188"/>
      <c r="DD207" s="188"/>
      <c r="DE207" s="188"/>
      <c r="DF207" s="188"/>
      <c r="DG207" s="188"/>
      <c r="DH207" s="188"/>
      <c r="DI207" s="188"/>
      <c r="DJ207" s="188"/>
      <c r="DK207" s="188"/>
      <c r="DL207" s="188"/>
      <c r="DM207" s="188"/>
      <c r="DN207" s="188"/>
      <c r="DO207" s="188"/>
      <c r="DP207" s="188"/>
      <c r="DQ207" s="188"/>
      <c r="DR207" s="188"/>
      <c r="DS207" s="188"/>
      <c r="DT207" s="188"/>
      <c r="DU207" s="188"/>
      <c r="DV207" s="188"/>
      <c r="DW207" s="188"/>
      <c r="DX207" s="188"/>
      <c r="DY207" s="188"/>
      <c r="DZ207" s="188"/>
      <c r="EA207" s="188"/>
      <c r="EB207" s="188"/>
      <c r="EC207" s="188"/>
      <c r="ED207" s="188"/>
      <c r="EE207" s="188"/>
      <c r="EF207" s="188"/>
      <c r="EG207" s="188"/>
      <c r="EH207" s="188"/>
      <c r="EI207" s="188"/>
      <c r="EJ207" s="188"/>
      <c r="EK207" s="188"/>
      <c r="EL207" s="188"/>
      <c r="EM207" s="188"/>
      <c r="EN207" s="188"/>
      <c r="EO207" s="188"/>
      <c r="EP207" s="188"/>
      <c r="EQ207" s="188"/>
      <c r="ER207" s="188"/>
      <c r="ES207" s="188"/>
      <c r="ET207" s="188"/>
      <c r="EU207" s="188"/>
      <c r="EV207" s="188"/>
      <c r="EW207" s="188"/>
      <c r="EX207" s="188"/>
      <c r="EY207" s="188"/>
      <c r="EZ207" s="188"/>
      <c r="FA207" s="188"/>
      <c r="FB207" s="188"/>
      <c r="FC207" s="188"/>
      <c r="FD207" s="188"/>
      <c r="FE207" s="188"/>
      <c r="FF207" s="188"/>
      <c r="FG207" s="188"/>
      <c r="FH207" s="188"/>
      <c r="FI207" s="188"/>
      <c r="FJ207" s="188"/>
      <c r="FK207" s="188"/>
      <c r="FL207" s="188"/>
      <c r="FM207" s="188"/>
      <c r="FN207" s="188"/>
      <c r="FO207" s="188"/>
      <c r="FP207" s="188"/>
      <c r="FQ207" s="188"/>
      <c r="FR207" s="188"/>
      <c r="FS207" s="188"/>
      <c r="FT207" s="188"/>
      <c r="FU207" s="188"/>
      <c r="FV207" s="188"/>
      <c r="FW207" s="188"/>
      <c r="FX207" s="188"/>
      <c r="FY207" s="188"/>
      <c r="FZ207" s="188"/>
      <c r="GA207" s="188"/>
      <c r="GB207" s="188"/>
      <c r="GC207" s="188"/>
      <c r="GD207" s="188"/>
      <c r="GE207" s="188"/>
      <c r="GF207" s="188"/>
      <c r="GG207" s="188"/>
      <c r="GH207" s="188"/>
      <c r="GI207" s="188"/>
      <c r="GJ207" s="188"/>
      <c r="GK207" s="188"/>
      <c r="GL207" s="188"/>
      <c r="GM207" s="188"/>
      <c r="GN207" s="188"/>
      <c r="GO207" s="188"/>
      <c r="GP207" s="188"/>
      <c r="GQ207" s="188"/>
      <c r="GR207" s="188"/>
      <c r="GS207" s="188"/>
      <c r="GT207" s="188"/>
      <c r="GU207" s="188"/>
      <c r="GV207" s="188"/>
      <c r="GW207" s="188"/>
      <c r="GX207" s="188"/>
      <c r="GY207" s="188"/>
      <c r="GZ207" s="188"/>
      <c r="HA207" s="188"/>
      <c r="HB207" s="188"/>
      <c r="HC207" s="188"/>
      <c r="HD207" s="188"/>
      <c r="HE207" s="188"/>
      <c r="HF207" s="188"/>
      <c r="HG207" s="188"/>
      <c r="HH207" s="188"/>
      <c r="HI207" s="188"/>
      <c r="HJ207" s="188"/>
    </row>
    <row r="208" spans="1:218" ht="15.6">
      <c r="A208" s="190"/>
      <c r="B208" s="190"/>
      <c r="C208" s="190"/>
      <c r="D208" s="190"/>
      <c r="E208" s="179"/>
      <c r="F208" s="190"/>
      <c r="G208" s="190"/>
      <c r="H208" s="190"/>
      <c r="I208" s="179"/>
      <c r="J208" s="190"/>
      <c r="K208" s="190"/>
      <c r="L208" s="190"/>
      <c r="M208" s="190"/>
      <c r="N208" s="190"/>
      <c r="O208" s="190"/>
      <c r="P208" s="190"/>
      <c r="Q208" s="190"/>
      <c r="R208" s="190"/>
      <c r="S208" s="190"/>
      <c r="T208" s="190"/>
      <c r="U208" s="190"/>
      <c r="V208" s="190"/>
      <c r="W208" s="190"/>
      <c r="X208" s="190"/>
      <c r="Y208" s="190"/>
      <c r="Z208" s="190"/>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8"/>
      <c r="AY208" s="188"/>
      <c r="AZ208" s="188"/>
      <c r="BA208" s="188"/>
      <c r="BB208" s="188"/>
      <c r="BC208" s="188"/>
      <c r="BD208" s="188"/>
      <c r="BE208" s="188"/>
      <c r="BF208" s="188"/>
      <c r="BG208" s="188"/>
      <c r="BH208" s="188"/>
      <c r="BI208" s="188"/>
      <c r="BJ208" s="188"/>
      <c r="BK208" s="188"/>
      <c r="BL208" s="188"/>
      <c r="BM208" s="188"/>
      <c r="BN208" s="188"/>
      <c r="BO208" s="188"/>
      <c r="BP208" s="188"/>
      <c r="BQ208" s="188"/>
      <c r="BR208" s="188"/>
      <c r="BS208" s="188"/>
      <c r="BT208" s="188"/>
      <c r="BU208" s="188"/>
      <c r="BV208" s="188"/>
      <c r="BW208" s="188"/>
      <c r="BX208" s="188"/>
      <c r="BY208" s="188"/>
      <c r="BZ208" s="188"/>
      <c r="CA208" s="188"/>
      <c r="CB208" s="188"/>
      <c r="CC208" s="188"/>
      <c r="CD208" s="188"/>
      <c r="CE208" s="188"/>
      <c r="CF208" s="188"/>
      <c r="CG208" s="188"/>
      <c r="CH208" s="188"/>
      <c r="CI208" s="188"/>
      <c r="CJ208" s="188"/>
      <c r="CK208" s="188"/>
      <c r="CL208" s="188"/>
      <c r="CM208" s="188"/>
      <c r="CN208" s="188"/>
      <c r="CO208" s="188"/>
      <c r="CP208" s="188"/>
      <c r="CQ208" s="188"/>
      <c r="CR208" s="188"/>
      <c r="CS208" s="188"/>
      <c r="CT208" s="188"/>
      <c r="CU208" s="188"/>
      <c r="CV208" s="188"/>
      <c r="CW208" s="188"/>
      <c r="CX208" s="188"/>
      <c r="CY208" s="188"/>
      <c r="CZ208" s="188"/>
      <c r="DA208" s="188"/>
      <c r="DB208" s="188"/>
      <c r="DC208" s="188"/>
      <c r="DD208" s="188"/>
      <c r="DE208" s="188"/>
      <c r="DF208" s="188"/>
      <c r="DG208" s="188"/>
      <c r="DH208" s="188"/>
      <c r="DI208" s="188"/>
      <c r="DJ208" s="188"/>
      <c r="DK208" s="188"/>
      <c r="DL208" s="188"/>
      <c r="DM208" s="188"/>
      <c r="DN208" s="188"/>
      <c r="DO208" s="188"/>
      <c r="DP208" s="188"/>
      <c r="DQ208" s="188"/>
      <c r="DR208" s="188"/>
      <c r="DS208" s="188"/>
      <c r="DT208" s="188"/>
      <c r="DU208" s="188"/>
      <c r="DV208" s="188"/>
      <c r="DW208" s="188"/>
      <c r="DX208" s="188"/>
      <c r="DY208" s="188"/>
      <c r="DZ208" s="188"/>
      <c r="EA208" s="188"/>
      <c r="EB208" s="188"/>
      <c r="EC208" s="188"/>
      <c r="ED208" s="188"/>
      <c r="EE208" s="188"/>
      <c r="EF208" s="188"/>
      <c r="EG208" s="188"/>
      <c r="EH208" s="188"/>
      <c r="EI208" s="188"/>
      <c r="EJ208" s="188"/>
      <c r="EK208" s="188"/>
      <c r="EL208" s="188"/>
      <c r="EM208" s="188"/>
      <c r="EN208" s="188"/>
      <c r="EO208" s="188"/>
      <c r="EP208" s="188"/>
      <c r="EQ208" s="188"/>
      <c r="ER208" s="188"/>
      <c r="ES208" s="188"/>
      <c r="ET208" s="188"/>
      <c r="EU208" s="188"/>
      <c r="EV208" s="188"/>
      <c r="EW208" s="188"/>
      <c r="EX208" s="188"/>
      <c r="EY208" s="188"/>
      <c r="EZ208" s="188"/>
      <c r="FA208" s="188"/>
      <c r="FB208" s="188"/>
      <c r="FC208" s="188"/>
      <c r="FD208" s="188"/>
      <c r="FE208" s="188"/>
      <c r="FF208" s="188"/>
      <c r="FG208" s="188"/>
      <c r="FH208" s="188"/>
      <c r="FI208" s="188"/>
      <c r="FJ208" s="188"/>
      <c r="FK208" s="188"/>
      <c r="FL208" s="188"/>
      <c r="FM208" s="188"/>
      <c r="FN208" s="188"/>
      <c r="FO208" s="188"/>
      <c r="FP208" s="188"/>
      <c r="FQ208" s="188"/>
      <c r="FR208" s="188"/>
      <c r="FS208" s="188"/>
      <c r="FT208" s="188"/>
      <c r="FU208" s="188"/>
      <c r="FV208" s="188"/>
      <c r="FW208" s="188"/>
      <c r="FX208" s="188"/>
      <c r="FY208" s="188"/>
      <c r="FZ208" s="188"/>
      <c r="GA208" s="188"/>
      <c r="GB208" s="188"/>
      <c r="GC208" s="188"/>
      <c r="GD208" s="188"/>
      <c r="GE208" s="188"/>
      <c r="GF208" s="188"/>
      <c r="GG208" s="188"/>
      <c r="GH208" s="188"/>
      <c r="GI208" s="188"/>
      <c r="GJ208" s="188"/>
      <c r="GK208" s="188"/>
      <c r="GL208" s="188"/>
      <c r="GM208" s="188"/>
      <c r="GN208" s="188"/>
      <c r="GO208" s="188"/>
      <c r="GP208" s="188"/>
      <c r="GQ208" s="188"/>
      <c r="GR208" s="188"/>
      <c r="GS208" s="188"/>
      <c r="GT208" s="188"/>
      <c r="GU208" s="188"/>
      <c r="GV208" s="188"/>
      <c r="GW208" s="188"/>
      <c r="GX208" s="188"/>
      <c r="GY208" s="188"/>
      <c r="GZ208" s="188"/>
      <c r="HA208" s="188"/>
      <c r="HB208" s="188"/>
      <c r="HC208" s="188"/>
      <c r="HD208" s="188"/>
      <c r="HE208" s="188"/>
      <c r="HF208" s="188"/>
      <c r="HG208" s="188"/>
      <c r="HH208" s="188"/>
      <c r="HI208" s="188"/>
      <c r="HJ208" s="188"/>
    </row>
    <row r="209" spans="1:218" ht="15.6">
      <c r="A209" s="190"/>
      <c r="B209" s="190"/>
      <c r="C209" s="190"/>
      <c r="D209" s="190"/>
      <c r="E209" s="179"/>
      <c r="F209" s="190"/>
      <c r="G209" s="190"/>
      <c r="H209" s="190"/>
      <c r="I209" s="179"/>
      <c r="J209" s="190"/>
      <c r="K209" s="190"/>
      <c r="L209" s="190"/>
      <c r="M209" s="190"/>
      <c r="N209" s="190"/>
      <c r="O209" s="190"/>
      <c r="P209" s="190"/>
      <c r="Q209" s="190"/>
      <c r="R209" s="190"/>
      <c r="S209" s="190"/>
      <c r="T209" s="190"/>
      <c r="U209" s="190"/>
      <c r="V209" s="190"/>
      <c r="W209" s="190"/>
      <c r="X209" s="190"/>
      <c r="Y209" s="190"/>
      <c r="Z209" s="190"/>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8"/>
      <c r="BG209" s="188"/>
      <c r="BH209" s="188"/>
      <c r="BI209" s="188"/>
      <c r="BJ209" s="188"/>
      <c r="BK209" s="188"/>
      <c r="BL209" s="188"/>
      <c r="BM209" s="188"/>
      <c r="BN209" s="188"/>
      <c r="BO209" s="188"/>
      <c r="BP209" s="188"/>
      <c r="BQ209" s="188"/>
      <c r="BR209" s="188"/>
      <c r="BS209" s="188"/>
      <c r="BT209" s="188"/>
      <c r="BU209" s="188"/>
      <c r="BV209" s="188"/>
      <c r="BW209" s="188"/>
      <c r="BX209" s="188"/>
      <c r="BY209" s="188"/>
      <c r="BZ209" s="188"/>
      <c r="CA209" s="188"/>
      <c r="CB209" s="188"/>
      <c r="CC209" s="188"/>
      <c r="CD209" s="188"/>
      <c r="CE209" s="188"/>
      <c r="CF209" s="188"/>
      <c r="CG209" s="188"/>
      <c r="CH209" s="188"/>
      <c r="CI209" s="188"/>
      <c r="CJ209" s="188"/>
      <c r="CK209" s="188"/>
      <c r="CL209" s="188"/>
      <c r="CM209" s="188"/>
      <c r="CN209" s="188"/>
      <c r="CO209" s="188"/>
      <c r="CP209" s="188"/>
      <c r="CQ209" s="188"/>
      <c r="CR209" s="188"/>
      <c r="CS209" s="188"/>
      <c r="CT209" s="188"/>
      <c r="CU209" s="188"/>
      <c r="CV209" s="188"/>
      <c r="CW209" s="188"/>
      <c r="CX209" s="188"/>
      <c r="CY209" s="188"/>
      <c r="CZ209" s="188"/>
      <c r="DA209" s="188"/>
      <c r="DB209" s="188"/>
      <c r="DC209" s="188"/>
      <c r="DD209" s="188"/>
      <c r="DE209" s="188"/>
      <c r="DF209" s="188"/>
      <c r="DG209" s="188"/>
      <c r="DH209" s="188"/>
      <c r="DI209" s="188"/>
      <c r="DJ209" s="188"/>
      <c r="DK209" s="188"/>
      <c r="DL209" s="188"/>
      <c r="DM209" s="188"/>
      <c r="DN209" s="188"/>
      <c r="DO209" s="188"/>
      <c r="DP209" s="188"/>
      <c r="DQ209" s="188"/>
      <c r="DR209" s="188"/>
      <c r="DS209" s="188"/>
      <c r="DT209" s="188"/>
      <c r="DU209" s="188"/>
      <c r="DV209" s="188"/>
      <c r="DW209" s="188"/>
      <c r="DX209" s="188"/>
      <c r="DY209" s="188"/>
      <c r="DZ209" s="188"/>
      <c r="EA209" s="188"/>
      <c r="EB209" s="188"/>
      <c r="EC209" s="188"/>
      <c r="ED209" s="188"/>
      <c r="EE209" s="188"/>
      <c r="EF209" s="188"/>
      <c r="EG209" s="188"/>
      <c r="EH209" s="188"/>
      <c r="EI209" s="188"/>
      <c r="EJ209" s="188"/>
      <c r="EK209" s="188"/>
      <c r="EL209" s="188"/>
      <c r="EM209" s="188"/>
      <c r="EN209" s="188"/>
      <c r="EO209" s="188"/>
      <c r="EP209" s="188"/>
      <c r="EQ209" s="188"/>
      <c r="ER209" s="188"/>
      <c r="ES209" s="188"/>
      <c r="ET209" s="188"/>
      <c r="EU209" s="188"/>
      <c r="EV209" s="188"/>
      <c r="EW209" s="188"/>
      <c r="EX209" s="188"/>
      <c r="EY209" s="188"/>
      <c r="EZ209" s="188"/>
      <c r="FA209" s="188"/>
      <c r="FB209" s="188"/>
      <c r="FC209" s="188"/>
      <c r="FD209" s="188"/>
      <c r="FE209" s="188"/>
      <c r="FF209" s="188"/>
      <c r="FG209" s="188"/>
      <c r="FH209" s="188"/>
      <c r="FI209" s="188"/>
      <c r="FJ209" s="188"/>
      <c r="FK209" s="188"/>
      <c r="FL209" s="188"/>
      <c r="FM209" s="188"/>
      <c r="FN209" s="188"/>
      <c r="FO209" s="188"/>
      <c r="FP209" s="188"/>
      <c r="FQ209" s="188"/>
      <c r="FR209" s="188"/>
      <c r="FS209" s="188"/>
      <c r="FT209" s="188"/>
      <c r="FU209" s="188"/>
      <c r="FV209" s="188"/>
      <c r="FW209" s="188"/>
      <c r="FX209" s="188"/>
      <c r="FY209" s="188"/>
      <c r="FZ209" s="188"/>
      <c r="GA209" s="188"/>
      <c r="GB209" s="188"/>
      <c r="GC209" s="188"/>
      <c r="GD209" s="188"/>
      <c r="GE209" s="188"/>
      <c r="GF209" s="188"/>
      <c r="GG209" s="188"/>
      <c r="GH209" s="188"/>
      <c r="GI209" s="188"/>
      <c r="GJ209" s="188"/>
      <c r="GK209" s="188"/>
      <c r="GL209" s="188"/>
      <c r="GM209" s="188"/>
      <c r="GN209" s="188"/>
      <c r="GO209" s="188"/>
      <c r="GP209" s="188"/>
      <c r="GQ209" s="188"/>
      <c r="GR209" s="188"/>
      <c r="GS209" s="188"/>
      <c r="GT209" s="188"/>
      <c r="GU209" s="188"/>
      <c r="GV209" s="188"/>
      <c r="GW209" s="188"/>
      <c r="GX209" s="188"/>
      <c r="GY209" s="188"/>
      <c r="GZ209" s="188"/>
      <c r="HA209" s="188"/>
      <c r="HB209" s="188"/>
      <c r="HC209" s="188"/>
      <c r="HD209" s="188"/>
      <c r="HE209" s="188"/>
      <c r="HF209" s="188"/>
      <c r="HG209" s="188"/>
      <c r="HH209" s="188"/>
      <c r="HI209" s="188"/>
      <c r="HJ209" s="188"/>
    </row>
    <row r="210" spans="1:218" ht="15.6">
      <c r="A210" s="190"/>
      <c r="B210" s="190"/>
      <c r="C210" s="190"/>
      <c r="D210" s="190"/>
      <c r="E210" s="179"/>
      <c r="F210" s="190"/>
      <c r="G210" s="190"/>
      <c r="H210" s="190"/>
      <c r="I210" s="179"/>
      <c r="J210" s="190"/>
      <c r="K210" s="190"/>
      <c r="L210" s="190"/>
      <c r="M210" s="190"/>
      <c r="N210" s="190"/>
      <c r="O210" s="190"/>
      <c r="P210" s="190"/>
      <c r="Q210" s="190"/>
      <c r="R210" s="190"/>
      <c r="S210" s="190"/>
      <c r="T210" s="190"/>
      <c r="U210" s="190"/>
      <c r="V210" s="190"/>
      <c r="W210" s="190"/>
      <c r="X210" s="190"/>
      <c r="Y210" s="190"/>
      <c r="Z210" s="190"/>
      <c r="AA210" s="188"/>
      <c r="AB210" s="188"/>
      <c r="AC210" s="188"/>
      <c r="AD210" s="188"/>
      <c r="AE210" s="188"/>
      <c r="AF210" s="188"/>
      <c r="AG210" s="188"/>
      <c r="AH210" s="188"/>
      <c r="AI210" s="188"/>
      <c r="AJ210" s="188"/>
      <c r="AK210" s="188"/>
      <c r="AL210" s="188"/>
      <c r="AM210" s="188"/>
      <c r="AN210" s="188"/>
      <c r="AO210" s="188"/>
      <c r="AP210" s="188"/>
      <c r="AQ210" s="188"/>
      <c r="AR210" s="188"/>
      <c r="AS210" s="188"/>
      <c r="AT210" s="188"/>
      <c r="AU210" s="188"/>
      <c r="AV210" s="188"/>
      <c r="AW210" s="188"/>
      <c r="AX210" s="188"/>
      <c r="AY210" s="188"/>
      <c r="AZ210" s="188"/>
      <c r="BA210" s="188"/>
      <c r="BB210" s="188"/>
      <c r="BC210" s="188"/>
      <c r="BD210" s="188"/>
      <c r="BE210" s="188"/>
      <c r="BF210" s="188"/>
      <c r="BG210" s="188"/>
      <c r="BH210" s="188"/>
      <c r="BI210" s="188"/>
      <c r="BJ210" s="188"/>
      <c r="BK210" s="188"/>
      <c r="BL210" s="188"/>
      <c r="BM210" s="188"/>
      <c r="BN210" s="188"/>
      <c r="BO210" s="188"/>
      <c r="BP210" s="188"/>
      <c r="BQ210" s="188"/>
      <c r="BR210" s="188"/>
      <c r="BS210" s="188"/>
      <c r="BT210" s="188"/>
      <c r="BU210" s="188"/>
      <c r="BV210" s="188"/>
      <c r="BW210" s="188"/>
      <c r="BX210" s="188"/>
      <c r="BY210" s="188"/>
      <c r="BZ210" s="188"/>
      <c r="CA210" s="188"/>
      <c r="CB210" s="188"/>
      <c r="CC210" s="188"/>
      <c r="CD210" s="188"/>
      <c r="CE210" s="188"/>
      <c r="CF210" s="188"/>
      <c r="CG210" s="188"/>
      <c r="CH210" s="188"/>
      <c r="CI210" s="188"/>
      <c r="CJ210" s="188"/>
      <c r="CK210" s="188"/>
      <c r="CL210" s="188"/>
      <c r="CM210" s="188"/>
      <c r="CN210" s="188"/>
      <c r="CO210" s="188"/>
      <c r="CP210" s="188"/>
      <c r="CQ210" s="188"/>
      <c r="CR210" s="188"/>
      <c r="CS210" s="188"/>
      <c r="CT210" s="188"/>
      <c r="CU210" s="188"/>
      <c r="CV210" s="188"/>
      <c r="CW210" s="188"/>
      <c r="CX210" s="188"/>
      <c r="CY210" s="188"/>
      <c r="CZ210" s="188"/>
      <c r="DA210" s="188"/>
      <c r="DB210" s="188"/>
      <c r="DC210" s="188"/>
      <c r="DD210" s="188"/>
      <c r="DE210" s="188"/>
      <c r="DF210" s="188"/>
      <c r="DG210" s="188"/>
      <c r="DH210" s="188"/>
      <c r="DI210" s="188"/>
      <c r="DJ210" s="188"/>
      <c r="DK210" s="188"/>
      <c r="DL210" s="188"/>
      <c r="DM210" s="188"/>
      <c r="DN210" s="188"/>
      <c r="DO210" s="188"/>
      <c r="DP210" s="188"/>
      <c r="DQ210" s="188"/>
      <c r="DR210" s="188"/>
      <c r="DS210" s="188"/>
      <c r="DT210" s="188"/>
      <c r="DU210" s="188"/>
      <c r="DV210" s="188"/>
      <c r="DW210" s="188"/>
      <c r="DX210" s="188"/>
      <c r="DY210" s="188"/>
      <c r="DZ210" s="188"/>
      <c r="EA210" s="188"/>
      <c r="EB210" s="188"/>
      <c r="EC210" s="188"/>
      <c r="ED210" s="188"/>
      <c r="EE210" s="188"/>
      <c r="EF210" s="188"/>
      <c r="EG210" s="188"/>
      <c r="EH210" s="188"/>
      <c r="EI210" s="188"/>
      <c r="EJ210" s="188"/>
      <c r="EK210" s="188"/>
      <c r="EL210" s="188"/>
      <c r="EM210" s="188"/>
      <c r="EN210" s="188"/>
      <c r="EO210" s="188"/>
      <c r="EP210" s="188"/>
      <c r="EQ210" s="188"/>
      <c r="ER210" s="188"/>
      <c r="ES210" s="188"/>
      <c r="ET210" s="188"/>
      <c r="EU210" s="188"/>
      <c r="EV210" s="188"/>
      <c r="EW210" s="188"/>
      <c r="EX210" s="188"/>
      <c r="EY210" s="188"/>
      <c r="EZ210" s="188"/>
      <c r="FA210" s="188"/>
      <c r="FB210" s="188"/>
      <c r="FC210" s="188"/>
      <c r="FD210" s="188"/>
      <c r="FE210" s="188"/>
      <c r="FF210" s="188"/>
      <c r="FG210" s="188"/>
      <c r="FH210" s="188"/>
      <c r="FI210" s="188"/>
      <c r="FJ210" s="188"/>
      <c r="FK210" s="188"/>
      <c r="FL210" s="188"/>
      <c r="FM210" s="188"/>
      <c r="FN210" s="188"/>
      <c r="FO210" s="188"/>
      <c r="FP210" s="188"/>
      <c r="FQ210" s="188"/>
      <c r="FR210" s="188"/>
      <c r="FS210" s="188"/>
      <c r="FT210" s="188"/>
      <c r="FU210" s="188"/>
      <c r="FV210" s="188"/>
      <c r="FW210" s="188"/>
      <c r="FX210" s="188"/>
      <c r="FY210" s="188"/>
      <c r="FZ210" s="188"/>
      <c r="GA210" s="188"/>
      <c r="GB210" s="188"/>
      <c r="GC210" s="188"/>
      <c r="GD210" s="188"/>
      <c r="GE210" s="188"/>
      <c r="GF210" s="188"/>
      <c r="GG210" s="188"/>
      <c r="GH210" s="188"/>
      <c r="GI210" s="188"/>
      <c r="GJ210" s="188"/>
      <c r="GK210" s="188"/>
      <c r="GL210" s="188"/>
      <c r="GM210" s="188"/>
      <c r="GN210" s="188"/>
      <c r="GO210" s="188"/>
      <c r="GP210" s="188"/>
      <c r="GQ210" s="188"/>
      <c r="GR210" s="188"/>
      <c r="GS210" s="188"/>
      <c r="GT210" s="188"/>
      <c r="GU210" s="188"/>
      <c r="GV210" s="188"/>
      <c r="GW210" s="188"/>
      <c r="GX210" s="188"/>
      <c r="GY210" s="188"/>
      <c r="GZ210" s="188"/>
      <c r="HA210" s="188"/>
      <c r="HB210" s="188"/>
      <c r="HC210" s="188"/>
      <c r="HD210" s="188"/>
      <c r="HE210" s="188"/>
      <c r="HF210" s="188"/>
      <c r="HG210" s="188"/>
      <c r="HH210" s="188"/>
      <c r="HI210" s="188"/>
      <c r="HJ210" s="188"/>
    </row>
    <row r="211" spans="1:218" ht="15.6">
      <c r="A211" s="190"/>
      <c r="B211" s="190"/>
      <c r="C211" s="190"/>
      <c r="D211" s="190"/>
      <c r="E211" s="179"/>
      <c r="F211" s="190"/>
      <c r="G211" s="190"/>
      <c r="H211" s="190"/>
      <c r="I211" s="179"/>
      <c r="J211" s="190"/>
      <c r="K211" s="190"/>
      <c r="L211" s="190"/>
      <c r="M211" s="190"/>
      <c r="N211" s="190"/>
      <c r="O211" s="190"/>
      <c r="P211" s="190"/>
      <c r="Q211" s="190"/>
      <c r="R211" s="190"/>
      <c r="S211" s="190"/>
      <c r="T211" s="190"/>
      <c r="U211" s="190"/>
      <c r="V211" s="190"/>
      <c r="W211" s="190"/>
      <c r="X211" s="190"/>
      <c r="Y211" s="190"/>
      <c r="Z211" s="190"/>
      <c r="AA211" s="188"/>
      <c r="AB211" s="188"/>
      <c r="AC211" s="188"/>
      <c r="AD211" s="188"/>
      <c r="AE211" s="188"/>
      <c r="AF211" s="188"/>
      <c r="AG211" s="188"/>
      <c r="AH211" s="188"/>
      <c r="AI211" s="188"/>
      <c r="AJ211" s="188"/>
      <c r="AK211" s="188"/>
      <c r="AL211" s="188"/>
      <c r="AM211" s="188"/>
      <c r="AN211" s="188"/>
      <c r="AO211" s="188"/>
      <c r="AP211" s="188"/>
      <c r="AQ211" s="188"/>
      <c r="AR211" s="188"/>
      <c r="AS211" s="188"/>
      <c r="AT211" s="188"/>
      <c r="AU211" s="188"/>
      <c r="AV211" s="188"/>
      <c r="AW211" s="188"/>
      <c r="AX211" s="188"/>
      <c r="AY211" s="188"/>
      <c r="AZ211" s="188"/>
      <c r="BA211" s="188"/>
      <c r="BB211" s="188"/>
      <c r="BC211" s="188"/>
      <c r="BD211" s="188"/>
      <c r="BE211" s="188"/>
      <c r="BF211" s="188"/>
      <c r="BG211" s="188"/>
      <c r="BH211" s="188"/>
      <c r="BI211" s="188"/>
      <c r="BJ211" s="188"/>
      <c r="BK211" s="188"/>
      <c r="BL211" s="188"/>
      <c r="BM211" s="188"/>
      <c r="BN211" s="188"/>
      <c r="BO211" s="188"/>
      <c r="BP211" s="188"/>
      <c r="BQ211" s="188"/>
      <c r="BR211" s="188"/>
      <c r="BS211" s="188"/>
      <c r="BT211" s="188"/>
      <c r="BU211" s="188"/>
      <c r="BV211" s="188"/>
      <c r="BW211" s="188"/>
      <c r="BX211" s="188"/>
      <c r="BY211" s="188"/>
      <c r="BZ211" s="188"/>
      <c r="CA211" s="188"/>
      <c r="CB211" s="188"/>
      <c r="CC211" s="188"/>
      <c r="CD211" s="188"/>
      <c r="CE211" s="188"/>
      <c r="CF211" s="188"/>
      <c r="CG211" s="188"/>
      <c r="CH211" s="188"/>
      <c r="CI211" s="188"/>
      <c r="CJ211" s="188"/>
      <c r="CK211" s="188"/>
      <c r="CL211" s="188"/>
      <c r="CM211" s="188"/>
      <c r="CN211" s="188"/>
      <c r="CO211" s="188"/>
      <c r="CP211" s="188"/>
      <c r="CQ211" s="188"/>
      <c r="CR211" s="188"/>
      <c r="CS211" s="188"/>
      <c r="CT211" s="188"/>
      <c r="CU211" s="188"/>
      <c r="CV211" s="188"/>
      <c r="CW211" s="188"/>
      <c r="CX211" s="188"/>
      <c r="CY211" s="188"/>
      <c r="CZ211" s="188"/>
      <c r="DA211" s="188"/>
      <c r="DB211" s="188"/>
      <c r="DC211" s="188"/>
      <c r="DD211" s="188"/>
      <c r="DE211" s="188"/>
      <c r="DF211" s="188"/>
      <c r="DG211" s="188"/>
      <c r="DH211" s="188"/>
      <c r="DI211" s="188"/>
      <c r="DJ211" s="188"/>
      <c r="DK211" s="188"/>
      <c r="DL211" s="188"/>
      <c r="DM211" s="188"/>
      <c r="DN211" s="188"/>
      <c r="DO211" s="188"/>
      <c r="DP211" s="188"/>
      <c r="DQ211" s="188"/>
      <c r="DR211" s="188"/>
      <c r="DS211" s="188"/>
      <c r="DT211" s="188"/>
      <c r="DU211" s="188"/>
      <c r="DV211" s="188"/>
      <c r="DW211" s="188"/>
      <c r="DX211" s="188"/>
      <c r="DY211" s="188"/>
      <c r="DZ211" s="188"/>
      <c r="EA211" s="188"/>
      <c r="EB211" s="188"/>
      <c r="EC211" s="188"/>
      <c r="ED211" s="188"/>
      <c r="EE211" s="188"/>
      <c r="EF211" s="188"/>
      <c r="EG211" s="188"/>
      <c r="EH211" s="188"/>
      <c r="EI211" s="188"/>
      <c r="EJ211" s="188"/>
      <c r="EK211" s="188"/>
      <c r="EL211" s="188"/>
      <c r="EM211" s="188"/>
      <c r="EN211" s="188"/>
      <c r="EO211" s="188"/>
      <c r="EP211" s="188"/>
      <c r="EQ211" s="188"/>
      <c r="ER211" s="188"/>
      <c r="ES211" s="188"/>
      <c r="ET211" s="188"/>
      <c r="EU211" s="188"/>
      <c r="EV211" s="188"/>
      <c r="EW211" s="188"/>
      <c r="EX211" s="188"/>
      <c r="EY211" s="188"/>
      <c r="EZ211" s="188"/>
      <c r="FA211" s="188"/>
      <c r="FB211" s="188"/>
      <c r="FC211" s="188"/>
      <c r="FD211" s="188"/>
      <c r="FE211" s="188"/>
      <c r="FF211" s="188"/>
      <c r="FG211" s="188"/>
      <c r="FH211" s="188"/>
      <c r="FI211" s="188"/>
      <c r="FJ211" s="188"/>
      <c r="FK211" s="188"/>
      <c r="FL211" s="188"/>
      <c r="FM211" s="188"/>
      <c r="FN211" s="188"/>
      <c r="FO211" s="188"/>
      <c r="FP211" s="188"/>
      <c r="FQ211" s="188"/>
      <c r="FR211" s="188"/>
      <c r="FS211" s="188"/>
      <c r="FT211" s="188"/>
      <c r="FU211" s="188"/>
      <c r="FV211" s="188"/>
      <c r="FW211" s="188"/>
      <c r="FX211" s="188"/>
      <c r="FY211" s="188"/>
      <c r="FZ211" s="188"/>
      <c r="GA211" s="188"/>
      <c r="GB211" s="188"/>
      <c r="GC211" s="188"/>
      <c r="GD211" s="188"/>
      <c r="GE211" s="188"/>
      <c r="GF211" s="188"/>
      <c r="GG211" s="188"/>
      <c r="GH211" s="188"/>
      <c r="GI211" s="188"/>
      <c r="GJ211" s="188"/>
      <c r="GK211" s="188"/>
      <c r="GL211" s="188"/>
      <c r="GM211" s="188"/>
      <c r="GN211" s="188"/>
      <c r="GO211" s="188"/>
      <c r="GP211" s="188"/>
      <c r="GQ211" s="188"/>
      <c r="GR211" s="188"/>
      <c r="GS211" s="188"/>
      <c r="GT211" s="188"/>
      <c r="GU211" s="188"/>
      <c r="GV211" s="188"/>
      <c r="GW211" s="188"/>
      <c r="GX211" s="188"/>
      <c r="GY211" s="188"/>
      <c r="GZ211" s="188"/>
      <c r="HA211" s="188"/>
      <c r="HB211" s="188"/>
      <c r="HC211" s="188"/>
      <c r="HD211" s="188"/>
      <c r="HE211" s="188"/>
      <c r="HF211" s="188"/>
      <c r="HG211" s="188"/>
      <c r="HH211" s="188"/>
      <c r="HI211" s="188"/>
      <c r="HJ211" s="188"/>
    </row>
    <row r="212" spans="1:218" ht="15.6">
      <c r="A212" s="190"/>
      <c r="B212" s="190"/>
      <c r="C212" s="190"/>
      <c r="D212" s="190"/>
      <c r="E212" s="179"/>
      <c r="F212" s="190"/>
      <c r="G212" s="190"/>
      <c r="H212" s="190"/>
      <c r="I212" s="179"/>
      <c r="J212" s="190"/>
      <c r="K212" s="190"/>
      <c r="L212" s="190"/>
      <c r="M212" s="190"/>
      <c r="N212" s="190"/>
      <c r="O212" s="190"/>
      <c r="P212" s="190"/>
      <c r="Q212" s="190"/>
      <c r="R212" s="190"/>
      <c r="S212" s="190"/>
      <c r="T212" s="190"/>
      <c r="U212" s="190"/>
      <c r="V212" s="190"/>
      <c r="W212" s="190"/>
      <c r="X212" s="190"/>
      <c r="Y212" s="190"/>
      <c r="Z212" s="190"/>
      <c r="AA212" s="188"/>
      <c r="AB212" s="188"/>
      <c r="AC212" s="188"/>
      <c r="AD212" s="188"/>
      <c r="AE212" s="188"/>
      <c r="AF212" s="188"/>
      <c r="AG212" s="188"/>
      <c r="AH212" s="188"/>
      <c r="AI212" s="188"/>
      <c r="AJ212" s="188"/>
      <c r="AK212" s="188"/>
      <c r="AL212" s="188"/>
      <c r="AM212" s="188"/>
      <c r="AN212" s="188"/>
      <c r="AO212" s="188"/>
      <c r="AP212" s="188"/>
      <c r="AQ212" s="188"/>
      <c r="AR212" s="188"/>
      <c r="AS212" s="188"/>
      <c r="AT212" s="188"/>
      <c r="AU212" s="188"/>
      <c r="AV212" s="188"/>
      <c r="AW212" s="188"/>
      <c r="AX212" s="188"/>
      <c r="AY212" s="188"/>
      <c r="AZ212" s="188"/>
      <c r="BA212" s="188"/>
      <c r="BB212" s="188"/>
      <c r="BC212" s="188"/>
      <c r="BD212" s="188"/>
      <c r="BE212" s="188"/>
      <c r="BF212" s="188"/>
      <c r="BG212" s="188"/>
      <c r="BH212" s="188"/>
      <c r="BI212" s="188"/>
      <c r="BJ212" s="188"/>
      <c r="BK212" s="188"/>
      <c r="BL212" s="188"/>
      <c r="BM212" s="188"/>
      <c r="BN212" s="188"/>
      <c r="BO212" s="188"/>
      <c r="BP212" s="188"/>
      <c r="BQ212" s="188"/>
      <c r="BR212" s="188"/>
      <c r="BS212" s="188"/>
      <c r="BT212" s="188"/>
      <c r="BU212" s="188"/>
      <c r="BV212" s="188"/>
      <c r="BW212" s="188"/>
      <c r="BX212" s="188"/>
      <c r="BY212" s="188"/>
      <c r="BZ212" s="188"/>
      <c r="CA212" s="188"/>
      <c r="CB212" s="188"/>
      <c r="CC212" s="188"/>
      <c r="CD212" s="188"/>
      <c r="CE212" s="188"/>
      <c r="CF212" s="188"/>
      <c r="CG212" s="188"/>
      <c r="CH212" s="188"/>
      <c r="CI212" s="188"/>
      <c r="CJ212" s="188"/>
      <c r="CK212" s="188"/>
      <c r="CL212" s="188"/>
      <c r="CM212" s="188"/>
      <c r="CN212" s="188"/>
      <c r="CO212" s="188"/>
      <c r="CP212" s="188"/>
      <c r="CQ212" s="188"/>
      <c r="CR212" s="188"/>
      <c r="CS212" s="188"/>
      <c r="CT212" s="188"/>
      <c r="CU212" s="188"/>
      <c r="CV212" s="188"/>
      <c r="CW212" s="188"/>
      <c r="CX212" s="188"/>
      <c r="CY212" s="188"/>
      <c r="CZ212" s="188"/>
      <c r="DA212" s="188"/>
      <c r="DB212" s="188"/>
      <c r="DC212" s="188"/>
      <c r="DD212" s="188"/>
      <c r="DE212" s="188"/>
      <c r="DF212" s="188"/>
      <c r="DG212" s="188"/>
      <c r="DH212" s="188"/>
      <c r="DI212" s="188"/>
      <c r="DJ212" s="188"/>
      <c r="DK212" s="188"/>
      <c r="DL212" s="188"/>
      <c r="DM212" s="188"/>
      <c r="DN212" s="188"/>
      <c r="DO212" s="188"/>
      <c r="DP212" s="188"/>
      <c r="DQ212" s="188"/>
      <c r="DR212" s="188"/>
      <c r="DS212" s="188"/>
      <c r="DT212" s="188"/>
      <c r="DU212" s="188"/>
      <c r="DV212" s="188"/>
      <c r="DW212" s="188"/>
      <c r="DX212" s="188"/>
      <c r="DY212" s="188"/>
      <c r="DZ212" s="188"/>
      <c r="EA212" s="188"/>
      <c r="EB212" s="188"/>
      <c r="EC212" s="188"/>
      <c r="ED212" s="188"/>
      <c r="EE212" s="188"/>
      <c r="EF212" s="188"/>
      <c r="EG212" s="188"/>
      <c r="EH212" s="188"/>
      <c r="EI212" s="188"/>
      <c r="EJ212" s="188"/>
      <c r="EK212" s="188"/>
      <c r="EL212" s="188"/>
      <c r="EM212" s="188"/>
      <c r="EN212" s="188"/>
      <c r="EO212" s="188"/>
      <c r="EP212" s="188"/>
      <c r="EQ212" s="188"/>
      <c r="ER212" s="188"/>
      <c r="ES212" s="188"/>
      <c r="ET212" s="188"/>
      <c r="EU212" s="188"/>
      <c r="EV212" s="188"/>
      <c r="EW212" s="188"/>
      <c r="EX212" s="188"/>
      <c r="EY212" s="188"/>
      <c r="EZ212" s="188"/>
      <c r="FA212" s="188"/>
      <c r="FB212" s="188"/>
      <c r="FC212" s="188"/>
      <c r="FD212" s="188"/>
      <c r="FE212" s="188"/>
      <c r="FF212" s="188"/>
      <c r="FG212" s="188"/>
      <c r="FH212" s="188"/>
      <c r="FI212" s="188"/>
      <c r="FJ212" s="188"/>
      <c r="FK212" s="188"/>
      <c r="FL212" s="188"/>
      <c r="FM212" s="188"/>
      <c r="FN212" s="188"/>
      <c r="FO212" s="188"/>
      <c r="FP212" s="188"/>
      <c r="FQ212" s="188"/>
      <c r="FR212" s="188"/>
      <c r="FS212" s="188"/>
      <c r="FT212" s="188"/>
      <c r="FU212" s="188"/>
      <c r="FV212" s="188"/>
      <c r="FW212" s="188"/>
      <c r="FX212" s="188"/>
      <c r="FY212" s="188"/>
      <c r="FZ212" s="188"/>
      <c r="GA212" s="188"/>
      <c r="GB212" s="188"/>
      <c r="GC212" s="188"/>
      <c r="GD212" s="188"/>
      <c r="GE212" s="188"/>
      <c r="GF212" s="188"/>
      <c r="GG212" s="188"/>
      <c r="GH212" s="188"/>
      <c r="GI212" s="188"/>
      <c r="GJ212" s="188"/>
      <c r="GK212" s="188"/>
      <c r="GL212" s="188"/>
      <c r="GM212" s="188"/>
      <c r="GN212" s="188"/>
      <c r="GO212" s="188"/>
      <c r="GP212" s="188"/>
      <c r="GQ212" s="188"/>
      <c r="GR212" s="188"/>
      <c r="GS212" s="188"/>
      <c r="GT212" s="188"/>
      <c r="GU212" s="188"/>
      <c r="GV212" s="188"/>
      <c r="GW212" s="188"/>
      <c r="GX212" s="188"/>
      <c r="GY212" s="188"/>
      <c r="GZ212" s="188"/>
      <c r="HA212" s="188"/>
      <c r="HB212" s="188"/>
      <c r="HC212" s="188"/>
      <c r="HD212" s="188"/>
      <c r="HE212" s="188"/>
      <c r="HF212" s="188"/>
      <c r="HG212" s="188"/>
      <c r="HH212" s="188"/>
      <c r="HI212" s="188"/>
      <c r="HJ212" s="188"/>
    </row>
    <row r="213" spans="1:218" ht="15.6">
      <c r="A213" s="190"/>
      <c r="B213" s="190"/>
      <c r="C213" s="190"/>
      <c r="D213" s="190"/>
      <c r="E213" s="179"/>
      <c r="F213" s="190"/>
      <c r="G213" s="190"/>
      <c r="H213" s="190"/>
      <c r="I213" s="179"/>
      <c r="J213" s="190"/>
      <c r="K213" s="190"/>
      <c r="L213" s="190"/>
      <c r="M213" s="190"/>
      <c r="N213" s="190"/>
      <c r="O213" s="190"/>
      <c r="P213" s="190"/>
      <c r="Q213" s="190"/>
      <c r="R213" s="190"/>
      <c r="S213" s="190"/>
      <c r="T213" s="190"/>
      <c r="U213" s="190"/>
      <c r="V213" s="190"/>
      <c r="W213" s="190"/>
      <c r="X213" s="190"/>
      <c r="Y213" s="190"/>
      <c r="Z213" s="190"/>
      <c r="AA213" s="188"/>
      <c r="AB213" s="188"/>
      <c r="AC213" s="188"/>
      <c r="AD213" s="188"/>
      <c r="AE213" s="188"/>
      <c r="AF213" s="188"/>
      <c r="AG213" s="188"/>
      <c r="AH213" s="188"/>
      <c r="AI213" s="188"/>
      <c r="AJ213" s="188"/>
      <c r="AK213" s="188"/>
      <c r="AL213" s="188"/>
      <c r="AM213" s="188"/>
      <c r="AN213" s="188"/>
      <c r="AO213" s="188"/>
      <c r="AP213" s="188"/>
      <c r="AQ213" s="188"/>
      <c r="AR213" s="188"/>
      <c r="AS213" s="188"/>
      <c r="AT213" s="188"/>
      <c r="AU213" s="188"/>
      <c r="AV213" s="188"/>
      <c r="AW213" s="188"/>
      <c r="AX213" s="188"/>
      <c r="AY213" s="188"/>
      <c r="AZ213" s="188"/>
      <c r="BA213" s="188"/>
      <c r="BB213" s="188"/>
      <c r="BC213" s="188"/>
      <c r="BD213" s="188"/>
      <c r="BE213" s="188"/>
      <c r="BF213" s="188"/>
      <c r="BG213" s="188"/>
      <c r="BH213" s="188"/>
      <c r="BI213" s="188"/>
      <c r="BJ213" s="188"/>
      <c r="BK213" s="188"/>
      <c r="BL213" s="188"/>
      <c r="BM213" s="188"/>
      <c r="BN213" s="188"/>
      <c r="BO213" s="188"/>
      <c r="BP213" s="188"/>
      <c r="BQ213" s="188"/>
      <c r="BR213" s="188"/>
      <c r="BS213" s="188"/>
      <c r="BT213" s="188"/>
      <c r="BU213" s="188"/>
      <c r="BV213" s="188"/>
      <c r="BW213" s="188"/>
      <c r="BX213" s="188"/>
      <c r="BY213" s="188"/>
      <c r="BZ213" s="188"/>
      <c r="CA213" s="188"/>
      <c r="CB213" s="188"/>
      <c r="CC213" s="188"/>
      <c r="CD213" s="188"/>
      <c r="CE213" s="188"/>
      <c r="CF213" s="188"/>
      <c r="CG213" s="188"/>
      <c r="CH213" s="188"/>
      <c r="CI213" s="188"/>
      <c r="CJ213" s="188"/>
      <c r="CK213" s="188"/>
      <c r="CL213" s="188"/>
      <c r="CM213" s="188"/>
      <c r="CN213" s="188"/>
      <c r="CO213" s="188"/>
      <c r="CP213" s="188"/>
      <c r="CQ213" s="188"/>
      <c r="CR213" s="188"/>
      <c r="CS213" s="188"/>
      <c r="CT213" s="188"/>
      <c r="CU213" s="188"/>
      <c r="CV213" s="188"/>
      <c r="CW213" s="188"/>
      <c r="CX213" s="188"/>
      <c r="CY213" s="188"/>
      <c r="CZ213" s="188"/>
      <c r="DA213" s="188"/>
      <c r="DB213" s="188"/>
      <c r="DC213" s="188"/>
      <c r="DD213" s="188"/>
      <c r="DE213" s="188"/>
      <c r="DF213" s="188"/>
      <c r="DG213" s="188"/>
      <c r="DH213" s="188"/>
      <c r="DI213" s="188"/>
      <c r="DJ213" s="188"/>
      <c r="DK213" s="188"/>
      <c r="DL213" s="188"/>
      <c r="DM213" s="188"/>
      <c r="DN213" s="188"/>
      <c r="DO213" s="188"/>
      <c r="DP213" s="188"/>
      <c r="DQ213" s="188"/>
      <c r="DR213" s="188"/>
      <c r="DS213" s="188"/>
      <c r="DT213" s="188"/>
      <c r="DU213" s="188"/>
      <c r="DV213" s="188"/>
      <c r="DW213" s="188"/>
      <c r="DX213" s="188"/>
      <c r="DY213" s="188"/>
      <c r="DZ213" s="188"/>
      <c r="EA213" s="188"/>
      <c r="EB213" s="188"/>
      <c r="EC213" s="188"/>
      <c r="ED213" s="188"/>
      <c r="EE213" s="188"/>
      <c r="EF213" s="188"/>
      <c r="EG213" s="188"/>
      <c r="EH213" s="188"/>
      <c r="EI213" s="188"/>
      <c r="EJ213" s="188"/>
      <c r="EK213" s="188"/>
      <c r="EL213" s="188"/>
      <c r="EM213" s="188"/>
      <c r="EN213" s="188"/>
      <c r="EO213" s="188"/>
      <c r="EP213" s="188"/>
      <c r="EQ213" s="188"/>
      <c r="ER213" s="188"/>
      <c r="ES213" s="188"/>
      <c r="ET213" s="188"/>
      <c r="EU213" s="188"/>
      <c r="EV213" s="188"/>
      <c r="EW213" s="188"/>
      <c r="EX213" s="188"/>
      <c r="EY213" s="188"/>
      <c r="EZ213" s="188"/>
      <c r="FA213" s="188"/>
      <c r="FB213" s="188"/>
      <c r="FC213" s="188"/>
      <c r="FD213" s="188"/>
      <c r="FE213" s="188"/>
      <c r="FF213" s="188"/>
      <c r="FG213" s="188"/>
      <c r="FH213" s="188"/>
      <c r="FI213" s="188"/>
      <c r="FJ213" s="188"/>
      <c r="FK213" s="188"/>
      <c r="FL213" s="188"/>
      <c r="FM213" s="188"/>
      <c r="FN213" s="188"/>
      <c r="FO213" s="188"/>
      <c r="FP213" s="188"/>
      <c r="FQ213" s="188"/>
      <c r="FR213" s="188"/>
      <c r="FS213" s="188"/>
      <c r="FT213" s="188"/>
      <c r="FU213" s="188"/>
      <c r="FV213" s="188"/>
      <c r="FW213" s="188"/>
      <c r="FX213" s="188"/>
      <c r="FY213" s="188"/>
      <c r="FZ213" s="188"/>
      <c r="GA213" s="188"/>
      <c r="GB213" s="188"/>
      <c r="GC213" s="188"/>
      <c r="GD213" s="188"/>
      <c r="GE213" s="188"/>
      <c r="GF213" s="188"/>
      <c r="GG213" s="188"/>
      <c r="GH213" s="188"/>
      <c r="GI213" s="188"/>
      <c r="GJ213" s="188"/>
      <c r="GK213" s="188"/>
      <c r="GL213" s="188"/>
      <c r="GM213" s="188"/>
      <c r="GN213" s="188"/>
      <c r="GO213" s="188"/>
      <c r="GP213" s="188"/>
      <c r="GQ213" s="188"/>
      <c r="GR213" s="188"/>
      <c r="GS213" s="188"/>
      <c r="GT213" s="188"/>
      <c r="GU213" s="188"/>
      <c r="GV213" s="188"/>
      <c r="GW213" s="188"/>
      <c r="GX213" s="188"/>
      <c r="GY213" s="188"/>
      <c r="GZ213" s="188"/>
      <c r="HA213" s="188"/>
      <c r="HB213" s="188"/>
      <c r="HC213" s="188"/>
      <c r="HD213" s="188"/>
      <c r="HE213" s="188"/>
      <c r="HF213" s="188"/>
      <c r="HG213" s="188"/>
      <c r="HH213" s="188"/>
      <c r="HI213" s="188"/>
      <c r="HJ213" s="188"/>
    </row>
    <row r="214" spans="1:218" ht="15.6">
      <c r="A214" s="190"/>
      <c r="B214" s="190"/>
      <c r="C214" s="190"/>
      <c r="D214" s="190"/>
      <c r="E214" s="179"/>
      <c r="F214" s="190"/>
      <c r="G214" s="190"/>
      <c r="H214" s="190"/>
      <c r="I214" s="179"/>
      <c r="J214" s="190"/>
      <c r="K214" s="190"/>
      <c r="L214" s="190"/>
      <c r="M214" s="190"/>
      <c r="N214" s="190"/>
      <c r="O214" s="190"/>
      <c r="P214" s="190"/>
      <c r="Q214" s="190"/>
      <c r="R214" s="190"/>
      <c r="S214" s="190"/>
      <c r="T214" s="190"/>
      <c r="U214" s="190"/>
      <c r="V214" s="190"/>
      <c r="W214" s="190"/>
      <c r="X214" s="190"/>
      <c r="Y214" s="190"/>
      <c r="Z214" s="190"/>
      <c r="AA214" s="188"/>
      <c r="AB214" s="188"/>
      <c r="AC214" s="188"/>
      <c r="AD214" s="188"/>
      <c r="AE214" s="188"/>
      <c r="AF214" s="188"/>
      <c r="AG214" s="188"/>
      <c r="AH214" s="188"/>
      <c r="AI214" s="188"/>
      <c r="AJ214" s="188"/>
      <c r="AK214" s="188"/>
      <c r="AL214" s="188"/>
      <c r="AM214" s="188"/>
      <c r="AN214" s="188"/>
      <c r="AO214" s="188"/>
      <c r="AP214" s="188"/>
      <c r="AQ214" s="188"/>
      <c r="AR214" s="188"/>
      <c r="AS214" s="188"/>
      <c r="AT214" s="188"/>
      <c r="AU214" s="188"/>
      <c r="AV214" s="188"/>
      <c r="AW214" s="188"/>
      <c r="AX214" s="188"/>
      <c r="AY214" s="188"/>
      <c r="AZ214" s="188"/>
      <c r="BA214" s="188"/>
      <c r="BB214" s="188"/>
      <c r="BC214" s="188"/>
      <c r="BD214" s="188"/>
      <c r="BE214" s="188"/>
      <c r="BF214" s="188"/>
      <c r="BG214" s="188"/>
      <c r="BH214" s="188"/>
      <c r="BI214" s="188"/>
      <c r="BJ214" s="188"/>
      <c r="BK214" s="188"/>
      <c r="BL214" s="188"/>
      <c r="BM214" s="188"/>
      <c r="BN214" s="188"/>
      <c r="BO214" s="188"/>
      <c r="BP214" s="188"/>
      <c r="BQ214" s="188"/>
      <c r="BR214" s="188"/>
      <c r="BS214" s="188"/>
      <c r="BT214" s="188"/>
      <c r="BU214" s="188"/>
      <c r="BV214" s="188"/>
      <c r="BW214" s="188"/>
      <c r="BX214" s="188"/>
      <c r="BY214" s="188"/>
      <c r="BZ214" s="188"/>
      <c r="CA214" s="188"/>
      <c r="CB214" s="188"/>
      <c r="CC214" s="188"/>
      <c r="CD214" s="188"/>
      <c r="CE214" s="188"/>
      <c r="CF214" s="188"/>
      <c r="CG214" s="188"/>
      <c r="CH214" s="188"/>
      <c r="CI214" s="188"/>
      <c r="CJ214" s="188"/>
      <c r="CK214" s="188"/>
      <c r="CL214" s="188"/>
      <c r="CM214" s="188"/>
      <c r="CN214" s="188"/>
      <c r="CO214" s="188"/>
      <c r="CP214" s="188"/>
      <c r="CQ214" s="188"/>
      <c r="CR214" s="188"/>
      <c r="CS214" s="188"/>
      <c r="CT214" s="188"/>
      <c r="CU214" s="188"/>
      <c r="CV214" s="188"/>
      <c r="CW214" s="188"/>
      <c r="CX214" s="188"/>
      <c r="CY214" s="188"/>
      <c r="CZ214" s="188"/>
      <c r="DA214" s="188"/>
      <c r="DB214" s="188"/>
      <c r="DC214" s="188"/>
      <c r="DD214" s="188"/>
      <c r="DE214" s="188"/>
      <c r="DF214" s="188"/>
      <c r="DG214" s="188"/>
      <c r="DH214" s="188"/>
      <c r="DI214" s="188"/>
      <c r="DJ214" s="188"/>
      <c r="DK214" s="188"/>
      <c r="DL214" s="188"/>
      <c r="DM214" s="188"/>
      <c r="DN214" s="188"/>
      <c r="DO214" s="188"/>
      <c r="DP214" s="188"/>
      <c r="DQ214" s="188"/>
      <c r="DR214" s="188"/>
      <c r="DS214" s="188"/>
      <c r="DT214" s="188"/>
      <c r="DU214" s="188"/>
      <c r="DV214" s="188"/>
      <c r="DW214" s="188"/>
      <c r="DX214" s="188"/>
      <c r="DY214" s="188"/>
      <c r="DZ214" s="188"/>
      <c r="EA214" s="188"/>
      <c r="EB214" s="188"/>
      <c r="EC214" s="188"/>
      <c r="ED214" s="188"/>
      <c r="EE214" s="188"/>
      <c r="EF214" s="188"/>
      <c r="EG214" s="188"/>
      <c r="EH214" s="188"/>
      <c r="EI214" s="188"/>
      <c r="EJ214" s="188"/>
      <c r="EK214" s="188"/>
      <c r="EL214" s="188"/>
      <c r="EM214" s="188"/>
      <c r="EN214" s="188"/>
      <c r="EO214" s="188"/>
      <c r="EP214" s="188"/>
      <c r="EQ214" s="188"/>
      <c r="ER214" s="188"/>
      <c r="ES214" s="188"/>
      <c r="ET214" s="188"/>
      <c r="EU214" s="188"/>
      <c r="EV214" s="188"/>
      <c r="EW214" s="188"/>
      <c r="EX214" s="188"/>
      <c r="EY214" s="188"/>
      <c r="EZ214" s="188"/>
      <c r="FA214" s="188"/>
      <c r="FB214" s="188"/>
      <c r="FC214" s="188"/>
      <c r="FD214" s="188"/>
      <c r="FE214" s="188"/>
      <c r="FF214" s="188"/>
      <c r="FG214" s="188"/>
      <c r="FH214" s="188"/>
      <c r="FI214" s="188"/>
      <c r="FJ214" s="188"/>
      <c r="FK214" s="188"/>
      <c r="FL214" s="188"/>
      <c r="FM214" s="188"/>
      <c r="FN214" s="188"/>
      <c r="FO214" s="188"/>
      <c r="FP214" s="188"/>
      <c r="FQ214" s="188"/>
      <c r="FR214" s="188"/>
      <c r="FS214" s="188"/>
      <c r="FT214" s="188"/>
      <c r="FU214" s="188"/>
      <c r="FV214" s="188"/>
      <c r="FW214" s="188"/>
      <c r="FX214" s="188"/>
      <c r="FY214" s="188"/>
      <c r="FZ214" s="188"/>
      <c r="GA214" s="188"/>
      <c r="GB214" s="188"/>
      <c r="GC214" s="188"/>
      <c r="GD214" s="188"/>
      <c r="GE214" s="188"/>
      <c r="GF214" s="188"/>
      <c r="GG214" s="188"/>
      <c r="GH214" s="188"/>
      <c r="GI214" s="188"/>
      <c r="GJ214" s="188"/>
      <c r="GK214" s="188"/>
      <c r="GL214" s="188"/>
      <c r="GM214" s="188"/>
      <c r="GN214" s="188"/>
      <c r="GO214" s="188"/>
      <c r="GP214" s="188"/>
      <c r="GQ214" s="188"/>
      <c r="GR214" s="188"/>
      <c r="GS214" s="188"/>
      <c r="GT214" s="188"/>
      <c r="GU214" s="188"/>
      <c r="GV214" s="188"/>
      <c r="GW214" s="188"/>
      <c r="GX214" s="188"/>
      <c r="GY214" s="188"/>
      <c r="GZ214" s="188"/>
      <c r="HA214" s="188"/>
      <c r="HB214" s="188"/>
      <c r="HC214" s="188"/>
      <c r="HD214" s="188"/>
      <c r="HE214" s="188"/>
      <c r="HF214" s="188"/>
      <c r="HG214" s="188"/>
      <c r="HH214" s="188"/>
      <c r="HI214" s="188"/>
      <c r="HJ214" s="188"/>
    </row>
    <row r="215" spans="1:218" ht="15.6">
      <c r="A215" s="190"/>
      <c r="B215" s="190"/>
      <c r="C215" s="190"/>
      <c r="D215" s="190"/>
      <c r="E215" s="179"/>
      <c r="F215" s="190"/>
      <c r="G215" s="190"/>
      <c r="H215" s="190"/>
      <c r="I215" s="179"/>
      <c r="J215" s="190"/>
      <c r="K215" s="190"/>
      <c r="L215" s="190"/>
      <c r="M215" s="190"/>
      <c r="N215" s="190"/>
      <c r="O215" s="190"/>
      <c r="P215" s="190"/>
      <c r="Q215" s="190"/>
      <c r="R215" s="190"/>
      <c r="S215" s="190"/>
      <c r="T215" s="190"/>
      <c r="U215" s="190"/>
      <c r="V215" s="190"/>
      <c r="W215" s="190"/>
      <c r="X215" s="190"/>
      <c r="Y215" s="190"/>
      <c r="Z215" s="190"/>
      <c r="AA215" s="188"/>
      <c r="AB215" s="188"/>
      <c r="AC215" s="188"/>
      <c r="AD215" s="188"/>
      <c r="AE215" s="188"/>
      <c r="AF215" s="188"/>
      <c r="AG215" s="188"/>
      <c r="AH215" s="188"/>
      <c r="AI215" s="188"/>
      <c r="AJ215" s="188"/>
      <c r="AK215" s="188"/>
      <c r="AL215" s="188"/>
      <c r="AM215" s="188"/>
      <c r="AN215" s="188"/>
      <c r="AO215" s="188"/>
      <c r="AP215" s="188"/>
      <c r="AQ215" s="188"/>
      <c r="AR215" s="188"/>
      <c r="AS215" s="188"/>
      <c r="AT215" s="188"/>
      <c r="AU215" s="188"/>
      <c r="AV215" s="188"/>
      <c r="AW215" s="188"/>
      <c r="AX215" s="188"/>
      <c r="AY215" s="188"/>
      <c r="AZ215" s="188"/>
      <c r="BA215" s="188"/>
      <c r="BB215" s="188"/>
      <c r="BC215" s="188"/>
      <c r="BD215" s="188"/>
      <c r="BE215" s="188"/>
      <c r="BF215" s="188"/>
      <c r="BG215" s="188"/>
      <c r="BH215" s="188"/>
      <c r="BI215" s="188"/>
      <c r="BJ215" s="188"/>
      <c r="BK215" s="188"/>
      <c r="BL215" s="188"/>
      <c r="BM215" s="188"/>
      <c r="BN215" s="188"/>
      <c r="BO215" s="188"/>
      <c r="BP215" s="188"/>
      <c r="BQ215" s="188"/>
      <c r="BR215" s="188"/>
      <c r="BS215" s="188"/>
      <c r="BT215" s="188"/>
      <c r="BU215" s="188"/>
      <c r="BV215" s="188"/>
      <c r="BW215" s="188"/>
      <c r="BX215" s="188"/>
      <c r="BY215" s="188"/>
      <c r="BZ215" s="188"/>
      <c r="CA215" s="188"/>
      <c r="CB215" s="188"/>
      <c r="CC215" s="188"/>
      <c r="CD215" s="188"/>
      <c r="CE215" s="188"/>
      <c r="CF215" s="188"/>
      <c r="CG215" s="188"/>
      <c r="CH215" s="188"/>
      <c r="CI215" s="188"/>
      <c r="CJ215" s="188"/>
      <c r="CK215" s="188"/>
      <c r="CL215" s="188"/>
      <c r="CM215" s="188"/>
      <c r="CN215" s="188"/>
      <c r="CO215" s="188"/>
      <c r="CP215" s="188"/>
      <c r="CQ215" s="188"/>
      <c r="CR215" s="188"/>
      <c r="CS215" s="188"/>
      <c r="CT215" s="188"/>
      <c r="CU215" s="188"/>
      <c r="CV215" s="188"/>
      <c r="CW215" s="188"/>
      <c r="CX215" s="188"/>
      <c r="CY215" s="188"/>
      <c r="CZ215" s="188"/>
      <c r="DA215" s="188"/>
      <c r="DB215" s="188"/>
      <c r="DC215" s="188"/>
      <c r="DD215" s="188"/>
      <c r="DE215" s="188"/>
      <c r="DF215" s="188"/>
      <c r="DG215" s="188"/>
      <c r="DH215" s="188"/>
      <c r="DI215" s="188"/>
      <c r="DJ215" s="188"/>
      <c r="DK215" s="188"/>
      <c r="DL215" s="188"/>
      <c r="DM215" s="188"/>
      <c r="DN215" s="188"/>
      <c r="DO215" s="188"/>
      <c r="DP215" s="188"/>
      <c r="DQ215" s="188"/>
      <c r="DR215" s="188"/>
      <c r="DS215" s="188"/>
      <c r="DT215" s="188"/>
      <c r="DU215" s="188"/>
      <c r="DV215" s="188"/>
      <c r="DW215" s="188"/>
      <c r="DX215" s="188"/>
      <c r="DY215" s="188"/>
      <c r="DZ215" s="188"/>
      <c r="EA215" s="188"/>
      <c r="EB215" s="188"/>
      <c r="EC215" s="188"/>
      <c r="ED215" s="188"/>
      <c r="EE215" s="188"/>
      <c r="EF215" s="188"/>
      <c r="EG215" s="188"/>
      <c r="EH215" s="188"/>
      <c r="EI215" s="188"/>
      <c r="EJ215" s="188"/>
      <c r="EK215" s="188"/>
      <c r="EL215" s="188"/>
      <c r="EM215" s="188"/>
      <c r="EN215" s="188"/>
      <c r="EO215" s="188"/>
      <c r="EP215" s="188"/>
      <c r="EQ215" s="188"/>
      <c r="ER215" s="188"/>
      <c r="ES215" s="188"/>
      <c r="ET215" s="188"/>
      <c r="EU215" s="188"/>
      <c r="EV215" s="188"/>
      <c r="EW215" s="188"/>
      <c r="EX215" s="188"/>
      <c r="EY215" s="188"/>
      <c r="EZ215" s="188"/>
      <c r="FA215" s="188"/>
      <c r="FB215" s="188"/>
      <c r="FC215" s="188"/>
      <c r="FD215" s="188"/>
      <c r="FE215" s="188"/>
      <c r="FF215" s="188"/>
      <c r="FG215" s="188"/>
      <c r="FH215" s="188"/>
      <c r="FI215" s="188"/>
      <c r="FJ215" s="188"/>
      <c r="FK215" s="188"/>
      <c r="FL215" s="188"/>
      <c r="FM215" s="188"/>
      <c r="FN215" s="188"/>
      <c r="FO215" s="188"/>
      <c r="FP215" s="188"/>
      <c r="FQ215" s="188"/>
      <c r="FR215" s="188"/>
      <c r="FS215" s="188"/>
      <c r="FT215" s="188"/>
      <c r="FU215" s="188"/>
      <c r="FV215" s="188"/>
      <c r="FW215" s="188"/>
      <c r="FX215" s="188"/>
      <c r="FY215" s="188"/>
      <c r="FZ215" s="188"/>
      <c r="GA215" s="188"/>
      <c r="GB215" s="188"/>
      <c r="GC215" s="188"/>
      <c r="GD215" s="188"/>
      <c r="GE215" s="188"/>
      <c r="GF215" s="188"/>
      <c r="GG215" s="188"/>
      <c r="GH215" s="188"/>
      <c r="GI215" s="188"/>
      <c r="GJ215" s="188"/>
      <c r="GK215" s="188"/>
      <c r="GL215" s="188"/>
      <c r="GM215" s="188"/>
      <c r="GN215" s="188"/>
      <c r="GO215" s="188"/>
      <c r="GP215" s="188"/>
      <c r="GQ215" s="188"/>
      <c r="GR215" s="188"/>
      <c r="GS215" s="188"/>
      <c r="GT215" s="188"/>
      <c r="GU215" s="188"/>
      <c r="GV215" s="188"/>
      <c r="GW215" s="188"/>
      <c r="GX215" s="188"/>
      <c r="GY215" s="188"/>
      <c r="GZ215" s="188"/>
      <c r="HA215" s="188"/>
      <c r="HB215" s="188"/>
      <c r="HC215" s="188"/>
      <c r="HD215" s="188"/>
      <c r="HE215" s="188"/>
      <c r="HF215" s="188"/>
      <c r="HG215" s="188"/>
      <c r="HH215" s="188"/>
      <c r="HI215" s="188"/>
      <c r="HJ215" s="188"/>
    </row>
    <row r="216" spans="1:218" ht="15.6">
      <c r="A216" s="190"/>
      <c r="B216" s="190"/>
      <c r="C216" s="190"/>
      <c r="D216" s="190"/>
      <c r="E216" s="179"/>
      <c r="F216" s="190"/>
      <c r="G216" s="190"/>
      <c r="H216" s="190"/>
      <c r="I216" s="179"/>
      <c r="J216" s="190"/>
      <c r="K216" s="190"/>
      <c r="L216" s="190"/>
      <c r="M216" s="190"/>
      <c r="N216" s="190"/>
      <c r="O216" s="190"/>
      <c r="P216" s="190"/>
      <c r="Q216" s="190"/>
      <c r="R216" s="190"/>
      <c r="S216" s="190"/>
      <c r="T216" s="190"/>
      <c r="U216" s="190"/>
      <c r="V216" s="190"/>
      <c r="W216" s="190"/>
      <c r="X216" s="190"/>
      <c r="Y216" s="190"/>
      <c r="Z216" s="190"/>
      <c r="AA216" s="188"/>
      <c r="AB216" s="188"/>
      <c r="AC216" s="188"/>
      <c r="AD216" s="188"/>
      <c r="AE216" s="188"/>
      <c r="AF216" s="188"/>
      <c r="AG216" s="188"/>
      <c r="AH216" s="188"/>
      <c r="AI216" s="188"/>
      <c r="AJ216" s="188"/>
      <c r="AK216" s="188"/>
      <c r="AL216" s="188"/>
      <c r="AM216" s="188"/>
      <c r="AN216" s="188"/>
      <c r="AO216" s="188"/>
      <c r="AP216" s="188"/>
      <c r="AQ216" s="188"/>
      <c r="AR216" s="188"/>
      <c r="AS216" s="188"/>
      <c r="AT216" s="188"/>
      <c r="AU216" s="188"/>
      <c r="AV216" s="188"/>
      <c r="AW216" s="188"/>
      <c r="AX216" s="188"/>
      <c r="AY216" s="188"/>
      <c r="AZ216" s="188"/>
      <c r="BA216" s="188"/>
      <c r="BB216" s="188"/>
      <c r="BC216" s="188"/>
      <c r="BD216" s="188"/>
      <c r="BE216" s="188"/>
      <c r="BF216" s="188"/>
      <c r="BG216" s="188"/>
      <c r="BH216" s="188"/>
      <c r="BI216" s="188"/>
      <c r="BJ216" s="188"/>
      <c r="BK216" s="188"/>
      <c r="BL216" s="188"/>
      <c r="BM216" s="188"/>
      <c r="BN216" s="188"/>
      <c r="BO216" s="188"/>
      <c r="BP216" s="188"/>
      <c r="BQ216" s="188"/>
      <c r="BR216" s="188"/>
      <c r="BS216" s="188"/>
      <c r="BT216" s="188"/>
      <c r="BU216" s="188"/>
      <c r="BV216" s="188"/>
      <c r="BW216" s="188"/>
      <c r="BX216" s="188"/>
      <c r="BY216" s="188"/>
      <c r="BZ216" s="188"/>
      <c r="CA216" s="188"/>
      <c r="CB216" s="188"/>
      <c r="CC216" s="188"/>
      <c r="CD216" s="188"/>
      <c r="CE216" s="188"/>
      <c r="CF216" s="188"/>
      <c r="CG216" s="188"/>
      <c r="CH216" s="188"/>
      <c r="CI216" s="188"/>
      <c r="CJ216" s="188"/>
      <c r="CK216" s="188"/>
      <c r="CL216" s="188"/>
      <c r="CM216" s="188"/>
      <c r="CN216" s="188"/>
      <c r="CO216" s="188"/>
      <c r="CP216" s="188"/>
      <c r="CQ216" s="188"/>
      <c r="CR216" s="188"/>
      <c r="CS216" s="188"/>
      <c r="CT216" s="188"/>
      <c r="CU216" s="188"/>
      <c r="CV216" s="188"/>
      <c r="CW216" s="188"/>
      <c r="CX216" s="188"/>
      <c r="CY216" s="188"/>
      <c r="CZ216" s="188"/>
      <c r="DA216" s="188"/>
      <c r="DB216" s="188"/>
      <c r="DC216" s="188"/>
      <c r="DD216" s="188"/>
      <c r="DE216" s="188"/>
      <c r="DF216" s="188"/>
      <c r="DG216" s="188"/>
      <c r="DH216" s="188"/>
      <c r="DI216" s="188"/>
      <c r="DJ216" s="188"/>
      <c r="DK216" s="188"/>
      <c r="DL216" s="188"/>
      <c r="DM216" s="188"/>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88"/>
      <c r="FE216" s="188"/>
      <c r="FF216" s="188"/>
      <c r="FG216" s="188"/>
      <c r="FH216" s="188"/>
      <c r="FI216" s="188"/>
      <c r="FJ216" s="188"/>
      <c r="FK216" s="188"/>
      <c r="FL216" s="188"/>
      <c r="FM216" s="188"/>
      <c r="FN216" s="188"/>
      <c r="FO216" s="188"/>
      <c r="FP216" s="188"/>
      <c r="FQ216" s="188"/>
      <c r="FR216" s="188"/>
      <c r="FS216" s="188"/>
      <c r="FT216" s="188"/>
      <c r="FU216" s="188"/>
      <c r="FV216" s="188"/>
      <c r="FW216" s="188"/>
      <c r="FX216" s="188"/>
      <c r="FY216" s="188"/>
      <c r="FZ216" s="188"/>
      <c r="GA216" s="188"/>
      <c r="GB216" s="188"/>
      <c r="GC216" s="188"/>
      <c r="GD216" s="188"/>
      <c r="GE216" s="188"/>
      <c r="GF216" s="188"/>
      <c r="GG216" s="188"/>
      <c r="GH216" s="188"/>
      <c r="GI216" s="188"/>
      <c r="GJ216" s="188"/>
      <c r="GK216" s="188"/>
      <c r="GL216" s="188"/>
      <c r="GM216" s="188"/>
      <c r="GN216" s="188"/>
      <c r="GO216" s="188"/>
      <c r="GP216" s="188"/>
      <c r="GQ216" s="188"/>
      <c r="GR216" s="188"/>
      <c r="GS216" s="188"/>
      <c r="GT216" s="188"/>
      <c r="GU216" s="188"/>
      <c r="GV216" s="188"/>
      <c r="GW216" s="188"/>
      <c r="GX216" s="188"/>
      <c r="GY216" s="188"/>
      <c r="GZ216" s="188"/>
      <c r="HA216" s="188"/>
      <c r="HB216" s="188"/>
      <c r="HC216" s="188"/>
      <c r="HD216" s="188"/>
      <c r="HE216" s="188"/>
      <c r="HF216" s="188"/>
      <c r="HG216" s="188"/>
      <c r="HH216" s="188"/>
      <c r="HI216" s="188"/>
      <c r="HJ216" s="188"/>
    </row>
    <row r="217" spans="1:218" ht="15.6">
      <c r="A217" s="190"/>
      <c r="B217" s="190"/>
      <c r="C217" s="190"/>
      <c r="D217" s="190"/>
      <c r="E217" s="179"/>
      <c r="F217" s="190"/>
      <c r="G217" s="190"/>
      <c r="H217" s="190"/>
      <c r="I217" s="179"/>
      <c r="J217" s="190"/>
      <c r="K217" s="190"/>
      <c r="L217" s="190"/>
      <c r="M217" s="190"/>
      <c r="N217" s="190"/>
      <c r="O217" s="190"/>
      <c r="P217" s="190"/>
      <c r="Q217" s="190"/>
      <c r="R217" s="190"/>
      <c r="S217" s="190"/>
      <c r="T217" s="190"/>
      <c r="U217" s="190"/>
      <c r="V217" s="190"/>
      <c r="W217" s="190"/>
      <c r="X217" s="190"/>
      <c r="Y217" s="190"/>
      <c r="Z217" s="190"/>
      <c r="AA217" s="188"/>
      <c r="AB217" s="188"/>
      <c r="AC217" s="188"/>
      <c r="AD217" s="188"/>
      <c r="AE217" s="188"/>
      <c r="AF217" s="188"/>
      <c r="AG217" s="188"/>
      <c r="AH217" s="188"/>
      <c r="AI217" s="188"/>
      <c r="AJ217" s="188"/>
      <c r="AK217" s="188"/>
      <c r="AL217" s="188"/>
      <c r="AM217" s="188"/>
      <c r="AN217" s="188"/>
      <c r="AO217" s="188"/>
      <c r="AP217" s="188"/>
      <c r="AQ217" s="188"/>
      <c r="AR217" s="188"/>
      <c r="AS217" s="188"/>
      <c r="AT217" s="188"/>
      <c r="AU217" s="188"/>
      <c r="AV217" s="188"/>
      <c r="AW217" s="188"/>
      <c r="AX217" s="188"/>
      <c r="AY217" s="188"/>
      <c r="AZ217" s="188"/>
      <c r="BA217" s="188"/>
      <c r="BB217" s="188"/>
      <c r="BC217" s="188"/>
      <c r="BD217" s="188"/>
      <c r="BE217" s="188"/>
      <c r="BF217" s="188"/>
      <c r="BG217" s="188"/>
      <c r="BH217" s="188"/>
      <c r="BI217" s="188"/>
      <c r="BJ217" s="188"/>
      <c r="BK217" s="188"/>
      <c r="BL217" s="188"/>
      <c r="BM217" s="188"/>
      <c r="BN217" s="188"/>
      <c r="BO217" s="188"/>
      <c r="BP217" s="188"/>
      <c r="BQ217" s="188"/>
      <c r="BR217" s="188"/>
      <c r="BS217" s="188"/>
      <c r="BT217" s="188"/>
      <c r="BU217" s="188"/>
      <c r="BV217" s="188"/>
      <c r="BW217" s="188"/>
      <c r="BX217" s="188"/>
      <c r="BY217" s="188"/>
      <c r="BZ217" s="188"/>
      <c r="CA217" s="188"/>
      <c r="CB217" s="188"/>
      <c r="CC217" s="188"/>
      <c r="CD217" s="188"/>
      <c r="CE217" s="188"/>
      <c r="CF217" s="188"/>
      <c r="CG217" s="188"/>
      <c r="CH217" s="188"/>
      <c r="CI217" s="188"/>
      <c r="CJ217" s="188"/>
      <c r="CK217" s="188"/>
      <c r="CL217" s="188"/>
      <c r="CM217" s="188"/>
      <c r="CN217" s="188"/>
      <c r="CO217" s="188"/>
      <c r="CP217" s="188"/>
      <c r="CQ217" s="188"/>
      <c r="CR217" s="188"/>
      <c r="CS217" s="188"/>
      <c r="CT217" s="188"/>
      <c r="CU217" s="188"/>
      <c r="CV217" s="188"/>
      <c r="CW217" s="188"/>
      <c r="CX217" s="188"/>
      <c r="CY217" s="188"/>
      <c r="CZ217" s="188"/>
      <c r="DA217" s="188"/>
      <c r="DB217" s="188"/>
      <c r="DC217" s="188"/>
      <c r="DD217" s="188"/>
      <c r="DE217" s="188"/>
      <c r="DF217" s="188"/>
      <c r="DG217" s="188"/>
      <c r="DH217" s="188"/>
      <c r="DI217" s="188"/>
      <c r="DJ217" s="188"/>
      <c r="DK217" s="188"/>
      <c r="DL217" s="188"/>
      <c r="DM217" s="188"/>
      <c r="DN217" s="188"/>
      <c r="DO217" s="188"/>
      <c r="DP217" s="188"/>
      <c r="DQ217" s="188"/>
      <c r="DR217" s="188"/>
      <c r="DS217" s="188"/>
      <c r="DT217" s="188"/>
      <c r="DU217" s="188"/>
      <c r="DV217" s="188"/>
      <c r="DW217" s="188"/>
      <c r="DX217" s="188"/>
      <c r="DY217" s="188"/>
      <c r="DZ217" s="188"/>
      <c r="EA217" s="188"/>
      <c r="EB217" s="188"/>
      <c r="EC217" s="188"/>
      <c r="ED217" s="188"/>
      <c r="EE217" s="188"/>
      <c r="EF217" s="188"/>
      <c r="EG217" s="188"/>
      <c r="EH217" s="188"/>
      <c r="EI217" s="188"/>
      <c r="EJ217" s="188"/>
      <c r="EK217" s="188"/>
      <c r="EL217" s="188"/>
      <c r="EM217" s="188"/>
      <c r="EN217" s="188"/>
      <c r="EO217" s="188"/>
      <c r="EP217" s="188"/>
      <c r="EQ217" s="188"/>
      <c r="ER217" s="188"/>
      <c r="ES217" s="188"/>
      <c r="ET217" s="188"/>
      <c r="EU217" s="188"/>
      <c r="EV217" s="188"/>
      <c r="EW217" s="188"/>
      <c r="EX217" s="188"/>
      <c r="EY217" s="188"/>
      <c r="EZ217" s="188"/>
      <c r="FA217" s="188"/>
      <c r="FB217" s="188"/>
      <c r="FC217" s="188"/>
      <c r="FD217" s="188"/>
      <c r="FE217" s="188"/>
      <c r="FF217" s="188"/>
      <c r="FG217" s="188"/>
      <c r="FH217" s="188"/>
      <c r="FI217" s="188"/>
      <c r="FJ217" s="188"/>
      <c r="FK217" s="188"/>
      <c r="FL217" s="188"/>
      <c r="FM217" s="188"/>
      <c r="FN217" s="188"/>
      <c r="FO217" s="188"/>
      <c r="FP217" s="188"/>
      <c r="FQ217" s="188"/>
      <c r="FR217" s="188"/>
      <c r="FS217" s="188"/>
      <c r="FT217" s="188"/>
      <c r="FU217" s="188"/>
      <c r="FV217" s="188"/>
      <c r="FW217" s="188"/>
      <c r="FX217" s="188"/>
      <c r="FY217" s="188"/>
      <c r="FZ217" s="188"/>
      <c r="GA217" s="188"/>
      <c r="GB217" s="188"/>
      <c r="GC217" s="188"/>
      <c r="GD217" s="188"/>
      <c r="GE217" s="188"/>
      <c r="GF217" s="188"/>
      <c r="GG217" s="188"/>
      <c r="GH217" s="188"/>
      <c r="GI217" s="188"/>
      <c r="GJ217" s="188"/>
      <c r="GK217" s="188"/>
      <c r="GL217" s="188"/>
      <c r="GM217" s="188"/>
      <c r="GN217" s="188"/>
      <c r="GO217" s="188"/>
      <c r="GP217" s="188"/>
      <c r="GQ217" s="188"/>
      <c r="GR217" s="188"/>
      <c r="GS217" s="188"/>
      <c r="GT217" s="188"/>
      <c r="GU217" s="188"/>
      <c r="GV217" s="188"/>
      <c r="GW217" s="188"/>
      <c r="GX217" s="188"/>
      <c r="GY217" s="188"/>
      <c r="GZ217" s="188"/>
      <c r="HA217" s="188"/>
      <c r="HB217" s="188"/>
      <c r="HC217" s="188"/>
      <c r="HD217" s="188"/>
      <c r="HE217" s="188"/>
      <c r="HF217" s="188"/>
      <c r="HG217" s="188"/>
      <c r="HH217" s="188"/>
      <c r="HI217" s="188"/>
      <c r="HJ217" s="188"/>
    </row>
    <row r="218" spans="1:218" ht="15.6">
      <c r="A218" s="190"/>
      <c r="B218" s="190"/>
      <c r="C218" s="190"/>
      <c r="D218" s="190"/>
      <c r="E218" s="179"/>
      <c r="F218" s="190"/>
      <c r="G218" s="190"/>
      <c r="H218" s="190"/>
      <c r="I218" s="179"/>
      <c r="J218" s="190"/>
      <c r="K218" s="190"/>
      <c r="L218" s="190"/>
      <c r="M218" s="190"/>
      <c r="N218" s="190"/>
      <c r="O218" s="190"/>
      <c r="P218" s="190"/>
      <c r="Q218" s="190"/>
      <c r="R218" s="190"/>
      <c r="S218" s="190"/>
      <c r="T218" s="190"/>
      <c r="U218" s="190"/>
      <c r="V218" s="190"/>
      <c r="W218" s="190"/>
      <c r="X218" s="190"/>
      <c r="Y218" s="190"/>
      <c r="Z218" s="190"/>
      <c r="AA218" s="188"/>
      <c r="AB218" s="188"/>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c r="BA218" s="188"/>
      <c r="BB218" s="188"/>
      <c r="BC218" s="188"/>
      <c r="BD218" s="188"/>
      <c r="BE218" s="188"/>
      <c r="BF218" s="188"/>
      <c r="BG218" s="188"/>
      <c r="BH218" s="188"/>
      <c r="BI218" s="188"/>
      <c r="BJ218" s="188"/>
      <c r="BK218" s="188"/>
      <c r="BL218" s="188"/>
      <c r="BM218" s="188"/>
      <c r="BN218" s="188"/>
      <c r="BO218" s="188"/>
      <c r="BP218" s="188"/>
      <c r="BQ218" s="188"/>
      <c r="BR218" s="188"/>
      <c r="BS218" s="188"/>
      <c r="BT218" s="188"/>
      <c r="BU218" s="188"/>
      <c r="BV218" s="188"/>
      <c r="BW218" s="188"/>
      <c r="BX218" s="188"/>
      <c r="BY218" s="188"/>
      <c r="BZ218" s="188"/>
      <c r="CA218" s="188"/>
      <c r="CB218" s="188"/>
      <c r="CC218" s="188"/>
      <c r="CD218" s="188"/>
      <c r="CE218" s="188"/>
      <c r="CF218" s="188"/>
      <c r="CG218" s="188"/>
      <c r="CH218" s="188"/>
      <c r="CI218" s="188"/>
      <c r="CJ218" s="188"/>
      <c r="CK218" s="188"/>
      <c r="CL218" s="188"/>
      <c r="CM218" s="188"/>
      <c r="CN218" s="188"/>
      <c r="CO218" s="188"/>
      <c r="CP218" s="188"/>
      <c r="CQ218" s="188"/>
      <c r="CR218" s="188"/>
      <c r="CS218" s="188"/>
      <c r="CT218" s="188"/>
      <c r="CU218" s="188"/>
      <c r="CV218" s="188"/>
      <c r="CW218" s="188"/>
      <c r="CX218" s="188"/>
      <c r="CY218" s="188"/>
      <c r="CZ218" s="188"/>
      <c r="DA218" s="188"/>
      <c r="DB218" s="188"/>
      <c r="DC218" s="188"/>
      <c r="DD218" s="188"/>
      <c r="DE218" s="188"/>
      <c r="DF218" s="188"/>
      <c r="DG218" s="188"/>
      <c r="DH218" s="188"/>
      <c r="DI218" s="188"/>
      <c r="DJ218" s="188"/>
      <c r="DK218" s="188"/>
      <c r="DL218" s="188"/>
      <c r="DM218" s="188"/>
      <c r="DN218" s="188"/>
      <c r="DO218" s="188"/>
      <c r="DP218" s="188"/>
      <c r="DQ218" s="188"/>
      <c r="DR218" s="188"/>
      <c r="DS218" s="188"/>
      <c r="DT218" s="188"/>
      <c r="DU218" s="188"/>
      <c r="DV218" s="188"/>
      <c r="DW218" s="188"/>
      <c r="DX218" s="188"/>
      <c r="DY218" s="188"/>
      <c r="DZ218" s="188"/>
      <c r="EA218" s="188"/>
      <c r="EB218" s="188"/>
      <c r="EC218" s="188"/>
      <c r="ED218" s="188"/>
      <c r="EE218" s="188"/>
      <c r="EF218" s="188"/>
      <c r="EG218" s="188"/>
      <c r="EH218" s="188"/>
      <c r="EI218" s="188"/>
      <c r="EJ218" s="188"/>
      <c r="EK218" s="188"/>
      <c r="EL218" s="188"/>
      <c r="EM218" s="188"/>
      <c r="EN218" s="188"/>
      <c r="EO218" s="188"/>
      <c r="EP218" s="188"/>
      <c r="EQ218" s="188"/>
      <c r="ER218" s="188"/>
      <c r="ES218" s="188"/>
      <c r="ET218" s="188"/>
      <c r="EU218" s="188"/>
      <c r="EV218" s="188"/>
      <c r="EW218" s="188"/>
      <c r="EX218" s="188"/>
      <c r="EY218" s="188"/>
      <c r="EZ218" s="188"/>
      <c r="FA218" s="188"/>
      <c r="FB218" s="188"/>
      <c r="FC218" s="188"/>
      <c r="FD218" s="188"/>
      <c r="FE218" s="188"/>
      <c r="FF218" s="188"/>
      <c r="FG218" s="188"/>
      <c r="FH218" s="188"/>
      <c r="FI218" s="188"/>
      <c r="FJ218" s="188"/>
      <c r="FK218" s="188"/>
      <c r="FL218" s="188"/>
      <c r="FM218" s="188"/>
      <c r="FN218" s="188"/>
      <c r="FO218" s="188"/>
      <c r="FP218" s="188"/>
      <c r="FQ218" s="188"/>
      <c r="FR218" s="188"/>
      <c r="FS218" s="188"/>
      <c r="FT218" s="188"/>
      <c r="FU218" s="188"/>
      <c r="FV218" s="188"/>
      <c r="FW218" s="188"/>
      <c r="FX218" s="188"/>
      <c r="FY218" s="188"/>
      <c r="FZ218" s="188"/>
      <c r="GA218" s="188"/>
      <c r="GB218" s="188"/>
      <c r="GC218" s="188"/>
      <c r="GD218" s="188"/>
      <c r="GE218" s="188"/>
      <c r="GF218" s="188"/>
      <c r="GG218" s="188"/>
      <c r="GH218" s="188"/>
      <c r="GI218" s="188"/>
      <c r="GJ218" s="188"/>
      <c r="GK218" s="188"/>
      <c r="GL218" s="188"/>
      <c r="GM218" s="188"/>
      <c r="GN218" s="188"/>
      <c r="GO218" s="188"/>
      <c r="GP218" s="188"/>
      <c r="GQ218" s="188"/>
      <c r="GR218" s="188"/>
      <c r="GS218" s="188"/>
      <c r="GT218" s="188"/>
      <c r="GU218" s="188"/>
      <c r="GV218" s="188"/>
      <c r="GW218" s="188"/>
      <c r="GX218" s="188"/>
      <c r="GY218" s="188"/>
      <c r="GZ218" s="188"/>
      <c r="HA218" s="188"/>
      <c r="HB218" s="188"/>
      <c r="HC218" s="188"/>
      <c r="HD218" s="188"/>
      <c r="HE218" s="188"/>
      <c r="HF218" s="188"/>
      <c r="HG218" s="188"/>
      <c r="HH218" s="188"/>
      <c r="HI218" s="188"/>
      <c r="HJ218" s="188"/>
    </row>
    <row r="219" spans="1:218" ht="15.6">
      <c r="A219" s="190"/>
      <c r="B219" s="190"/>
      <c r="C219" s="190"/>
      <c r="D219" s="190"/>
      <c r="E219" s="179"/>
      <c r="F219" s="190"/>
      <c r="G219" s="190"/>
      <c r="H219" s="190"/>
      <c r="I219" s="179"/>
      <c r="J219" s="190"/>
      <c r="K219" s="190"/>
      <c r="L219" s="190"/>
      <c r="M219" s="190"/>
      <c r="N219" s="190"/>
      <c r="O219" s="190"/>
      <c r="P219" s="190"/>
      <c r="Q219" s="190"/>
      <c r="R219" s="190"/>
      <c r="S219" s="190"/>
      <c r="T219" s="190"/>
      <c r="U219" s="190"/>
      <c r="V219" s="190"/>
      <c r="W219" s="190"/>
      <c r="X219" s="190"/>
      <c r="Y219" s="190"/>
      <c r="Z219" s="190"/>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188"/>
      <c r="AV219" s="188"/>
      <c r="AW219" s="188"/>
      <c r="AX219" s="188"/>
      <c r="AY219" s="188"/>
      <c r="AZ219" s="188"/>
      <c r="BA219" s="188"/>
      <c r="BB219" s="188"/>
      <c r="BC219" s="188"/>
      <c r="BD219" s="188"/>
      <c r="BE219" s="188"/>
      <c r="BF219" s="188"/>
      <c r="BG219" s="188"/>
      <c r="BH219" s="188"/>
      <c r="BI219" s="188"/>
      <c r="BJ219" s="188"/>
      <c r="BK219" s="188"/>
      <c r="BL219" s="188"/>
      <c r="BM219" s="188"/>
      <c r="BN219" s="188"/>
      <c r="BO219" s="188"/>
      <c r="BP219" s="188"/>
      <c r="BQ219" s="188"/>
      <c r="BR219" s="188"/>
      <c r="BS219" s="188"/>
      <c r="BT219" s="188"/>
      <c r="BU219" s="188"/>
      <c r="BV219" s="188"/>
      <c r="BW219" s="188"/>
      <c r="BX219" s="188"/>
      <c r="BY219" s="188"/>
      <c r="BZ219" s="188"/>
      <c r="CA219" s="188"/>
      <c r="CB219" s="188"/>
      <c r="CC219" s="188"/>
      <c r="CD219" s="188"/>
      <c r="CE219" s="188"/>
      <c r="CF219" s="188"/>
      <c r="CG219" s="188"/>
      <c r="CH219" s="188"/>
      <c r="CI219" s="188"/>
      <c r="CJ219" s="188"/>
      <c r="CK219" s="188"/>
      <c r="CL219" s="188"/>
      <c r="CM219" s="188"/>
      <c r="CN219" s="188"/>
      <c r="CO219" s="188"/>
      <c r="CP219" s="188"/>
      <c r="CQ219" s="188"/>
      <c r="CR219" s="188"/>
      <c r="CS219" s="188"/>
      <c r="CT219" s="188"/>
      <c r="CU219" s="188"/>
      <c r="CV219" s="188"/>
      <c r="CW219" s="188"/>
      <c r="CX219" s="188"/>
      <c r="CY219" s="188"/>
      <c r="CZ219" s="188"/>
      <c r="DA219" s="188"/>
      <c r="DB219" s="188"/>
      <c r="DC219" s="188"/>
      <c r="DD219" s="188"/>
      <c r="DE219" s="188"/>
      <c r="DF219" s="188"/>
      <c r="DG219" s="188"/>
      <c r="DH219" s="188"/>
      <c r="DI219" s="188"/>
      <c r="DJ219" s="188"/>
      <c r="DK219" s="188"/>
      <c r="DL219" s="188"/>
      <c r="DM219" s="188"/>
      <c r="DN219" s="188"/>
      <c r="DO219" s="188"/>
      <c r="DP219" s="188"/>
      <c r="DQ219" s="188"/>
      <c r="DR219" s="188"/>
      <c r="DS219" s="188"/>
      <c r="DT219" s="188"/>
      <c r="DU219" s="188"/>
      <c r="DV219" s="188"/>
      <c r="DW219" s="188"/>
      <c r="DX219" s="188"/>
      <c r="DY219" s="188"/>
      <c r="DZ219" s="188"/>
      <c r="EA219" s="188"/>
      <c r="EB219" s="188"/>
      <c r="EC219" s="188"/>
      <c r="ED219" s="188"/>
      <c r="EE219" s="188"/>
      <c r="EF219" s="188"/>
      <c r="EG219" s="188"/>
      <c r="EH219" s="188"/>
      <c r="EI219" s="188"/>
      <c r="EJ219" s="188"/>
      <c r="EK219" s="188"/>
      <c r="EL219" s="188"/>
      <c r="EM219" s="188"/>
      <c r="EN219" s="188"/>
      <c r="EO219" s="188"/>
      <c r="EP219" s="188"/>
      <c r="EQ219" s="188"/>
      <c r="ER219" s="188"/>
      <c r="ES219" s="188"/>
      <c r="ET219" s="188"/>
      <c r="EU219" s="188"/>
      <c r="EV219" s="188"/>
      <c r="EW219" s="188"/>
      <c r="EX219" s="188"/>
      <c r="EY219" s="188"/>
      <c r="EZ219" s="188"/>
      <c r="FA219" s="188"/>
      <c r="FB219" s="188"/>
      <c r="FC219" s="188"/>
      <c r="FD219" s="188"/>
      <c r="FE219" s="188"/>
      <c r="FF219" s="188"/>
      <c r="FG219" s="188"/>
      <c r="FH219" s="188"/>
      <c r="FI219" s="188"/>
      <c r="FJ219" s="188"/>
      <c r="FK219" s="188"/>
      <c r="FL219" s="188"/>
      <c r="FM219" s="188"/>
      <c r="FN219" s="188"/>
      <c r="FO219" s="188"/>
      <c r="FP219" s="188"/>
      <c r="FQ219" s="188"/>
      <c r="FR219" s="188"/>
      <c r="FS219" s="188"/>
      <c r="FT219" s="188"/>
      <c r="FU219" s="188"/>
      <c r="FV219" s="188"/>
      <c r="FW219" s="188"/>
      <c r="FX219" s="188"/>
      <c r="FY219" s="188"/>
      <c r="FZ219" s="188"/>
      <c r="GA219" s="188"/>
      <c r="GB219" s="188"/>
      <c r="GC219" s="188"/>
      <c r="GD219" s="188"/>
      <c r="GE219" s="188"/>
      <c r="GF219" s="188"/>
      <c r="GG219" s="188"/>
      <c r="GH219" s="188"/>
      <c r="GI219" s="188"/>
      <c r="GJ219" s="188"/>
      <c r="GK219" s="188"/>
      <c r="GL219" s="188"/>
      <c r="GM219" s="188"/>
      <c r="GN219" s="188"/>
      <c r="GO219" s="188"/>
      <c r="GP219" s="188"/>
      <c r="GQ219" s="188"/>
      <c r="GR219" s="188"/>
      <c r="GS219" s="188"/>
      <c r="GT219" s="188"/>
      <c r="GU219" s="188"/>
      <c r="GV219" s="188"/>
      <c r="GW219" s="188"/>
      <c r="GX219" s="188"/>
      <c r="GY219" s="188"/>
      <c r="GZ219" s="188"/>
      <c r="HA219" s="188"/>
      <c r="HB219" s="188"/>
      <c r="HC219" s="188"/>
      <c r="HD219" s="188"/>
      <c r="HE219" s="188"/>
      <c r="HF219" s="188"/>
      <c r="HG219" s="188"/>
      <c r="HH219" s="188"/>
      <c r="HI219" s="188"/>
      <c r="HJ219" s="188"/>
    </row>
    <row r="220" spans="1:218" ht="15.6">
      <c r="A220" s="190"/>
      <c r="B220" s="190"/>
      <c r="C220" s="190"/>
      <c r="D220" s="190"/>
      <c r="E220" s="179"/>
      <c r="F220" s="190"/>
      <c r="G220" s="190"/>
      <c r="H220" s="190"/>
      <c r="I220" s="179"/>
      <c r="J220" s="190"/>
      <c r="K220" s="190"/>
      <c r="L220" s="190"/>
      <c r="M220" s="190"/>
      <c r="N220" s="190"/>
      <c r="O220" s="190"/>
      <c r="P220" s="190"/>
      <c r="Q220" s="190"/>
      <c r="R220" s="190"/>
      <c r="S220" s="190"/>
      <c r="T220" s="190"/>
      <c r="U220" s="190"/>
      <c r="V220" s="190"/>
      <c r="W220" s="190"/>
      <c r="X220" s="190"/>
      <c r="Y220" s="190"/>
      <c r="Z220" s="190"/>
      <c r="AA220" s="188"/>
      <c r="AB220" s="188"/>
      <c r="AC220" s="188"/>
      <c r="AD220" s="188"/>
      <c r="AE220" s="188"/>
      <c r="AF220" s="188"/>
      <c r="AG220" s="188"/>
      <c r="AH220" s="188"/>
      <c r="AI220" s="188"/>
      <c r="AJ220" s="188"/>
      <c r="AK220" s="188"/>
      <c r="AL220" s="188"/>
      <c r="AM220" s="188"/>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8"/>
      <c r="BQ220" s="188"/>
      <c r="BR220" s="188"/>
      <c r="BS220" s="188"/>
      <c r="BT220" s="188"/>
      <c r="BU220" s="188"/>
      <c r="BV220" s="188"/>
      <c r="BW220" s="188"/>
      <c r="BX220" s="188"/>
      <c r="BY220" s="188"/>
      <c r="BZ220" s="188"/>
      <c r="CA220" s="188"/>
      <c r="CB220" s="188"/>
      <c r="CC220" s="188"/>
      <c r="CD220" s="188"/>
      <c r="CE220" s="188"/>
      <c r="CF220" s="188"/>
      <c r="CG220" s="188"/>
      <c r="CH220" s="188"/>
      <c r="CI220" s="188"/>
      <c r="CJ220" s="188"/>
      <c r="CK220" s="188"/>
      <c r="CL220" s="188"/>
      <c r="CM220" s="188"/>
      <c r="CN220" s="188"/>
      <c r="CO220" s="188"/>
      <c r="CP220" s="188"/>
      <c r="CQ220" s="188"/>
      <c r="CR220" s="188"/>
      <c r="CS220" s="188"/>
      <c r="CT220" s="188"/>
      <c r="CU220" s="188"/>
      <c r="CV220" s="188"/>
      <c r="CW220" s="188"/>
      <c r="CX220" s="188"/>
      <c r="CY220" s="188"/>
      <c r="CZ220" s="188"/>
      <c r="DA220" s="188"/>
      <c r="DB220" s="188"/>
      <c r="DC220" s="188"/>
      <c r="DD220" s="188"/>
      <c r="DE220" s="188"/>
      <c r="DF220" s="188"/>
      <c r="DG220" s="188"/>
      <c r="DH220" s="188"/>
      <c r="DI220" s="188"/>
      <c r="DJ220" s="188"/>
      <c r="DK220" s="188"/>
      <c r="DL220" s="188"/>
      <c r="DM220" s="188"/>
      <c r="DN220" s="188"/>
      <c r="DO220" s="188"/>
      <c r="DP220" s="188"/>
      <c r="DQ220" s="188"/>
      <c r="DR220" s="188"/>
      <c r="DS220" s="188"/>
      <c r="DT220" s="188"/>
      <c r="DU220" s="188"/>
      <c r="DV220" s="188"/>
      <c r="DW220" s="188"/>
      <c r="DX220" s="188"/>
      <c r="DY220" s="188"/>
      <c r="DZ220" s="188"/>
      <c r="EA220" s="188"/>
      <c r="EB220" s="188"/>
      <c r="EC220" s="188"/>
      <c r="ED220" s="188"/>
      <c r="EE220" s="188"/>
      <c r="EF220" s="188"/>
      <c r="EG220" s="188"/>
      <c r="EH220" s="188"/>
      <c r="EI220" s="188"/>
      <c r="EJ220" s="188"/>
      <c r="EK220" s="188"/>
      <c r="EL220" s="188"/>
      <c r="EM220" s="188"/>
      <c r="EN220" s="188"/>
      <c r="EO220" s="188"/>
      <c r="EP220" s="188"/>
      <c r="EQ220" s="188"/>
      <c r="ER220" s="188"/>
      <c r="ES220" s="188"/>
      <c r="ET220" s="188"/>
      <c r="EU220" s="188"/>
      <c r="EV220" s="188"/>
      <c r="EW220" s="188"/>
      <c r="EX220" s="188"/>
      <c r="EY220" s="188"/>
      <c r="EZ220" s="188"/>
      <c r="FA220" s="188"/>
      <c r="FB220" s="188"/>
      <c r="FC220" s="188"/>
      <c r="FD220" s="188"/>
      <c r="FE220" s="188"/>
      <c r="FF220" s="188"/>
      <c r="FG220" s="188"/>
      <c r="FH220" s="188"/>
      <c r="FI220" s="188"/>
      <c r="FJ220" s="188"/>
      <c r="FK220" s="188"/>
      <c r="FL220" s="188"/>
      <c r="FM220" s="188"/>
      <c r="FN220" s="188"/>
      <c r="FO220" s="188"/>
      <c r="FP220" s="188"/>
      <c r="FQ220" s="188"/>
      <c r="FR220" s="188"/>
      <c r="FS220" s="188"/>
      <c r="FT220" s="188"/>
      <c r="FU220" s="188"/>
      <c r="FV220" s="188"/>
      <c r="FW220" s="188"/>
      <c r="FX220" s="188"/>
      <c r="FY220" s="188"/>
      <c r="FZ220" s="188"/>
      <c r="GA220" s="188"/>
      <c r="GB220" s="188"/>
      <c r="GC220" s="188"/>
      <c r="GD220" s="188"/>
      <c r="GE220" s="188"/>
      <c r="GF220" s="188"/>
      <c r="GG220" s="188"/>
      <c r="GH220" s="188"/>
      <c r="GI220" s="188"/>
      <c r="GJ220" s="188"/>
      <c r="GK220" s="188"/>
      <c r="GL220" s="188"/>
      <c r="GM220" s="188"/>
      <c r="GN220" s="188"/>
      <c r="GO220" s="188"/>
      <c r="GP220" s="188"/>
      <c r="GQ220" s="188"/>
      <c r="GR220" s="188"/>
      <c r="GS220" s="188"/>
      <c r="GT220" s="188"/>
      <c r="GU220" s="188"/>
      <c r="GV220" s="188"/>
      <c r="GW220" s="188"/>
      <c r="GX220" s="188"/>
      <c r="GY220" s="188"/>
      <c r="GZ220" s="188"/>
      <c r="HA220" s="188"/>
      <c r="HB220" s="188"/>
      <c r="HC220" s="188"/>
      <c r="HD220" s="188"/>
      <c r="HE220" s="188"/>
      <c r="HF220" s="188"/>
      <c r="HG220" s="188"/>
      <c r="HH220" s="188"/>
      <c r="HI220" s="188"/>
      <c r="HJ220" s="188"/>
    </row>
    <row r="221" spans="1:218" ht="15.6">
      <c r="A221" s="190"/>
      <c r="B221" s="190"/>
      <c r="C221" s="190"/>
      <c r="D221" s="190"/>
      <c r="E221" s="179"/>
      <c r="F221" s="190"/>
      <c r="G221" s="190"/>
      <c r="H221" s="190"/>
      <c r="I221" s="179"/>
      <c r="J221" s="190"/>
      <c r="K221" s="190"/>
      <c r="L221" s="190"/>
      <c r="M221" s="190"/>
      <c r="N221" s="190"/>
      <c r="O221" s="190"/>
      <c r="P221" s="190"/>
      <c r="Q221" s="190"/>
      <c r="R221" s="190"/>
      <c r="S221" s="190"/>
      <c r="T221" s="190"/>
      <c r="U221" s="190"/>
      <c r="V221" s="190"/>
      <c r="W221" s="190"/>
      <c r="X221" s="190"/>
      <c r="Y221" s="190"/>
      <c r="Z221" s="190"/>
      <c r="AA221" s="188"/>
      <c r="AB221" s="188"/>
      <c r="AC221" s="188"/>
      <c r="AD221" s="188"/>
      <c r="AE221" s="188"/>
      <c r="AF221" s="188"/>
      <c r="AG221" s="188"/>
      <c r="AH221" s="188"/>
      <c r="AI221" s="188"/>
      <c r="AJ221" s="188"/>
      <c r="AK221" s="188"/>
      <c r="AL221" s="188"/>
      <c r="AM221" s="188"/>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8"/>
      <c r="BQ221" s="188"/>
      <c r="BR221" s="188"/>
      <c r="BS221" s="188"/>
      <c r="BT221" s="188"/>
      <c r="BU221" s="188"/>
      <c r="BV221" s="188"/>
      <c r="BW221" s="188"/>
      <c r="BX221" s="188"/>
      <c r="BY221" s="188"/>
      <c r="BZ221" s="188"/>
      <c r="CA221" s="188"/>
      <c r="CB221" s="188"/>
      <c r="CC221" s="188"/>
      <c r="CD221" s="188"/>
      <c r="CE221" s="188"/>
      <c r="CF221" s="188"/>
      <c r="CG221" s="188"/>
      <c r="CH221" s="188"/>
      <c r="CI221" s="188"/>
      <c r="CJ221" s="188"/>
      <c r="CK221" s="188"/>
      <c r="CL221" s="188"/>
      <c r="CM221" s="188"/>
      <c r="CN221" s="188"/>
      <c r="CO221" s="188"/>
      <c r="CP221" s="188"/>
      <c r="CQ221" s="188"/>
      <c r="CR221" s="188"/>
      <c r="CS221" s="188"/>
      <c r="CT221" s="188"/>
      <c r="CU221" s="188"/>
      <c r="CV221" s="188"/>
      <c r="CW221" s="188"/>
      <c r="CX221" s="188"/>
      <c r="CY221" s="188"/>
      <c r="CZ221" s="188"/>
      <c r="DA221" s="188"/>
      <c r="DB221" s="188"/>
      <c r="DC221" s="188"/>
      <c r="DD221" s="188"/>
      <c r="DE221" s="188"/>
      <c r="DF221" s="188"/>
      <c r="DG221" s="188"/>
      <c r="DH221" s="188"/>
      <c r="DI221" s="188"/>
      <c r="DJ221" s="188"/>
      <c r="DK221" s="188"/>
      <c r="DL221" s="188"/>
      <c r="DM221" s="188"/>
      <c r="DN221" s="188"/>
      <c r="DO221" s="188"/>
      <c r="DP221" s="188"/>
      <c r="DQ221" s="188"/>
      <c r="DR221" s="188"/>
      <c r="DS221" s="188"/>
      <c r="DT221" s="188"/>
      <c r="DU221" s="188"/>
      <c r="DV221" s="188"/>
      <c r="DW221" s="188"/>
      <c r="DX221" s="188"/>
      <c r="DY221" s="188"/>
      <c r="DZ221" s="188"/>
      <c r="EA221" s="188"/>
      <c r="EB221" s="188"/>
      <c r="EC221" s="188"/>
      <c r="ED221" s="188"/>
      <c r="EE221" s="188"/>
      <c r="EF221" s="188"/>
      <c r="EG221" s="188"/>
      <c r="EH221" s="188"/>
      <c r="EI221" s="188"/>
      <c r="EJ221" s="188"/>
      <c r="EK221" s="188"/>
      <c r="EL221" s="188"/>
      <c r="EM221" s="188"/>
      <c r="EN221" s="188"/>
      <c r="EO221" s="188"/>
      <c r="EP221" s="188"/>
      <c r="EQ221" s="188"/>
      <c r="ER221" s="188"/>
      <c r="ES221" s="188"/>
      <c r="ET221" s="188"/>
      <c r="EU221" s="188"/>
      <c r="EV221" s="188"/>
      <c r="EW221" s="188"/>
      <c r="EX221" s="188"/>
      <c r="EY221" s="188"/>
      <c r="EZ221" s="188"/>
      <c r="FA221" s="188"/>
      <c r="FB221" s="188"/>
      <c r="FC221" s="188"/>
      <c r="FD221" s="188"/>
      <c r="FE221" s="188"/>
      <c r="FF221" s="188"/>
      <c r="FG221" s="188"/>
      <c r="FH221" s="188"/>
      <c r="FI221" s="188"/>
      <c r="FJ221" s="188"/>
      <c r="FK221" s="188"/>
      <c r="FL221" s="188"/>
      <c r="FM221" s="188"/>
      <c r="FN221" s="188"/>
      <c r="FO221" s="188"/>
      <c r="FP221" s="188"/>
      <c r="FQ221" s="188"/>
      <c r="FR221" s="188"/>
      <c r="FS221" s="188"/>
      <c r="FT221" s="188"/>
      <c r="FU221" s="188"/>
      <c r="FV221" s="188"/>
      <c r="FW221" s="188"/>
      <c r="FX221" s="188"/>
      <c r="FY221" s="188"/>
      <c r="FZ221" s="188"/>
      <c r="GA221" s="188"/>
      <c r="GB221" s="188"/>
      <c r="GC221" s="188"/>
      <c r="GD221" s="188"/>
      <c r="GE221" s="188"/>
      <c r="GF221" s="188"/>
      <c r="GG221" s="188"/>
      <c r="GH221" s="188"/>
      <c r="GI221" s="188"/>
      <c r="GJ221" s="188"/>
      <c r="GK221" s="188"/>
      <c r="GL221" s="188"/>
      <c r="GM221" s="188"/>
      <c r="GN221" s="188"/>
      <c r="GO221" s="188"/>
      <c r="GP221" s="188"/>
      <c r="GQ221" s="188"/>
      <c r="GR221" s="188"/>
      <c r="GS221" s="188"/>
      <c r="GT221" s="188"/>
      <c r="GU221" s="188"/>
      <c r="GV221" s="188"/>
      <c r="GW221" s="188"/>
      <c r="GX221" s="188"/>
      <c r="GY221" s="188"/>
      <c r="GZ221" s="188"/>
      <c r="HA221" s="188"/>
      <c r="HB221" s="188"/>
      <c r="HC221" s="188"/>
      <c r="HD221" s="188"/>
      <c r="HE221" s="188"/>
      <c r="HF221" s="188"/>
      <c r="HG221" s="188"/>
      <c r="HH221" s="188"/>
      <c r="HI221" s="188"/>
      <c r="HJ221" s="188"/>
    </row>
    <row r="222" spans="1:218" ht="15.6">
      <c r="A222" s="190"/>
      <c r="B222" s="190"/>
      <c r="C222" s="190"/>
      <c r="D222" s="190"/>
      <c r="E222" s="179"/>
      <c r="F222" s="190"/>
      <c r="G222" s="190"/>
      <c r="H222" s="190"/>
      <c r="I222" s="179"/>
      <c r="J222" s="190"/>
      <c r="K222" s="190"/>
      <c r="L222" s="190"/>
      <c r="M222" s="190"/>
      <c r="N222" s="190"/>
      <c r="O222" s="190"/>
      <c r="P222" s="190"/>
      <c r="Q222" s="190"/>
      <c r="R222" s="190"/>
      <c r="S222" s="190"/>
      <c r="T222" s="190"/>
      <c r="U222" s="190"/>
      <c r="V222" s="190"/>
      <c r="W222" s="190"/>
      <c r="X222" s="190"/>
      <c r="Y222" s="190"/>
      <c r="Z222" s="190"/>
      <c r="AA222" s="188"/>
      <c r="AB222" s="188"/>
      <c r="AC222" s="188"/>
      <c r="AD222" s="188"/>
      <c r="AE222" s="188"/>
      <c r="AF222" s="188"/>
      <c r="AG222" s="188"/>
      <c r="AH222" s="188"/>
      <c r="AI222" s="188"/>
      <c r="AJ222" s="188"/>
      <c r="AK222" s="188"/>
      <c r="AL222" s="188"/>
      <c r="AM222" s="188"/>
      <c r="AN222" s="188"/>
      <c r="AO222" s="188"/>
      <c r="AP222" s="188"/>
      <c r="AQ222" s="188"/>
      <c r="AR222" s="188"/>
      <c r="AS222" s="188"/>
      <c r="AT222" s="188"/>
      <c r="AU222" s="188"/>
      <c r="AV222" s="188"/>
      <c r="AW222" s="188"/>
      <c r="AX222" s="188"/>
      <c r="AY222" s="188"/>
      <c r="AZ222" s="188"/>
      <c r="BA222" s="188"/>
      <c r="BB222" s="188"/>
      <c r="BC222" s="188"/>
      <c r="BD222" s="188"/>
      <c r="BE222" s="188"/>
      <c r="BF222" s="188"/>
      <c r="BG222" s="188"/>
      <c r="BH222" s="188"/>
      <c r="BI222" s="188"/>
      <c r="BJ222" s="188"/>
      <c r="BK222" s="188"/>
      <c r="BL222" s="188"/>
      <c r="BM222" s="188"/>
      <c r="BN222" s="188"/>
      <c r="BO222" s="188"/>
      <c r="BP222" s="188"/>
      <c r="BQ222" s="188"/>
      <c r="BR222" s="188"/>
      <c r="BS222" s="188"/>
      <c r="BT222" s="188"/>
      <c r="BU222" s="188"/>
      <c r="BV222" s="188"/>
      <c r="BW222" s="188"/>
      <c r="BX222" s="188"/>
      <c r="BY222" s="188"/>
      <c r="BZ222" s="188"/>
      <c r="CA222" s="188"/>
      <c r="CB222" s="188"/>
      <c r="CC222" s="188"/>
      <c r="CD222" s="188"/>
      <c r="CE222" s="188"/>
      <c r="CF222" s="188"/>
      <c r="CG222" s="188"/>
      <c r="CH222" s="188"/>
      <c r="CI222" s="188"/>
      <c r="CJ222" s="188"/>
      <c r="CK222" s="188"/>
      <c r="CL222" s="188"/>
      <c r="CM222" s="188"/>
      <c r="CN222" s="188"/>
      <c r="CO222" s="188"/>
      <c r="CP222" s="188"/>
      <c r="CQ222" s="188"/>
      <c r="CR222" s="188"/>
      <c r="CS222" s="188"/>
      <c r="CT222" s="188"/>
      <c r="CU222" s="188"/>
      <c r="CV222" s="188"/>
      <c r="CW222" s="188"/>
      <c r="CX222" s="188"/>
      <c r="CY222" s="188"/>
      <c r="CZ222" s="188"/>
      <c r="DA222" s="188"/>
      <c r="DB222" s="188"/>
      <c r="DC222" s="188"/>
      <c r="DD222" s="188"/>
      <c r="DE222" s="188"/>
      <c r="DF222" s="188"/>
      <c r="DG222" s="188"/>
      <c r="DH222" s="188"/>
      <c r="DI222" s="188"/>
      <c r="DJ222" s="188"/>
      <c r="DK222" s="188"/>
      <c r="DL222" s="188"/>
      <c r="DM222" s="188"/>
      <c r="DN222" s="188"/>
      <c r="DO222" s="188"/>
      <c r="DP222" s="188"/>
      <c r="DQ222" s="188"/>
      <c r="DR222" s="188"/>
      <c r="DS222" s="188"/>
      <c r="DT222" s="188"/>
      <c r="DU222" s="188"/>
      <c r="DV222" s="188"/>
      <c r="DW222" s="188"/>
      <c r="DX222" s="188"/>
      <c r="DY222" s="188"/>
      <c r="DZ222" s="188"/>
      <c r="EA222" s="188"/>
      <c r="EB222" s="188"/>
      <c r="EC222" s="188"/>
      <c r="ED222" s="188"/>
      <c r="EE222" s="188"/>
      <c r="EF222" s="188"/>
      <c r="EG222" s="188"/>
      <c r="EH222" s="188"/>
      <c r="EI222" s="188"/>
      <c r="EJ222" s="188"/>
      <c r="EK222" s="188"/>
      <c r="EL222" s="188"/>
      <c r="EM222" s="188"/>
      <c r="EN222" s="188"/>
      <c r="EO222" s="188"/>
      <c r="EP222" s="188"/>
      <c r="EQ222" s="188"/>
      <c r="ER222" s="188"/>
      <c r="ES222" s="188"/>
      <c r="ET222" s="188"/>
      <c r="EU222" s="188"/>
      <c r="EV222" s="188"/>
      <c r="EW222" s="188"/>
      <c r="EX222" s="188"/>
      <c r="EY222" s="188"/>
      <c r="EZ222" s="188"/>
      <c r="FA222" s="188"/>
      <c r="FB222" s="188"/>
      <c r="FC222" s="188"/>
      <c r="FD222" s="188"/>
      <c r="FE222" s="188"/>
      <c r="FF222" s="188"/>
      <c r="FG222" s="188"/>
      <c r="FH222" s="188"/>
      <c r="FI222" s="188"/>
      <c r="FJ222" s="188"/>
      <c r="FK222" s="188"/>
      <c r="FL222" s="188"/>
      <c r="FM222" s="188"/>
      <c r="FN222" s="188"/>
      <c r="FO222" s="188"/>
      <c r="FP222" s="188"/>
      <c r="FQ222" s="188"/>
      <c r="FR222" s="188"/>
      <c r="FS222" s="188"/>
      <c r="FT222" s="188"/>
      <c r="FU222" s="188"/>
      <c r="FV222" s="188"/>
      <c r="FW222" s="188"/>
      <c r="FX222" s="188"/>
      <c r="FY222" s="188"/>
      <c r="FZ222" s="188"/>
      <c r="GA222" s="188"/>
      <c r="GB222" s="188"/>
      <c r="GC222" s="188"/>
      <c r="GD222" s="188"/>
      <c r="GE222" s="188"/>
      <c r="GF222" s="188"/>
      <c r="GG222" s="188"/>
      <c r="GH222" s="188"/>
      <c r="GI222" s="188"/>
      <c r="GJ222" s="188"/>
      <c r="GK222" s="188"/>
      <c r="GL222" s="188"/>
      <c r="GM222" s="188"/>
      <c r="GN222" s="188"/>
      <c r="GO222" s="188"/>
      <c r="GP222" s="188"/>
      <c r="GQ222" s="188"/>
      <c r="GR222" s="188"/>
      <c r="GS222" s="188"/>
      <c r="GT222" s="188"/>
      <c r="GU222" s="188"/>
      <c r="GV222" s="188"/>
      <c r="GW222" s="188"/>
      <c r="GX222" s="188"/>
      <c r="GY222" s="188"/>
      <c r="GZ222" s="188"/>
      <c r="HA222" s="188"/>
      <c r="HB222" s="188"/>
      <c r="HC222" s="188"/>
      <c r="HD222" s="188"/>
      <c r="HE222" s="188"/>
      <c r="HF222" s="188"/>
      <c r="HG222" s="188"/>
      <c r="HH222" s="188"/>
      <c r="HI222" s="188"/>
      <c r="HJ222" s="188"/>
    </row>
    <row r="223" spans="1:218" ht="15.6">
      <c r="A223" s="190"/>
      <c r="B223" s="190"/>
      <c r="C223" s="190"/>
      <c r="D223" s="190"/>
      <c r="E223" s="179"/>
      <c r="F223" s="190"/>
      <c r="G223" s="190"/>
      <c r="H223" s="190"/>
      <c r="I223" s="179"/>
      <c r="J223" s="190"/>
      <c r="K223" s="190"/>
      <c r="L223" s="190"/>
      <c r="M223" s="190"/>
      <c r="N223" s="190"/>
      <c r="O223" s="190"/>
      <c r="P223" s="190"/>
      <c r="Q223" s="190"/>
      <c r="R223" s="190"/>
      <c r="S223" s="190"/>
      <c r="T223" s="190"/>
      <c r="U223" s="190"/>
      <c r="V223" s="190"/>
      <c r="W223" s="190"/>
      <c r="X223" s="190"/>
      <c r="Y223" s="190"/>
      <c r="Z223" s="190"/>
      <c r="AA223" s="188"/>
      <c r="AB223" s="188"/>
      <c r="AC223" s="188"/>
      <c r="AD223" s="188"/>
      <c r="AE223" s="188"/>
      <c r="AF223" s="188"/>
      <c r="AG223" s="188"/>
      <c r="AH223" s="188"/>
      <c r="AI223" s="188"/>
      <c r="AJ223" s="188"/>
      <c r="AK223" s="188"/>
      <c r="AL223" s="188"/>
      <c r="AM223" s="188"/>
      <c r="AN223" s="188"/>
      <c r="AO223" s="188"/>
      <c r="AP223" s="188"/>
      <c r="AQ223" s="188"/>
      <c r="AR223" s="188"/>
      <c r="AS223" s="188"/>
      <c r="AT223" s="188"/>
      <c r="AU223" s="188"/>
      <c r="AV223" s="188"/>
      <c r="AW223" s="188"/>
      <c r="AX223" s="188"/>
      <c r="AY223" s="188"/>
      <c r="AZ223" s="188"/>
      <c r="BA223" s="188"/>
      <c r="BB223" s="188"/>
      <c r="BC223" s="188"/>
      <c r="BD223" s="188"/>
      <c r="BE223" s="188"/>
      <c r="BF223" s="188"/>
      <c r="BG223" s="188"/>
      <c r="BH223" s="188"/>
      <c r="BI223" s="188"/>
      <c r="BJ223" s="188"/>
      <c r="BK223" s="188"/>
      <c r="BL223" s="188"/>
      <c r="BM223" s="188"/>
      <c r="BN223" s="188"/>
      <c r="BO223" s="188"/>
      <c r="BP223" s="188"/>
      <c r="BQ223" s="188"/>
      <c r="BR223" s="188"/>
      <c r="BS223" s="188"/>
      <c r="BT223" s="188"/>
      <c r="BU223" s="188"/>
      <c r="BV223" s="188"/>
      <c r="BW223" s="188"/>
      <c r="BX223" s="188"/>
      <c r="BY223" s="188"/>
      <c r="BZ223" s="188"/>
      <c r="CA223" s="188"/>
      <c r="CB223" s="188"/>
      <c r="CC223" s="188"/>
      <c r="CD223" s="188"/>
      <c r="CE223" s="188"/>
      <c r="CF223" s="188"/>
      <c r="CG223" s="188"/>
      <c r="CH223" s="188"/>
      <c r="CI223" s="188"/>
      <c r="CJ223" s="188"/>
      <c r="CK223" s="188"/>
      <c r="CL223" s="188"/>
      <c r="CM223" s="188"/>
      <c r="CN223" s="188"/>
      <c r="CO223" s="188"/>
      <c r="CP223" s="188"/>
      <c r="CQ223" s="188"/>
      <c r="CR223" s="188"/>
      <c r="CS223" s="188"/>
      <c r="CT223" s="188"/>
      <c r="CU223" s="188"/>
      <c r="CV223" s="188"/>
      <c r="CW223" s="188"/>
      <c r="CX223" s="188"/>
      <c r="CY223" s="188"/>
      <c r="CZ223" s="188"/>
      <c r="DA223" s="188"/>
      <c r="DB223" s="188"/>
      <c r="DC223" s="188"/>
      <c r="DD223" s="188"/>
      <c r="DE223" s="188"/>
      <c r="DF223" s="188"/>
      <c r="DG223" s="188"/>
      <c r="DH223" s="188"/>
      <c r="DI223" s="188"/>
      <c r="DJ223" s="188"/>
      <c r="DK223" s="188"/>
      <c r="DL223" s="188"/>
      <c r="DM223" s="188"/>
      <c r="DN223" s="188"/>
      <c r="DO223" s="188"/>
      <c r="DP223" s="188"/>
      <c r="DQ223" s="188"/>
      <c r="DR223" s="188"/>
      <c r="DS223" s="188"/>
      <c r="DT223" s="188"/>
      <c r="DU223" s="188"/>
      <c r="DV223" s="188"/>
      <c r="DW223" s="188"/>
      <c r="DX223" s="188"/>
      <c r="DY223" s="188"/>
      <c r="DZ223" s="188"/>
      <c r="EA223" s="188"/>
      <c r="EB223" s="188"/>
      <c r="EC223" s="188"/>
      <c r="ED223" s="188"/>
      <c r="EE223" s="188"/>
      <c r="EF223" s="188"/>
      <c r="EG223" s="188"/>
      <c r="EH223" s="188"/>
      <c r="EI223" s="188"/>
      <c r="EJ223" s="188"/>
      <c r="EK223" s="188"/>
      <c r="EL223" s="188"/>
      <c r="EM223" s="188"/>
      <c r="EN223" s="188"/>
      <c r="EO223" s="188"/>
      <c r="EP223" s="188"/>
      <c r="EQ223" s="188"/>
      <c r="ER223" s="188"/>
      <c r="ES223" s="188"/>
      <c r="ET223" s="188"/>
      <c r="EU223" s="188"/>
      <c r="EV223" s="188"/>
      <c r="EW223" s="188"/>
      <c r="EX223" s="188"/>
      <c r="EY223" s="188"/>
      <c r="EZ223" s="188"/>
      <c r="FA223" s="188"/>
      <c r="FB223" s="188"/>
      <c r="FC223" s="188"/>
      <c r="FD223" s="188"/>
      <c r="FE223" s="188"/>
      <c r="FF223" s="188"/>
      <c r="FG223" s="188"/>
      <c r="FH223" s="188"/>
      <c r="FI223" s="188"/>
      <c r="FJ223" s="188"/>
      <c r="FK223" s="188"/>
      <c r="FL223" s="188"/>
      <c r="FM223" s="188"/>
      <c r="FN223" s="188"/>
      <c r="FO223" s="188"/>
      <c r="FP223" s="188"/>
      <c r="FQ223" s="188"/>
      <c r="FR223" s="188"/>
      <c r="FS223" s="188"/>
      <c r="FT223" s="188"/>
      <c r="FU223" s="188"/>
      <c r="FV223" s="188"/>
      <c r="FW223" s="188"/>
      <c r="FX223" s="188"/>
      <c r="FY223" s="188"/>
      <c r="FZ223" s="188"/>
      <c r="GA223" s="188"/>
      <c r="GB223" s="188"/>
      <c r="GC223" s="188"/>
      <c r="GD223" s="188"/>
      <c r="GE223" s="188"/>
      <c r="GF223" s="188"/>
      <c r="GG223" s="188"/>
      <c r="GH223" s="188"/>
      <c r="GI223" s="188"/>
      <c r="GJ223" s="188"/>
      <c r="GK223" s="188"/>
      <c r="GL223" s="188"/>
      <c r="GM223" s="188"/>
      <c r="GN223" s="188"/>
      <c r="GO223" s="188"/>
      <c r="GP223" s="188"/>
      <c r="GQ223" s="188"/>
      <c r="GR223" s="188"/>
      <c r="GS223" s="188"/>
      <c r="GT223" s="188"/>
      <c r="GU223" s="188"/>
      <c r="GV223" s="188"/>
      <c r="GW223" s="188"/>
      <c r="GX223" s="188"/>
      <c r="GY223" s="188"/>
      <c r="GZ223" s="188"/>
      <c r="HA223" s="188"/>
      <c r="HB223" s="188"/>
      <c r="HC223" s="188"/>
      <c r="HD223" s="188"/>
      <c r="HE223" s="188"/>
      <c r="HF223" s="188"/>
      <c r="HG223" s="188"/>
      <c r="HH223" s="188"/>
      <c r="HI223" s="188"/>
      <c r="HJ223" s="188"/>
    </row>
    <row r="224" spans="1:218" ht="15.6">
      <c r="A224" s="190"/>
      <c r="B224" s="190"/>
      <c r="C224" s="190"/>
      <c r="D224" s="190"/>
      <c r="E224" s="179"/>
      <c r="F224" s="190"/>
      <c r="G224" s="190"/>
      <c r="H224" s="190"/>
      <c r="I224" s="179"/>
      <c r="J224" s="190"/>
      <c r="K224" s="190"/>
      <c r="L224" s="190"/>
      <c r="M224" s="190"/>
      <c r="N224" s="190"/>
      <c r="O224" s="190"/>
      <c r="P224" s="190"/>
      <c r="Q224" s="190"/>
      <c r="R224" s="190"/>
      <c r="S224" s="190"/>
      <c r="T224" s="190"/>
      <c r="U224" s="190"/>
      <c r="V224" s="190"/>
      <c r="W224" s="190"/>
      <c r="X224" s="190"/>
      <c r="Y224" s="190"/>
      <c r="Z224" s="190"/>
      <c r="AA224" s="188"/>
      <c r="AB224" s="188"/>
      <c r="AC224" s="188"/>
      <c r="AD224" s="188"/>
      <c r="AE224" s="188"/>
      <c r="AF224" s="188"/>
      <c r="AG224" s="188"/>
      <c r="AH224" s="188"/>
      <c r="AI224" s="188"/>
      <c r="AJ224" s="188"/>
      <c r="AK224" s="188"/>
      <c r="AL224" s="188"/>
      <c r="AM224" s="188"/>
      <c r="AN224" s="188"/>
      <c r="AO224" s="188"/>
      <c r="AP224" s="188"/>
      <c r="AQ224" s="188"/>
      <c r="AR224" s="188"/>
      <c r="AS224" s="188"/>
      <c r="AT224" s="188"/>
      <c r="AU224" s="188"/>
      <c r="AV224" s="188"/>
      <c r="AW224" s="188"/>
      <c r="AX224" s="188"/>
      <c r="AY224" s="188"/>
      <c r="AZ224" s="188"/>
      <c r="BA224" s="188"/>
      <c r="BB224" s="188"/>
      <c r="BC224" s="188"/>
      <c r="BD224" s="188"/>
      <c r="BE224" s="188"/>
      <c r="BF224" s="188"/>
      <c r="BG224" s="188"/>
      <c r="BH224" s="188"/>
      <c r="BI224" s="188"/>
      <c r="BJ224" s="188"/>
      <c r="BK224" s="188"/>
      <c r="BL224" s="188"/>
      <c r="BM224" s="188"/>
      <c r="BN224" s="188"/>
      <c r="BO224" s="188"/>
      <c r="BP224" s="188"/>
      <c r="BQ224" s="188"/>
      <c r="BR224" s="188"/>
      <c r="BS224" s="188"/>
      <c r="BT224" s="188"/>
      <c r="BU224" s="188"/>
      <c r="BV224" s="188"/>
      <c r="BW224" s="188"/>
      <c r="BX224" s="188"/>
      <c r="BY224" s="188"/>
      <c r="BZ224" s="188"/>
      <c r="CA224" s="188"/>
      <c r="CB224" s="188"/>
      <c r="CC224" s="188"/>
      <c r="CD224" s="188"/>
      <c r="CE224" s="188"/>
      <c r="CF224" s="188"/>
      <c r="CG224" s="188"/>
      <c r="CH224" s="188"/>
      <c r="CI224" s="188"/>
      <c r="CJ224" s="188"/>
      <c r="CK224" s="188"/>
      <c r="CL224" s="188"/>
      <c r="CM224" s="188"/>
      <c r="CN224" s="188"/>
      <c r="CO224" s="188"/>
      <c r="CP224" s="188"/>
      <c r="CQ224" s="188"/>
      <c r="CR224" s="188"/>
      <c r="CS224" s="188"/>
      <c r="CT224" s="188"/>
      <c r="CU224" s="188"/>
      <c r="CV224" s="188"/>
      <c r="CW224" s="188"/>
      <c r="CX224" s="188"/>
      <c r="CY224" s="188"/>
      <c r="CZ224" s="188"/>
      <c r="DA224" s="188"/>
      <c r="DB224" s="188"/>
      <c r="DC224" s="188"/>
      <c r="DD224" s="188"/>
      <c r="DE224" s="188"/>
      <c r="DF224" s="188"/>
      <c r="DG224" s="188"/>
      <c r="DH224" s="188"/>
      <c r="DI224" s="188"/>
      <c r="DJ224" s="188"/>
      <c r="DK224" s="188"/>
      <c r="DL224" s="188"/>
      <c r="DM224" s="188"/>
      <c r="DN224" s="188"/>
      <c r="DO224" s="188"/>
      <c r="DP224" s="188"/>
      <c r="DQ224" s="188"/>
      <c r="DR224" s="188"/>
      <c r="DS224" s="188"/>
      <c r="DT224" s="188"/>
      <c r="DU224" s="188"/>
      <c r="DV224" s="188"/>
      <c r="DW224" s="188"/>
      <c r="DX224" s="188"/>
      <c r="DY224" s="188"/>
      <c r="DZ224" s="188"/>
      <c r="EA224" s="188"/>
      <c r="EB224" s="188"/>
      <c r="EC224" s="188"/>
      <c r="ED224" s="188"/>
      <c r="EE224" s="188"/>
      <c r="EF224" s="188"/>
      <c r="EG224" s="188"/>
      <c r="EH224" s="188"/>
      <c r="EI224" s="188"/>
      <c r="EJ224" s="188"/>
      <c r="EK224" s="188"/>
      <c r="EL224" s="188"/>
      <c r="EM224" s="188"/>
      <c r="EN224" s="188"/>
      <c r="EO224" s="188"/>
      <c r="EP224" s="188"/>
      <c r="EQ224" s="188"/>
      <c r="ER224" s="188"/>
      <c r="ES224" s="188"/>
      <c r="ET224" s="188"/>
      <c r="EU224" s="188"/>
      <c r="EV224" s="188"/>
      <c r="EW224" s="188"/>
      <c r="EX224" s="188"/>
      <c r="EY224" s="188"/>
      <c r="EZ224" s="188"/>
      <c r="FA224" s="188"/>
      <c r="FB224" s="188"/>
      <c r="FC224" s="188"/>
      <c r="FD224" s="188"/>
      <c r="FE224" s="188"/>
      <c r="FF224" s="188"/>
      <c r="FG224" s="188"/>
      <c r="FH224" s="188"/>
      <c r="FI224" s="188"/>
      <c r="FJ224" s="188"/>
      <c r="FK224" s="188"/>
      <c r="FL224" s="188"/>
      <c r="FM224" s="188"/>
      <c r="FN224" s="188"/>
      <c r="FO224" s="188"/>
      <c r="FP224" s="188"/>
      <c r="FQ224" s="188"/>
      <c r="FR224" s="188"/>
      <c r="FS224" s="188"/>
      <c r="FT224" s="188"/>
      <c r="FU224" s="188"/>
      <c r="FV224" s="188"/>
      <c r="FW224" s="188"/>
      <c r="FX224" s="188"/>
      <c r="FY224" s="188"/>
      <c r="FZ224" s="188"/>
      <c r="GA224" s="188"/>
      <c r="GB224" s="188"/>
      <c r="GC224" s="188"/>
      <c r="GD224" s="188"/>
      <c r="GE224" s="188"/>
      <c r="GF224" s="188"/>
      <c r="GG224" s="188"/>
      <c r="GH224" s="188"/>
      <c r="GI224" s="188"/>
      <c r="GJ224" s="188"/>
      <c r="GK224" s="188"/>
      <c r="GL224" s="188"/>
      <c r="GM224" s="188"/>
      <c r="GN224" s="188"/>
      <c r="GO224" s="188"/>
      <c r="GP224" s="188"/>
      <c r="GQ224" s="188"/>
      <c r="GR224" s="188"/>
      <c r="GS224" s="188"/>
      <c r="GT224" s="188"/>
      <c r="GU224" s="188"/>
      <c r="GV224" s="188"/>
      <c r="GW224" s="188"/>
      <c r="GX224" s="188"/>
      <c r="GY224" s="188"/>
      <c r="GZ224" s="188"/>
      <c r="HA224" s="188"/>
      <c r="HB224" s="188"/>
      <c r="HC224" s="188"/>
      <c r="HD224" s="188"/>
      <c r="HE224" s="188"/>
      <c r="HF224" s="188"/>
      <c r="HG224" s="188"/>
      <c r="HH224" s="188"/>
      <c r="HI224" s="188"/>
      <c r="HJ224" s="188"/>
    </row>
    <row r="225" spans="1:218" ht="15.6">
      <c r="A225" s="190"/>
      <c r="B225" s="190"/>
      <c r="C225" s="190"/>
      <c r="D225" s="190"/>
      <c r="E225" s="179"/>
      <c r="F225" s="190"/>
      <c r="G225" s="190"/>
      <c r="H225" s="190"/>
      <c r="I225" s="179"/>
      <c r="J225" s="190"/>
      <c r="K225" s="190"/>
      <c r="L225" s="190"/>
      <c r="M225" s="190"/>
      <c r="N225" s="190"/>
      <c r="O225" s="190"/>
      <c r="P225" s="190"/>
      <c r="Q225" s="190"/>
      <c r="R225" s="190"/>
      <c r="S225" s="190"/>
      <c r="T225" s="190"/>
      <c r="U225" s="190"/>
      <c r="V225" s="190"/>
      <c r="W225" s="190"/>
      <c r="X225" s="190"/>
      <c r="Y225" s="190"/>
      <c r="Z225" s="190"/>
      <c r="AA225" s="188"/>
      <c r="AB225" s="188"/>
      <c r="AC225" s="188"/>
      <c r="AD225" s="188"/>
      <c r="AE225" s="188"/>
      <c r="AF225" s="188"/>
      <c r="AG225" s="188"/>
      <c r="AH225" s="188"/>
      <c r="AI225" s="188"/>
      <c r="AJ225" s="188"/>
      <c r="AK225" s="188"/>
      <c r="AL225" s="188"/>
      <c r="AM225" s="188"/>
      <c r="AN225" s="188"/>
      <c r="AO225" s="188"/>
      <c r="AP225" s="188"/>
      <c r="AQ225" s="188"/>
      <c r="AR225" s="188"/>
      <c r="AS225" s="188"/>
      <c r="AT225" s="188"/>
      <c r="AU225" s="188"/>
      <c r="AV225" s="188"/>
      <c r="AW225" s="188"/>
      <c r="AX225" s="188"/>
      <c r="AY225" s="188"/>
      <c r="AZ225" s="188"/>
      <c r="BA225" s="188"/>
      <c r="BB225" s="188"/>
      <c r="BC225" s="188"/>
      <c r="BD225" s="188"/>
      <c r="BE225" s="188"/>
      <c r="BF225" s="188"/>
      <c r="BG225" s="188"/>
      <c r="BH225" s="188"/>
      <c r="BI225" s="188"/>
      <c r="BJ225" s="188"/>
      <c r="BK225" s="188"/>
      <c r="BL225" s="188"/>
      <c r="BM225" s="188"/>
      <c r="BN225" s="188"/>
      <c r="BO225" s="188"/>
      <c r="BP225" s="188"/>
      <c r="BQ225" s="188"/>
      <c r="BR225" s="188"/>
      <c r="BS225" s="188"/>
      <c r="BT225" s="188"/>
      <c r="BU225" s="188"/>
      <c r="BV225" s="188"/>
      <c r="BW225" s="188"/>
      <c r="BX225" s="188"/>
      <c r="BY225" s="188"/>
      <c r="BZ225" s="188"/>
      <c r="CA225" s="188"/>
      <c r="CB225" s="188"/>
      <c r="CC225" s="188"/>
      <c r="CD225" s="188"/>
      <c r="CE225" s="188"/>
      <c r="CF225" s="188"/>
      <c r="CG225" s="188"/>
      <c r="CH225" s="188"/>
      <c r="CI225" s="188"/>
      <c r="CJ225" s="188"/>
      <c r="CK225" s="188"/>
      <c r="CL225" s="188"/>
      <c r="CM225" s="188"/>
      <c r="CN225" s="188"/>
      <c r="CO225" s="188"/>
      <c r="CP225" s="188"/>
      <c r="CQ225" s="188"/>
      <c r="CR225" s="188"/>
      <c r="CS225" s="188"/>
      <c r="CT225" s="188"/>
      <c r="CU225" s="188"/>
      <c r="CV225" s="188"/>
      <c r="CW225" s="188"/>
      <c r="CX225" s="188"/>
      <c r="CY225" s="188"/>
      <c r="CZ225" s="188"/>
      <c r="DA225" s="188"/>
      <c r="DB225" s="188"/>
      <c r="DC225" s="188"/>
      <c r="DD225" s="188"/>
      <c r="DE225" s="188"/>
      <c r="DF225" s="188"/>
      <c r="DG225" s="188"/>
      <c r="DH225" s="188"/>
      <c r="DI225" s="188"/>
      <c r="DJ225" s="188"/>
      <c r="DK225" s="188"/>
      <c r="DL225" s="188"/>
      <c r="DM225" s="188"/>
      <c r="DN225" s="188"/>
      <c r="DO225" s="188"/>
      <c r="DP225" s="188"/>
      <c r="DQ225" s="188"/>
      <c r="DR225" s="188"/>
      <c r="DS225" s="188"/>
      <c r="DT225" s="188"/>
      <c r="DU225" s="188"/>
      <c r="DV225" s="188"/>
      <c r="DW225" s="188"/>
      <c r="DX225" s="188"/>
      <c r="DY225" s="188"/>
      <c r="DZ225" s="188"/>
      <c r="EA225" s="188"/>
      <c r="EB225" s="188"/>
      <c r="EC225" s="188"/>
      <c r="ED225" s="188"/>
      <c r="EE225" s="188"/>
      <c r="EF225" s="188"/>
      <c r="EG225" s="188"/>
      <c r="EH225" s="188"/>
      <c r="EI225" s="188"/>
      <c r="EJ225" s="188"/>
      <c r="EK225" s="188"/>
      <c r="EL225" s="188"/>
      <c r="EM225" s="188"/>
      <c r="EN225" s="188"/>
      <c r="EO225" s="188"/>
      <c r="EP225" s="188"/>
      <c r="EQ225" s="188"/>
      <c r="ER225" s="188"/>
      <c r="ES225" s="188"/>
      <c r="ET225" s="188"/>
      <c r="EU225" s="188"/>
      <c r="EV225" s="188"/>
      <c r="EW225" s="188"/>
      <c r="EX225" s="188"/>
      <c r="EY225" s="188"/>
      <c r="EZ225" s="188"/>
      <c r="FA225" s="188"/>
      <c r="FB225" s="188"/>
      <c r="FC225" s="188"/>
      <c r="FD225" s="188"/>
      <c r="FE225" s="188"/>
      <c r="FF225" s="188"/>
      <c r="FG225" s="188"/>
      <c r="FH225" s="188"/>
      <c r="FI225" s="188"/>
      <c r="FJ225" s="188"/>
      <c r="FK225" s="188"/>
      <c r="FL225" s="188"/>
      <c r="FM225" s="188"/>
      <c r="FN225" s="188"/>
      <c r="FO225" s="188"/>
      <c r="FP225" s="188"/>
      <c r="FQ225" s="188"/>
      <c r="FR225" s="188"/>
      <c r="FS225" s="188"/>
      <c r="FT225" s="188"/>
      <c r="FU225" s="188"/>
      <c r="FV225" s="188"/>
      <c r="FW225" s="188"/>
      <c r="FX225" s="188"/>
      <c r="FY225" s="188"/>
      <c r="FZ225" s="188"/>
      <c r="GA225" s="188"/>
      <c r="GB225" s="188"/>
      <c r="GC225" s="188"/>
      <c r="GD225" s="188"/>
      <c r="GE225" s="188"/>
      <c r="GF225" s="188"/>
      <c r="GG225" s="188"/>
      <c r="GH225" s="188"/>
      <c r="GI225" s="188"/>
      <c r="GJ225" s="188"/>
      <c r="GK225" s="188"/>
      <c r="GL225" s="188"/>
      <c r="GM225" s="188"/>
      <c r="GN225" s="188"/>
      <c r="GO225" s="188"/>
      <c r="GP225" s="188"/>
      <c r="GQ225" s="188"/>
      <c r="GR225" s="188"/>
      <c r="GS225" s="188"/>
      <c r="GT225" s="188"/>
      <c r="GU225" s="188"/>
      <c r="GV225" s="188"/>
      <c r="GW225" s="188"/>
      <c r="GX225" s="188"/>
      <c r="GY225" s="188"/>
      <c r="GZ225" s="188"/>
      <c r="HA225" s="188"/>
      <c r="HB225" s="188"/>
      <c r="HC225" s="188"/>
      <c r="HD225" s="188"/>
      <c r="HE225" s="188"/>
      <c r="HF225" s="188"/>
      <c r="HG225" s="188"/>
      <c r="HH225" s="188"/>
      <c r="HI225" s="188"/>
      <c r="HJ225" s="188"/>
    </row>
    <row r="226" spans="1:218" ht="15.6">
      <c r="A226" s="190"/>
      <c r="B226" s="190"/>
      <c r="C226" s="190"/>
      <c r="D226" s="190"/>
      <c r="E226" s="179"/>
      <c r="F226" s="190"/>
      <c r="G226" s="190"/>
      <c r="H226" s="190"/>
      <c r="I226" s="179"/>
      <c r="J226" s="190"/>
      <c r="K226" s="190"/>
      <c r="L226" s="190"/>
      <c r="M226" s="190"/>
      <c r="N226" s="190"/>
      <c r="O226" s="190"/>
      <c r="P226" s="190"/>
      <c r="Q226" s="190"/>
      <c r="R226" s="190"/>
      <c r="S226" s="190"/>
      <c r="T226" s="190"/>
      <c r="U226" s="190"/>
      <c r="V226" s="190"/>
      <c r="W226" s="190"/>
      <c r="X226" s="190"/>
      <c r="Y226" s="190"/>
      <c r="Z226" s="190"/>
      <c r="AA226" s="188"/>
      <c r="AB226" s="188"/>
      <c r="AC226" s="188"/>
      <c r="AD226" s="188"/>
      <c r="AE226" s="188"/>
      <c r="AF226" s="188"/>
      <c r="AG226" s="188"/>
      <c r="AH226" s="188"/>
      <c r="AI226" s="188"/>
      <c r="AJ226" s="188"/>
      <c r="AK226" s="188"/>
      <c r="AL226" s="188"/>
      <c r="AM226" s="188"/>
      <c r="AN226" s="188"/>
      <c r="AO226" s="188"/>
      <c r="AP226" s="188"/>
      <c r="AQ226" s="188"/>
      <c r="AR226" s="188"/>
      <c r="AS226" s="188"/>
      <c r="AT226" s="188"/>
      <c r="AU226" s="188"/>
      <c r="AV226" s="188"/>
      <c r="AW226" s="188"/>
      <c r="AX226" s="188"/>
      <c r="AY226" s="188"/>
      <c r="AZ226" s="188"/>
      <c r="BA226" s="188"/>
      <c r="BB226" s="188"/>
      <c r="BC226" s="188"/>
      <c r="BD226" s="188"/>
      <c r="BE226" s="188"/>
      <c r="BF226" s="188"/>
      <c r="BG226" s="188"/>
      <c r="BH226" s="188"/>
      <c r="BI226" s="188"/>
      <c r="BJ226" s="188"/>
      <c r="BK226" s="188"/>
      <c r="BL226" s="188"/>
      <c r="BM226" s="188"/>
      <c r="BN226" s="188"/>
      <c r="BO226" s="188"/>
      <c r="BP226" s="188"/>
      <c r="BQ226" s="188"/>
      <c r="BR226" s="188"/>
      <c r="BS226" s="188"/>
      <c r="BT226" s="188"/>
      <c r="BU226" s="188"/>
      <c r="BV226" s="188"/>
      <c r="BW226" s="188"/>
      <c r="BX226" s="188"/>
      <c r="BY226" s="188"/>
      <c r="BZ226" s="188"/>
      <c r="CA226" s="188"/>
      <c r="CB226" s="188"/>
      <c r="CC226" s="188"/>
      <c r="CD226" s="188"/>
      <c r="CE226" s="188"/>
      <c r="CF226" s="188"/>
      <c r="CG226" s="188"/>
      <c r="CH226" s="188"/>
      <c r="CI226" s="188"/>
      <c r="CJ226" s="188"/>
      <c r="CK226" s="188"/>
      <c r="CL226" s="188"/>
      <c r="CM226" s="188"/>
      <c r="CN226" s="188"/>
      <c r="CO226" s="188"/>
      <c r="CP226" s="188"/>
      <c r="CQ226" s="188"/>
      <c r="CR226" s="188"/>
      <c r="CS226" s="188"/>
      <c r="CT226" s="188"/>
      <c r="CU226" s="188"/>
      <c r="CV226" s="188"/>
      <c r="CW226" s="188"/>
      <c r="CX226" s="188"/>
      <c r="CY226" s="188"/>
      <c r="CZ226" s="188"/>
      <c r="DA226" s="188"/>
      <c r="DB226" s="188"/>
      <c r="DC226" s="188"/>
      <c r="DD226" s="188"/>
      <c r="DE226" s="188"/>
      <c r="DF226" s="188"/>
      <c r="DG226" s="188"/>
      <c r="DH226" s="188"/>
      <c r="DI226" s="188"/>
      <c r="DJ226" s="188"/>
      <c r="DK226" s="188"/>
      <c r="DL226" s="188"/>
      <c r="DM226" s="188"/>
      <c r="DN226" s="188"/>
      <c r="DO226" s="188"/>
      <c r="DP226" s="188"/>
      <c r="DQ226" s="188"/>
      <c r="DR226" s="188"/>
      <c r="DS226" s="188"/>
      <c r="DT226" s="188"/>
      <c r="DU226" s="188"/>
      <c r="DV226" s="188"/>
      <c r="DW226" s="188"/>
      <c r="DX226" s="188"/>
      <c r="DY226" s="188"/>
      <c r="DZ226" s="188"/>
      <c r="EA226" s="188"/>
      <c r="EB226" s="188"/>
      <c r="EC226" s="188"/>
      <c r="ED226" s="188"/>
      <c r="EE226" s="188"/>
      <c r="EF226" s="188"/>
      <c r="EG226" s="188"/>
      <c r="EH226" s="188"/>
      <c r="EI226" s="188"/>
      <c r="EJ226" s="188"/>
      <c r="EK226" s="188"/>
      <c r="EL226" s="188"/>
      <c r="EM226" s="188"/>
      <c r="EN226" s="188"/>
      <c r="EO226" s="188"/>
      <c r="EP226" s="188"/>
      <c r="EQ226" s="188"/>
      <c r="ER226" s="188"/>
      <c r="ES226" s="188"/>
      <c r="ET226" s="188"/>
      <c r="EU226" s="188"/>
      <c r="EV226" s="188"/>
      <c r="EW226" s="188"/>
      <c r="EX226" s="188"/>
      <c r="EY226" s="188"/>
      <c r="EZ226" s="188"/>
      <c r="FA226" s="188"/>
      <c r="FB226" s="188"/>
      <c r="FC226" s="188"/>
      <c r="FD226" s="188"/>
      <c r="FE226" s="188"/>
      <c r="FF226" s="188"/>
      <c r="FG226" s="188"/>
      <c r="FH226" s="188"/>
      <c r="FI226" s="188"/>
      <c r="FJ226" s="188"/>
      <c r="FK226" s="188"/>
      <c r="FL226" s="188"/>
      <c r="FM226" s="188"/>
      <c r="FN226" s="188"/>
      <c r="FO226" s="188"/>
      <c r="FP226" s="188"/>
      <c r="FQ226" s="188"/>
      <c r="FR226" s="188"/>
      <c r="FS226" s="188"/>
      <c r="FT226" s="188"/>
      <c r="FU226" s="188"/>
      <c r="FV226" s="188"/>
      <c r="FW226" s="188"/>
      <c r="FX226" s="188"/>
      <c r="FY226" s="188"/>
      <c r="FZ226" s="188"/>
      <c r="GA226" s="188"/>
      <c r="GB226" s="188"/>
      <c r="GC226" s="188"/>
      <c r="GD226" s="188"/>
      <c r="GE226" s="188"/>
      <c r="GF226" s="188"/>
      <c r="GG226" s="188"/>
      <c r="GH226" s="188"/>
      <c r="GI226" s="188"/>
      <c r="GJ226" s="188"/>
      <c r="GK226" s="188"/>
      <c r="GL226" s="188"/>
      <c r="GM226" s="188"/>
      <c r="GN226" s="188"/>
      <c r="GO226" s="188"/>
      <c r="GP226" s="188"/>
      <c r="GQ226" s="188"/>
      <c r="GR226" s="188"/>
      <c r="GS226" s="188"/>
      <c r="GT226" s="188"/>
      <c r="GU226" s="188"/>
      <c r="GV226" s="188"/>
      <c r="GW226" s="188"/>
      <c r="GX226" s="188"/>
      <c r="GY226" s="188"/>
      <c r="GZ226" s="188"/>
      <c r="HA226" s="188"/>
      <c r="HB226" s="188"/>
      <c r="HC226" s="188"/>
      <c r="HD226" s="188"/>
      <c r="HE226" s="188"/>
      <c r="HF226" s="188"/>
      <c r="HG226" s="188"/>
      <c r="HH226" s="188"/>
      <c r="HI226" s="188"/>
      <c r="HJ226" s="188"/>
    </row>
    <row r="227" spans="1:218" ht="15.6">
      <c r="A227" s="190"/>
      <c r="B227" s="190"/>
      <c r="C227" s="190"/>
      <c r="D227" s="190"/>
      <c r="E227" s="179"/>
      <c r="F227" s="190"/>
      <c r="G227" s="190"/>
      <c r="H227" s="190"/>
      <c r="I227" s="179"/>
      <c r="J227" s="190"/>
      <c r="K227" s="190"/>
      <c r="L227" s="190"/>
      <c r="M227" s="190"/>
      <c r="N227" s="190"/>
      <c r="O227" s="190"/>
      <c r="P227" s="190"/>
      <c r="Q227" s="190"/>
      <c r="R227" s="190"/>
      <c r="S227" s="190"/>
      <c r="T227" s="190"/>
      <c r="U227" s="190"/>
      <c r="V227" s="190"/>
      <c r="W227" s="190"/>
      <c r="X227" s="190"/>
      <c r="Y227" s="190"/>
      <c r="Z227" s="190"/>
      <c r="AA227" s="188"/>
      <c r="AB227" s="188"/>
      <c r="AC227" s="188"/>
      <c r="AD227" s="188"/>
      <c r="AE227" s="188"/>
      <c r="AF227" s="188"/>
      <c r="AG227" s="188"/>
      <c r="AH227" s="188"/>
      <c r="AI227" s="188"/>
      <c r="AJ227" s="188"/>
      <c r="AK227" s="188"/>
      <c r="AL227" s="188"/>
      <c r="AM227" s="188"/>
      <c r="AN227" s="188"/>
      <c r="AO227" s="188"/>
      <c r="AP227" s="188"/>
      <c r="AQ227" s="188"/>
      <c r="AR227" s="188"/>
      <c r="AS227" s="188"/>
      <c r="AT227" s="188"/>
      <c r="AU227" s="188"/>
      <c r="AV227" s="188"/>
      <c r="AW227" s="188"/>
      <c r="AX227" s="188"/>
      <c r="AY227" s="188"/>
      <c r="AZ227" s="188"/>
      <c r="BA227" s="188"/>
      <c r="BB227" s="188"/>
      <c r="BC227" s="188"/>
      <c r="BD227" s="188"/>
      <c r="BE227" s="188"/>
      <c r="BF227" s="188"/>
      <c r="BG227" s="188"/>
      <c r="BH227" s="188"/>
      <c r="BI227" s="188"/>
      <c r="BJ227" s="188"/>
      <c r="BK227" s="188"/>
      <c r="BL227" s="188"/>
      <c r="BM227" s="188"/>
      <c r="BN227" s="188"/>
      <c r="BO227" s="188"/>
      <c r="BP227" s="188"/>
      <c r="BQ227" s="188"/>
      <c r="BR227" s="188"/>
      <c r="BS227" s="188"/>
      <c r="BT227" s="188"/>
      <c r="BU227" s="188"/>
      <c r="BV227" s="188"/>
      <c r="BW227" s="188"/>
      <c r="BX227" s="188"/>
      <c r="BY227" s="188"/>
      <c r="BZ227" s="188"/>
      <c r="CA227" s="188"/>
      <c r="CB227" s="188"/>
      <c r="CC227" s="188"/>
      <c r="CD227" s="188"/>
      <c r="CE227" s="188"/>
      <c r="CF227" s="188"/>
      <c r="CG227" s="188"/>
      <c r="CH227" s="188"/>
      <c r="CI227" s="188"/>
      <c r="CJ227" s="188"/>
      <c r="CK227" s="188"/>
      <c r="CL227" s="188"/>
      <c r="CM227" s="188"/>
      <c r="CN227" s="188"/>
      <c r="CO227" s="188"/>
      <c r="CP227" s="188"/>
      <c r="CQ227" s="188"/>
      <c r="CR227" s="188"/>
      <c r="CS227" s="188"/>
      <c r="CT227" s="188"/>
      <c r="CU227" s="188"/>
      <c r="CV227" s="188"/>
      <c r="CW227" s="188"/>
      <c r="CX227" s="188"/>
      <c r="CY227" s="188"/>
      <c r="CZ227" s="188"/>
      <c r="DA227" s="188"/>
      <c r="DB227" s="188"/>
      <c r="DC227" s="188"/>
      <c r="DD227" s="188"/>
      <c r="DE227" s="188"/>
      <c r="DF227" s="188"/>
      <c r="DG227" s="188"/>
      <c r="DH227" s="188"/>
      <c r="DI227" s="188"/>
      <c r="DJ227" s="188"/>
      <c r="DK227" s="188"/>
      <c r="DL227" s="188"/>
      <c r="DM227" s="188"/>
      <c r="DN227" s="188"/>
      <c r="DO227" s="188"/>
      <c r="DP227" s="188"/>
      <c r="DQ227" s="188"/>
      <c r="DR227" s="188"/>
      <c r="DS227" s="188"/>
      <c r="DT227" s="188"/>
      <c r="DU227" s="188"/>
      <c r="DV227" s="188"/>
      <c r="DW227" s="188"/>
      <c r="DX227" s="188"/>
      <c r="DY227" s="188"/>
      <c r="DZ227" s="188"/>
      <c r="EA227" s="188"/>
      <c r="EB227" s="188"/>
      <c r="EC227" s="188"/>
      <c r="ED227" s="188"/>
      <c r="EE227" s="188"/>
      <c r="EF227" s="188"/>
      <c r="EG227" s="188"/>
      <c r="EH227" s="188"/>
      <c r="EI227" s="188"/>
      <c r="EJ227" s="188"/>
      <c r="EK227" s="188"/>
      <c r="EL227" s="188"/>
      <c r="EM227" s="188"/>
      <c r="EN227" s="188"/>
      <c r="EO227" s="188"/>
      <c r="EP227" s="188"/>
      <c r="EQ227" s="188"/>
      <c r="ER227" s="188"/>
      <c r="ES227" s="188"/>
      <c r="ET227" s="188"/>
      <c r="EU227" s="188"/>
      <c r="EV227" s="188"/>
      <c r="EW227" s="188"/>
      <c r="EX227" s="188"/>
      <c r="EY227" s="188"/>
      <c r="EZ227" s="188"/>
      <c r="FA227" s="188"/>
      <c r="FB227" s="188"/>
      <c r="FC227" s="188"/>
      <c r="FD227" s="188"/>
      <c r="FE227" s="188"/>
      <c r="FF227" s="188"/>
      <c r="FG227" s="188"/>
      <c r="FH227" s="188"/>
      <c r="FI227" s="188"/>
      <c r="FJ227" s="188"/>
      <c r="FK227" s="188"/>
      <c r="FL227" s="188"/>
      <c r="FM227" s="188"/>
      <c r="FN227" s="188"/>
      <c r="FO227" s="188"/>
      <c r="FP227" s="188"/>
      <c r="FQ227" s="188"/>
      <c r="FR227" s="188"/>
      <c r="FS227" s="188"/>
      <c r="FT227" s="188"/>
      <c r="FU227" s="188"/>
      <c r="FV227" s="188"/>
      <c r="FW227" s="188"/>
      <c r="FX227" s="188"/>
      <c r="FY227" s="188"/>
      <c r="FZ227" s="188"/>
      <c r="GA227" s="188"/>
      <c r="GB227" s="188"/>
      <c r="GC227" s="188"/>
      <c r="GD227" s="188"/>
      <c r="GE227" s="188"/>
      <c r="GF227" s="188"/>
      <c r="GG227" s="188"/>
      <c r="GH227" s="188"/>
      <c r="GI227" s="188"/>
      <c r="GJ227" s="188"/>
      <c r="GK227" s="188"/>
      <c r="GL227" s="188"/>
      <c r="GM227" s="188"/>
      <c r="GN227" s="188"/>
      <c r="GO227" s="188"/>
      <c r="GP227" s="188"/>
      <c r="GQ227" s="188"/>
      <c r="GR227" s="188"/>
      <c r="GS227" s="188"/>
      <c r="GT227" s="188"/>
      <c r="GU227" s="188"/>
      <c r="GV227" s="188"/>
      <c r="GW227" s="188"/>
      <c r="GX227" s="188"/>
      <c r="GY227" s="188"/>
      <c r="GZ227" s="188"/>
      <c r="HA227" s="188"/>
      <c r="HB227" s="188"/>
      <c r="HC227" s="188"/>
      <c r="HD227" s="188"/>
      <c r="HE227" s="188"/>
      <c r="HF227" s="188"/>
      <c r="HG227" s="188"/>
      <c r="HH227" s="188"/>
      <c r="HI227" s="188"/>
      <c r="HJ227" s="188"/>
    </row>
    <row r="228" spans="1:218" ht="15.6">
      <c r="A228" s="190"/>
      <c r="B228" s="190"/>
      <c r="C228" s="190"/>
      <c r="D228" s="190"/>
      <c r="E228" s="179"/>
      <c r="F228" s="190"/>
      <c r="G228" s="190"/>
      <c r="H228" s="190"/>
      <c r="I228" s="179"/>
      <c r="J228" s="190"/>
      <c r="K228" s="190"/>
      <c r="L228" s="190"/>
      <c r="M228" s="190"/>
      <c r="N228" s="190"/>
      <c r="O228" s="190"/>
      <c r="P228" s="190"/>
      <c r="Q228" s="190"/>
      <c r="R228" s="190"/>
      <c r="S228" s="190"/>
      <c r="T228" s="190"/>
      <c r="U228" s="190"/>
      <c r="V228" s="190"/>
      <c r="W228" s="190"/>
      <c r="X228" s="190"/>
      <c r="Y228" s="190"/>
      <c r="Z228" s="190"/>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c r="AZ228" s="188"/>
      <c r="BA228" s="188"/>
      <c r="BB228" s="188"/>
      <c r="BC228" s="188"/>
      <c r="BD228" s="188"/>
      <c r="BE228" s="188"/>
      <c r="BF228" s="188"/>
      <c r="BG228" s="188"/>
      <c r="BH228" s="188"/>
      <c r="BI228" s="188"/>
      <c r="BJ228" s="188"/>
      <c r="BK228" s="188"/>
      <c r="BL228" s="188"/>
      <c r="BM228" s="188"/>
      <c r="BN228" s="188"/>
      <c r="BO228" s="188"/>
      <c r="BP228" s="188"/>
      <c r="BQ228" s="188"/>
      <c r="BR228" s="188"/>
      <c r="BS228" s="188"/>
      <c r="BT228" s="188"/>
      <c r="BU228" s="188"/>
      <c r="BV228" s="188"/>
      <c r="BW228" s="188"/>
      <c r="BX228" s="188"/>
      <c r="BY228" s="188"/>
      <c r="BZ228" s="188"/>
      <c r="CA228" s="188"/>
      <c r="CB228" s="188"/>
      <c r="CC228" s="188"/>
      <c r="CD228" s="188"/>
      <c r="CE228" s="188"/>
      <c r="CF228" s="188"/>
      <c r="CG228" s="188"/>
      <c r="CH228" s="188"/>
      <c r="CI228" s="188"/>
      <c r="CJ228" s="188"/>
      <c r="CK228" s="188"/>
      <c r="CL228" s="188"/>
      <c r="CM228" s="188"/>
      <c r="CN228" s="188"/>
      <c r="CO228" s="188"/>
      <c r="CP228" s="188"/>
      <c r="CQ228" s="188"/>
      <c r="CR228" s="188"/>
      <c r="CS228" s="188"/>
      <c r="CT228" s="188"/>
      <c r="CU228" s="188"/>
      <c r="CV228" s="188"/>
      <c r="CW228" s="188"/>
      <c r="CX228" s="188"/>
      <c r="CY228" s="188"/>
      <c r="CZ228" s="188"/>
      <c r="DA228" s="188"/>
      <c r="DB228" s="188"/>
      <c r="DC228" s="188"/>
      <c r="DD228" s="188"/>
      <c r="DE228" s="188"/>
      <c r="DF228" s="188"/>
      <c r="DG228" s="188"/>
      <c r="DH228" s="188"/>
      <c r="DI228" s="188"/>
      <c r="DJ228" s="188"/>
      <c r="DK228" s="188"/>
      <c r="DL228" s="188"/>
      <c r="DM228" s="188"/>
      <c r="DN228" s="188"/>
      <c r="DO228" s="188"/>
      <c r="DP228" s="188"/>
      <c r="DQ228" s="188"/>
      <c r="DR228" s="188"/>
      <c r="DS228" s="188"/>
      <c r="DT228" s="188"/>
      <c r="DU228" s="188"/>
      <c r="DV228" s="188"/>
      <c r="DW228" s="188"/>
      <c r="DX228" s="188"/>
      <c r="DY228" s="188"/>
      <c r="DZ228" s="188"/>
      <c r="EA228" s="188"/>
      <c r="EB228" s="188"/>
      <c r="EC228" s="188"/>
      <c r="ED228" s="188"/>
      <c r="EE228" s="188"/>
      <c r="EF228" s="188"/>
      <c r="EG228" s="188"/>
      <c r="EH228" s="188"/>
      <c r="EI228" s="188"/>
      <c r="EJ228" s="188"/>
      <c r="EK228" s="188"/>
      <c r="EL228" s="188"/>
      <c r="EM228" s="188"/>
      <c r="EN228" s="188"/>
      <c r="EO228" s="188"/>
      <c r="EP228" s="188"/>
      <c r="EQ228" s="188"/>
      <c r="ER228" s="188"/>
      <c r="ES228" s="188"/>
      <c r="ET228" s="188"/>
      <c r="EU228" s="188"/>
      <c r="EV228" s="188"/>
      <c r="EW228" s="188"/>
      <c r="EX228" s="188"/>
      <c r="EY228" s="188"/>
      <c r="EZ228" s="188"/>
      <c r="FA228" s="188"/>
      <c r="FB228" s="188"/>
      <c r="FC228" s="188"/>
      <c r="FD228" s="188"/>
      <c r="FE228" s="188"/>
      <c r="FF228" s="188"/>
      <c r="FG228" s="188"/>
      <c r="FH228" s="188"/>
      <c r="FI228" s="188"/>
      <c r="FJ228" s="188"/>
      <c r="FK228" s="188"/>
      <c r="FL228" s="188"/>
      <c r="FM228" s="188"/>
      <c r="FN228" s="188"/>
      <c r="FO228" s="188"/>
      <c r="FP228" s="188"/>
      <c r="FQ228" s="188"/>
      <c r="FR228" s="188"/>
      <c r="FS228" s="188"/>
      <c r="FT228" s="188"/>
      <c r="FU228" s="188"/>
      <c r="FV228" s="188"/>
      <c r="FW228" s="188"/>
      <c r="FX228" s="188"/>
      <c r="FY228" s="188"/>
      <c r="FZ228" s="188"/>
      <c r="GA228" s="188"/>
      <c r="GB228" s="188"/>
      <c r="GC228" s="188"/>
      <c r="GD228" s="188"/>
      <c r="GE228" s="188"/>
      <c r="GF228" s="188"/>
      <c r="GG228" s="188"/>
      <c r="GH228" s="188"/>
      <c r="GI228" s="188"/>
      <c r="GJ228" s="188"/>
      <c r="GK228" s="188"/>
      <c r="GL228" s="188"/>
      <c r="GM228" s="188"/>
      <c r="GN228" s="188"/>
      <c r="GO228" s="188"/>
      <c r="GP228" s="188"/>
      <c r="GQ228" s="188"/>
      <c r="GR228" s="188"/>
      <c r="GS228" s="188"/>
      <c r="GT228" s="188"/>
      <c r="GU228" s="188"/>
      <c r="GV228" s="188"/>
      <c r="GW228" s="188"/>
      <c r="GX228" s="188"/>
      <c r="GY228" s="188"/>
      <c r="GZ228" s="188"/>
      <c r="HA228" s="188"/>
      <c r="HB228" s="188"/>
      <c r="HC228" s="188"/>
      <c r="HD228" s="188"/>
      <c r="HE228" s="188"/>
      <c r="HF228" s="188"/>
      <c r="HG228" s="188"/>
      <c r="HH228" s="188"/>
      <c r="HI228" s="188"/>
      <c r="HJ228" s="188"/>
    </row>
    <row r="229" spans="1:218" ht="15.6">
      <c r="A229" s="190"/>
      <c r="B229" s="190"/>
      <c r="C229" s="190"/>
      <c r="D229" s="190"/>
      <c r="E229" s="179"/>
      <c r="F229" s="190"/>
      <c r="G229" s="190"/>
      <c r="H229" s="190"/>
      <c r="I229" s="179"/>
      <c r="J229" s="190"/>
      <c r="K229" s="190"/>
      <c r="L229" s="190"/>
      <c r="M229" s="190"/>
      <c r="N229" s="190"/>
      <c r="O229" s="190"/>
      <c r="P229" s="190"/>
      <c r="Q229" s="190"/>
      <c r="R229" s="190"/>
      <c r="S229" s="190"/>
      <c r="T229" s="190"/>
      <c r="U229" s="190"/>
      <c r="V229" s="190"/>
      <c r="W229" s="190"/>
      <c r="X229" s="190"/>
      <c r="Y229" s="190"/>
      <c r="Z229" s="190"/>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c r="BY229" s="188"/>
      <c r="BZ229" s="188"/>
      <c r="CA229" s="188"/>
      <c r="CB229" s="188"/>
      <c r="CC229" s="188"/>
      <c r="CD229" s="188"/>
      <c r="CE229" s="188"/>
      <c r="CF229" s="188"/>
      <c r="CG229" s="188"/>
      <c r="CH229" s="188"/>
      <c r="CI229" s="188"/>
      <c r="CJ229" s="188"/>
      <c r="CK229" s="188"/>
      <c r="CL229" s="188"/>
      <c r="CM229" s="188"/>
      <c r="CN229" s="188"/>
      <c r="CO229" s="188"/>
      <c r="CP229" s="188"/>
      <c r="CQ229" s="188"/>
      <c r="CR229" s="188"/>
      <c r="CS229" s="188"/>
      <c r="CT229" s="188"/>
      <c r="CU229" s="188"/>
      <c r="CV229" s="188"/>
      <c r="CW229" s="188"/>
      <c r="CX229" s="188"/>
      <c r="CY229" s="188"/>
      <c r="CZ229" s="188"/>
      <c r="DA229" s="188"/>
      <c r="DB229" s="188"/>
      <c r="DC229" s="188"/>
      <c r="DD229" s="188"/>
      <c r="DE229" s="188"/>
      <c r="DF229" s="188"/>
      <c r="DG229" s="188"/>
      <c r="DH229" s="188"/>
      <c r="DI229" s="188"/>
      <c r="DJ229" s="188"/>
      <c r="DK229" s="188"/>
      <c r="DL229" s="188"/>
      <c r="DM229" s="188"/>
      <c r="DN229" s="188"/>
      <c r="DO229" s="188"/>
      <c r="DP229" s="188"/>
      <c r="DQ229" s="188"/>
      <c r="DR229" s="188"/>
      <c r="DS229" s="188"/>
      <c r="DT229" s="188"/>
      <c r="DU229" s="188"/>
      <c r="DV229" s="188"/>
      <c r="DW229" s="188"/>
      <c r="DX229" s="188"/>
      <c r="DY229" s="188"/>
      <c r="DZ229" s="188"/>
      <c r="EA229" s="188"/>
      <c r="EB229" s="188"/>
      <c r="EC229" s="188"/>
      <c r="ED229" s="188"/>
      <c r="EE229" s="188"/>
      <c r="EF229" s="188"/>
      <c r="EG229" s="188"/>
      <c r="EH229" s="188"/>
      <c r="EI229" s="188"/>
      <c r="EJ229" s="188"/>
      <c r="EK229" s="188"/>
      <c r="EL229" s="188"/>
      <c r="EM229" s="188"/>
      <c r="EN229" s="188"/>
      <c r="EO229" s="188"/>
      <c r="EP229" s="188"/>
      <c r="EQ229" s="188"/>
      <c r="ER229" s="188"/>
      <c r="ES229" s="188"/>
      <c r="ET229" s="188"/>
      <c r="EU229" s="188"/>
      <c r="EV229" s="188"/>
      <c r="EW229" s="188"/>
      <c r="EX229" s="188"/>
      <c r="EY229" s="188"/>
      <c r="EZ229" s="188"/>
      <c r="FA229" s="188"/>
      <c r="FB229" s="188"/>
      <c r="FC229" s="188"/>
      <c r="FD229" s="188"/>
      <c r="FE229" s="188"/>
      <c r="FF229" s="188"/>
      <c r="FG229" s="188"/>
      <c r="FH229" s="188"/>
      <c r="FI229" s="188"/>
      <c r="FJ229" s="188"/>
      <c r="FK229" s="188"/>
      <c r="FL229" s="188"/>
      <c r="FM229" s="188"/>
      <c r="FN229" s="188"/>
      <c r="FO229" s="188"/>
      <c r="FP229" s="188"/>
      <c r="FQ229" s="188"/>
      <c r="FR229" s="188"/>
      <c r="FS229" s="188"/>
      <c r="FT229" s="188"/>
      <c r="FU229" s="188"/>
      <c r="FV229" s="188"/>
      <c r="FW229" s="188"/>
      <c r="FX229" s="188"/>
      <c r="FY229" s="188"/>
      <c r="FZ229" s="188"/>
      <c r="GA229" s="188"/>
      <c r="GB229" s="188"/>
      <c r="GC229" s="188"/>
      <c r="GD229" s="188"/>
      <c r="GE229" s="188"/>
      <c r="GF229" s="188"/>
      <c r="GG229" s="188"/>
      <c r="GH229" s="188"/>
      <c r="GI229" s="188"/>
      <c r="GJ229" s="188"/>
      <c r="GK229" s="188"/>
      <c r="GL229" s="188"/>
      <c r="GM229" s="188"/>
      <c r="GN229" s="188"/>
      <c r="GO229" s="188"/>
      <c r="GP229" s="188"/>
      <c r="GQ229" s="188"/>
      <c r="GR229" s="188"/>
      <c r="GS229" s="188"/>
      <c r="GT229" s="188"/>
      <c r="GU229" s="188"/>
      <c r="GV229" s="188"/>
      <c r="GW229" s="188"/>
      <c r="GX229" s="188"/>
      <c r="GY229" s="188"/>
      <c r="GZ229" s="188"/>
      <c r="HA229" s="188"/>
      <c r="HB229" s="188"/>
      <c r="HC229" s="188"/>
      <c r="HD229" s="188"/>
      <c r="HE229" s="188"/>
      <c r="HF229" s="188"/>
      <c r="HG229" s="188"/>
      <c r="HH229" s="188"/>
      <c r="HI229" s="188"/>
      <c r="HJ229" s="188"/>
    </row>
    <row r="230" spans="1:218" ht="15.6">
      <c r="A230" s="190"/>
      <c r="B230" s="190"/>
      <c r="C230" s="190"/>
      <c r="D230" s="190"/>
      <c r="E230" s="179"/>
      <c r="F230" s="190"/>
      <c r="G230" s="190"/>
      <c r="H230" s="190"/>
      <c r="I230" s="179"/>
      <c r="J230" s="190"/>
      <c r="K230" s="190"/>
      <c r="L230" s="190"/>
      <c r="M230" s="190"/>
      <c r="N230" s="190"/>
      <c r="O230" s="190"/>
      <c r="P230" s="190"/>
      <c r="Q230" s="190"/>
      <c r="R230" s="190"/>
      <c r="S230" s="190"/>
      <c r="T230" s="190"/>
      <c r="U230" s="190"/>
      <c r="V230" s="190"/>
      <c r="W230" s="190"/>
      <c r="X230" s="190"/>
      <c r="Y230" s="190"/>
      <c r="Z230" s="190"/>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c r="BY230" s="188"/>
      <c r="BZ230" s="188"/>
      <c r="CA230" s="188"/>
      <c r="CB230" s="188"/>
      <c r="CC230" s="188"/>
      <c r="CD230" s="188"/>
      <c r="CE230" s="188"/>
      <c r="CF230" s="188"/>
      <c r="CG230" s="188"/>
      <c r="CH230" s="188"/>
      <c r="CI230" s="188"/>
      <c r="CJ230" s="188"/>
      <c r="CK230" s="188"/>
      <c r="CL230" s="188"/>
      <c r="CM230" s="188"/>
      <c r="CN230" s="188"/>
      <c r="CO230" s="188"/>
      <c r="CP230" s="188"/>
      <c r="CQ230" s="188"/>
      <c r="CR230" s="188"/>
      <c r="CS230" s="188"/>
      <c r="CT230" s="188"/>
      <c r="CU230" s="188"/>
      <c r="CV230" s="188"/>
      <c r="CW230" s="188"/>
      <c r="CX230" s="188"/>
      <c r="CY230" s="188"/>
      <c r="CZ230" s="188"/>
      <c r="DA230" s="188"/>
      <c r="DB230" s="188"/>
      <c r="DC230" s="188"/>
      <c r="DD230" s="188"/>
      <c r="DE230" s="188"/>
      <c r="DF230" s="188"/>
      <c r="DG230" s="188"/>
      <c r="DH230" s="188"/>
      <c r="DI230" s="188"/>
      <c r="DJ230" s="188"/>
      <c r="DK230" s="188"/>
      <c r="DL230" s="188"/>
      <c r="DM230" s="188"/>
      <c r="DN230" s="188"/>
      <c r="DO230" s="188"/>
      <c r="DP230" s="188"/>
      <c r="DQ230" s="188"/>
      <c r="DR230" s="188"/>
      <c r="DS230" s="188"/>
      <c r="DT230" s="188"/>
      <c r="DU230" s="188"/>
      <c r="DV230" s="188"/>
      <c r="DW230" s="188"/>
      <c r="DX230" s="188"/>
      <c r="DY230" s="188"/>
      <c r="DZ230" s="188"/>
      <c r="EA230" s="188"/>
      <c r="EB230" s="188"/>
      <c r="EC230" s="188"/>
      <c r="ED230" s="188"/>
      <c r="EE230" s="188"/>
      <c r="EF230" s="188"/>
      <c r="EG230" s="188"/>
      <c r="EH230" s="188"/>
      <c r="EI230" s="188"/>
      <c r="EJ230" s="188"/>
      <c r="EK230" s="188"/>
      <c r="EL230" s="188"/>
      <c r="EM230" s="188"/>
      <c r="EN230" s="188"/>
      <c r="EO230" s="188"/>
      <c r="EP230" s="188"/>
      <c r="EQ230" s="188"/>
      <c r="ER230" s="188"/>
      <c r="ES230" s="188"/>
      <c r="ET230" s="188"/>
      <c r="EU230" s="188"/>
      <c r="EV230" s="188"/>
      <c r="EW230" s="188"/>
      <c r="EX230" s="188"/>
      <c r="EY230" s="188"/>
      <c r="EZ230" s="188"/>
      <c r="FA230" s="188"/>
      <c r="FB230" s="188"/>
      <c r="FC230" s="188"/>
      <c r="FD230" s="188"/>
      <c r="FE230" s="188"/>
      <c r="FF230" s="188"/>
      <c r="FG230" s="188"/>
      <c r="FH230" s="188"/>
      <c r="FI230" s="188"/>
      <c r="FJ230" s="188"/>
      <c r="FK230" s="188"/>
      <c r="FL230" s="188"/>
      <c r="FM230" s="188"/>
      <c r="FN230" s="188"/>
      <c r="FO230" s="188"/>
      <c r="FP230" s="188"/>
      <c r="FQ230" s="188"/>
      <c r="FR230" s="188"/>
      <c r="FS230" s="188"/>
      <c r="FT230" s="188"/>
      <c r="FU230" s="188"/>
      <c r="FV230" s="188"/>
      <c r="FW230" s="188"/>
      <c r="FX230" s="188"/>
      <c r="FY230" s="188"/>
      <c r="FZ230" s="188"/>
      <c r="GA230" s="188"/>
      <c r="GB230" s="188"/>
      <c r="GC230" s="188"/>
      <c r="GD230" s="188"/>
      <c r="GE230" s="188"/>
      <c r="GF230" s="188"/>
      <c r="GG230" s="188"/>
      <c r="GH230" s="188"/>
      <c r="GI230" s="188"/>
      <c r="GJ230" s="188"/>
      <c r="GK230" s="188"/>
      <c r="GL230" s="188"/>
      <c r="GM230" s="188"/>
      <c r="GN230" s="188"/>
      <c r="GO230" s="188"/>
      <c r="GP230" s="188"/>
      <c r="GQ230" s="188"/>
      <c r="GR230" s="188"/>
      <c r="GS230" s="188"/>
      <c r="GT230" s="188"/>
      <c r="GU230" s="188"/>
      <c r="GV230" s="188"/>
      <c r="GW230" s="188"/>
      <c r="GX230" s="188"/>
      <c r="GY230" s="188"/>
      <c r="GZ230" s="188"/>
      <c r="HA230" s="188"/>
      <c r="HB230" s="188"/>
      <c r="HC230" s="188"/>
      <c r="HD230" s="188"/>
      <c r="HE230" s="188"/>
      <c r="HF230" s="188"/>
      <c r="HG230" s="188"/>
      <c r="HH230" s="188"/>
      <c r="HI230" s="188"/>
      <c r="HJ230" s="188"/>
    </row>
    <row r="231" spans="1:218" ht="15.6">
      <c r="A231" s="190"/>
      <c r="B231" s="190"/>
      <c r="C231" s="190"/>
      <c r="D231" s="190"/>
      <c r="E231" s="179"/>
      <c r="F231" s="190"/>
      <c r="G231" s="190"/>
      <c r="H231" s="190"/>
      <c r="I231" s="179"/>
      <c r="J231" s="190"/>
      <c r="K231" s="190"/>
      <c r="L231" s="190"/>
      <c r="M231" s="190"/>
      <c r="N231" s="190"/>
      <c r="O231" s="190"/>
      <c r="P231" s="190"/>
      <c r="Q231" s="190"/>
      <c r="R231" s="190"/>
      <c r="S231" s="190"/>
      <c r="T231" s="190"/>
      <c r="U231" s="190"/>
      <c r="V231" s="190"/>
      <c r="W231" s="190"/>
      <c r="X231" s="190"/>
      <c r="Y231" s="190"/>
      <c r="Z231" s="190"/>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8"/>
      <c r="AY231" s="188"/>
      <c r="AZ231" s="188"/>
      <c r="BA231" s="188"/>
      <c r="BB231" s="188"/>
      <c r="BC231" s="188"/>
      <c r="BD231" s="188"/>
      <c r="BE231" s="188"/>
      <c r="BF231" s="188"/>
      <c r="BG231" s="188"/>
      <c r="BH231" s="188"/>
      <c r="BI231" s="188"/>
      <c r="BJ231" s="188"/>
      <c r="BK231" s="188"/>
      <c r="BL231" s="188"/>
      <c r="BM231" s="188"/>
      <c r="BN231" s="188"/>
      <c r="BO231" s="188"/>
      <c r="BP231" s="188"/>
      <c r="BQ231" s="188"/>
      <c r="BR231" s="188"/>
      <c r="BS231" s="188"/>
      <c r="BT231" s="188"/>
      <c r="BU231" s="188"/>
      <c r="BV231" s="188"/>
      <c r="BW231" s="188"/>
      <c r="BX231" s="188"/>
      <c r="BY231" s="188"/>
      <c r="BZ231" s="188"/>
      <c r="CA231" s="188"/>
      <c r="CB231" s="188"/>
      <c r="CC231" s="188"/>
      <c r="CD231" s="188"/>
      <c r="CE231" s="188"/>
      <c r="CF231" s="188"/>
      <c r="CG231" s="188"/>
      <c r="CH231" s="188"/>
      <c r="CI231" s="188"/>
      <c r="CJ231" s="188"/>
      <c r="CK231" s="188"/>
      <c r="CL231" s="188"/>
      <c r="CM231" s="188"/>
      <c r="CN231" s="188"/>
      <c r="CO231" s="188"/>
      <c r="CP231" s="188"/>
      <c r="CQ231" s="188"/>
      <c r="CR231" s="188"/>
      <c r="CS231" s="188"/>
      <c r="CT231" s="188"/>
      <c r="CU231" s="188"/>
      <c r="CV231" s="188"/>
      <c r="CW231" s="188"/>
      <c r="CX231" s="188"/>
      <c r="CY231" s="188"/>
      <c r="CZ231" s="188"/>
      <c r="DA231" s="188"/>
      <c r="DB231" s="188"/>
      <c r="DC231" s="188"/>
      <c r="DD231" s="188"/>
      <c r="DE231" s="188"/>
      <c r="DF231" s="188"/>
      <c r="DG231" s="188"/>
      <c r="DH231" s="188"/>
      <c r="DI231" s="188"/>
      <c r="DJ231" s="188"/>
      <c r="DK231" s="188"/>
      <c r="DL231" s="188"/>
      <c r="DM231" s="188"/>
      <c r="DN231" s="188"/>
      <c r="DO231" s="188"/>
      <c r="DP231" s="188"/>
      <c r="DQ231" s="188"/>
      <c r="DR231" s="188"/>
      <c r="DS231" s="188"/>
      <c r="DT231" s="188"/>
      <c r="DU231" s="188"/>
      <c r="DV231" s="188"/>
      <c r="DW231" s="188"/>
      <c r="DX231" s="188"/>
      <c r="DY231" s="188"/>
      <c r="DZ231" s="188"/>
      <c r="EA231" s="188"/>
      <c r="EB231" s="188"/>
      <c r="EC231" s="188"/>
      <c r="ED231" s="188"/>
      <c r="EE231" s="188"/>
      <c r="EF231" s="188"/>
      <c r="EG231" s="188"/>
      <c r="EH231" s="188"/>
      <c r="EI231" s="188"/>
      <c r="EJ231" s="188"/>
      <c r="EK231" s="188"/>
      <c r="EL231" s="188"/>
      <c r="EM231" s="188"/>
      <c r="EN231" s="188"/>
      <c r="EO231" s="188"/>
      <c r="EP231" s="188"/>
      <c r="EQ231" s="188"/>
      <c r="ER231" s="188"/>
      <c r="ES231" s="188"/>
      <c r="ET231" s="188"/>
      <c r="EU231" s="188"/>
      <c r="EV231" s="188"/>
      <c r="EW231" s="188"/>
      <c r="EX231" s="188"/>
      <c r="EY231" s="188"/>
      <c r="EZ231" s="188"/>
      <c r="FA231" s="188"/>
      <c r="FB231" s="188"/>
      <c r="FC231" s="188"/>
      <c r="FD231" s="188"/>
      <c r="FE231" s="188"/>
      <c r="FF231" s="188"/>
      <c r="FG231" s="188"/>
      <c r="FH231" s="188"/>
      <c r="FI231" s="188"/>
      <c r="FJ231" s="188"/>
      <c r="FK231" s="188"/>
      <c r="FL231" s="188"/>
      <c r="FM231" s="188"/>
      <c r="FN231" s="188"/>
      <c r="FO231" s="188"/>
      <c r="FP231" s="188"/>
      <c r="FQ231" s="188"/>
      <c r="FR231" s="188"/>
      <c r="FS231" s="188"/>
      <c r="FT231" s="188"/>
      <c r="FU231" s="188"/>
      <c r="FV231" s="188"/>
      <c r="FW231" s="188"/>
      <c r="FX231" s="188"/>
      <c r="FY231" s="188"/>
      <c r="FZ231" s="188"/>
      <c r="GA231" s="188"/>
      <c r="GB231" s="188"/>
      <c r="GC231" s="188"/>
      <c r="GD231" s="188"/>
      <c r="GE231" s="188"/>
      <c r="GF231" s="188"/>
      <c r="GG231" s="188"/>
      <c r="GH231" s="188"/>
      <c r="GI231" s="188"/>
      <c r="GJ231" s="188"/>
      <c r="GK231" s="188"/>
      <c r="GL231" s="188"/>
      <c r="GM231" s="188"/>
      <c r="GN231" s="188"/>
      <c r="GO231" s="188"/>
      <c r="GP231" s="188"/>
      <c r="GQ231" s="188"/>
      <c r="GR231" s="188"/>
      <c r="GS231" s="188"/>
      <c r="GT231" s="188"/>
      <c r="GU231" s="188"/>
      <c r="GV231" s="188"/>
      <c r="GW231" s="188"/>
      <c r="GX231" s="188"/>
      <c r="GY231" s="188"/>
      <c r="GZ231" s="188"/>
      <c r="HA231" s="188"/>
      <c r="HB231" s="188"/>
      <c r="HC231" s="188"/>
      <c r="HD231" s="188"/>
      <c r="HE231" s="188"/>
      <c r="HF231" s="188"/>
      <c r="HG231" s="188"/>
      <c r="HH231" s="188"/>
      <c r="HI231" s="188"/>
      <c r="HJ231" s="188"/>
    </row>
    <row r="232" spans="1:218" ht="15.6">
      <c r="A232" s="190"/>
      <c r="B232" s="190"/>
      <c r="C232" s="190"/>
      <c r="D232" s="190"/>
      <c r="E232" s="179"/>
      <c r="F232" s="190"/>
      <c r="G232" s="190"/>
      <c r="H232" s="190"/>
      <c r="I232" s="179"/>
      <c r="J232" s="190"/>
      <c r="K232" s="190"/>
      <c r="L232" s="190"/>
      <c r="M232" s="190"/>
      <c r="N232" s="190"/>
      <c r="O232" s="190"/>
      <c r="P232" s="190"/>
      <c r="Q232" s="190"/>
      <c r="R232" s="190"/>
      <c r="S232" s="190"/>
      <c r="T232" s="190"/>
      <c r="U232" s="190"/>
      <c r="V232" s="190"/>
      <c r="W232" s="190"/>
      <c r="X232" s="190"/>
      <c r="Y232" s="190"/>
      <c r="Z232" s="190"/>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8"/>
      <c r="AY232" s="188"/>
      <c r="AZ232" s="188"/>
      <c r="BA232" s="188"/>
      <c r="BB232" s="188"/>
      <c r="BC232" s="188"/>
      <c r="BD232" s="188"/>
      <c r="BE232" s="188"/>
      <c r="BF232" s="188"/>
      <c r="BG232" s="188"/>
      <c r="BH232" s="188"/>
      <c r="BI232" s="188"/>
      <c r="BJ232" s="188"/>
      <c r="BK232" s="188"/>
      <c r="BL232" s="188"/>
      <c r="BM232" s="188"/>
      <c r="BN232" s="188"/>
      <c r="BO232" s="188"/>
      <c r="BP232" s="188"/>
      <c r="BQ232" s="188"/>
      <c r="BR232" s="188"/>
      <c r="BS232" s="188"/>
      <c r="BT232" s="188"/>
      <c r="BU232" s="188"/>
      <c r="BV232" s="188"/>
      <c r="BW232" s="188"/>
      <c r="BX232" s="188"/>
      <c r="BY232" s="188"/>
      <c r="BZ232" s="188"/>
      <c r="CA232" s="188"/>
      <c r="CB232" s="188"/>
      <c r="CC232" s="188"/>
      <c r="CD232" s="188"/>
      <c r="CE232" s="188"/>
      <c r="CF232" s="188"/>
      <c r="CG232" s="188"/>
      <c r="CH232" s="188"/>
      <c r="CI232" s="188"/>
      <c r="CJ232" s="188"/>
      <c r="CK232" s="188"/>
      <c r="CL232" s="188"/>
      <c r="CM232" s="188"/>
      <c r="CN232" s="188"/>
      <c r="CO232" s="188"/>
      <c r="CP232" s="188"/>
      <c r="CQ232" s="188"/>
      <c r="CR232" s="188"/>
      <c r="CS232" s="188"/>
      <c r="CT232" s="188"/>
      <c r="CU232" s="188"/>
      <c r="CV232" s="188"/>
      <c r="CW232" s="188"/>
      <c r="CX232" s="188"/>
      <c r="CY232" s="188"/>
      <c r="CZ232" s="188"/>
      <c r="DA232" s="188"/>
      <c r="DB232" s="188"/>
      <c r="DC232" s="188"/>
      <c r="DD232" s="188"/>
      <c r="DE232" s="188"/>
      <c r="DF232" s="188"/>
      <c r="DG232" s="188"/>
      <c r="DH232" s="188"/>
      <c r="DI232" s="188"/>
      <c r="DJ232" s="188"/>
      <c r="DK232" s="188"/>
      <c r="DL232" s="188"/>
      <c r="DM232" s="188"/>
      <c r="DN232" s="188"/>
      <c r="DO232" s="188"/>
      <c r="DP232" s="188"/>
      <c r="DQ232" s="188"/>
      <c r="DR232" s="188"/>
      <c r="DS232" s="188"/>
      <c r="DT232" s="188"/>
      <c r="DU232" s="188"/>
      <c r="DV232" s="188"/>
      <c r="DW232" s="188"/>
      <c r="DX232" s="188"/>
      <c r="DY232" s="188"/>
      <c r="DZ232" s="188"/>
      <c r="EA232" s="188"/>
      <c r="EB232" s="188"/>
      <c r="EC232" s="188"/>
      <c r="ED232" s="188"/>
      <c r="EE232" s="188"/>
      <c r="EF232" s="188"/>
      <c r="EG232" s="188"/>
      <c r="EH232" s="188"/>
      <c r="EI232" s="188"/>
      <c r="EJ232" s="188"/>
      <c r="EK232" s="188"/>
      <c r="EL232" s="188"/>
      <c r="EM232" s="188"/>
      <c r="EN232" s="188"/>
      <c r="EO232" s="188"/>
      <c r="EP232" s="188"/>
      <c r="EQ232" s="188"/>
      <c r="ER232" s="188"/>
      <c r="ES232" s="188"/>
      <c r="ET232" s="188"/>
      <c r="EU232" s="188"/>
      <c r="EV232" s="188"/>
      <c r="EW232" s="188"/>
      <c r="EX232" s="188"/>
      <c r="EY232" s="188"/>
      <c r="EZ232" s="188"/>
      <c r="FA232" s="188"/>
      <c r="FB232" s="188"/>
      <c r="FC232" s="188"/>
      <c r="FD232" s="188"/>
      <c r="FE232" s="188"/>
      <c r="FF232" s="188"/>
      <c r="FG232" s="188"/>
      <c r="FH232" s="188"/>
      <c r="FI232" s="188"/>
      <c r="FJ232" s="188"/>
      <c r="FK232" s="188"/>
      <c r="FL232" s="188"/>
      <c r="FM232" s="188"/>
      <c r="FN232" s="188"/>
      <c r="FO232" s="188"/>
      <c r="FP232" s="188"/>
      <c r="FQ232" s="188"/>
      <c r="FR232" s="188"/>
      <c r="FS232" s="188"/>
      <c r="FT232" s="188"/>
      <c r="FU232" s="188"/>
      <c r="FV232" s="188"/>
      <c r="FW232" s="188"/>
      <c r="FX232" s="188"/>
      <c r="FY232" s="188"/>
      <c r="FZ232" s="188"/>
      <c r="GA232" s="188"/>
      <c r="GB232" s="188"/>
      <c r="GC232" s="188"/>
      <c r="GD232" s="188"/>
      <c r="GE232" s="188"/>
      <c r="GF232" s="188"/>
      <c r="GG232" s="188"/>
      <c r="GH232" s="188"/>
      <c r="GI232" s="188"/>
      <c r="GJ232" s="188"/>
      <c r="GK232" s="188"/>
      <c r="GL232" s="188"/>
      <c r="GM232" s="188"/>
      <c r="GN232" s="188"/>
      <c r="GO232" s="188"/>
      <c r="GP232" s="188"/>
      <c r="GQ232" s="188"/>
      <c r="GR232" s="188"/>
      <c r="GS232" s="188"/>
      <c r="GT232" s="188"/>
      <c r="GU232" s="188"/>
      <c r="GV232" s="188"/>
      <c r="GW232" s="188"/>
      <c r="GX232" s="188"/>
      <c r="GY232" s="188"/>
      <c r="GZ232" s="188"/>
      <c r="HA232" s="188"/>
      <c r="HB232" s="188"/>
      <c r="HC232" s="188"/>
      <c r="HD232" s="188"/>
      <c r="HE232" s="188"/>
      <c r="HF232" s="188"/>
      <c r="HG232" s="188"/>
      <c r="HH232" s="188"/>
      <c r="HI232" s="188"/>
      <c r="HJ232" s="188"/>
    </row>
    <row r="233" spans="1:218" ht="15.6">
      <c r="A233" s="190"/>
      <c r="B233" s="190"/>
      <c r="C233" s="190"/>
      <c r="D233" s="190"/>
      <c r="E233" s="179"/>
      <c r="F233" s="190"/>
      <c r="G233" s="190"/>
      <c r="H233" s="190"/>
      <c r="I233" s="179"/>
      <c r="J233" s="190"/>
      <c r="K233" s="190"/>
      <c r="L233" s="190"/>
      <c r="M233" s="190"/>
      <c r="N233" s="190"/>
      <c r="O233" s="190"/>
      <c r="P233" s="190"/>
      <c r="Q233" s="190"/>
      <c r="R233" s="190"/>
      <c r="S233" s="190"/>
      <c r="T233" s="190"/>
      <c r="U233" s="190"/>
      <c r="V233" s="190"/>
      <c r="W233" s="190"/>
      <c r="X233" s="190"/>
      <c r="Y233" s="190"/>
      <c r="Z233" s="190"/>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c r="BE233" s="188"/>
      <c r="BF233" s="188"/>
      <c r="BG233" s="188"/>
      <c r="BH233" s="188"/>
      <c r="BI233" s="188"/>
      <c r="BJ233" s="188"/>
      <c r="BK233" s="188"/>
      <c r="BL233" s="188"/>
      <c r="BM233" s="188"/>
      <c r="BN233" s="188"/>
      <c r="BO233" s="188"/>
      <c r="BP233" s="188"/>
      <c r="BQ233" s="188"/>
      <c r="BR233" s="188"/>
      <c r="BS233" s="188"/>
      <c r="BT233" s="188"/>
      <c r="BU233" s="188"/>
      <c r="BV233" s="188"/>
      <c r="BW233" s="188"/>
      <c r="BX233" s="188"/>
      <c r="BY233" s="188"/>
      <c r="BZ233" s="188"/>
      <c r="CA233" s="188"/>
      <c r="CB233" s="188"/>
      <c r="CC233" s="188"/>
      <c r="CD233" s="188"/>
      <c r="CE233" s="188"/>
      <c r="CF233" s="188"/>
      <c r="CG233" s="188"/>
      <c r="CH233" s="188"/>
      <c r="CI233" s="188"/>
      <c r="CJ233" s="188"/>
      <c r="CK233" s="188"/>
      <c r="CL233" s="188"/>
      <c r="CM233" s="188"/>
      <c r="CN233" s="188"/>
      <c r="CO233" s="188"/>
      <c r="CP233" s="188"/>
      <c r="CQ233" s="188"/>
      <c r="CR233" s="188"/>
      <c r="CS233" s="188"/>
      <c r="CT233" s="188"/>
      <c r="CU233" s="188"/>
      <c r="CV233" s="188"/>
      <c r="CW233" s="188"/>
      <c r="CX233" s="188"/>
      <c r="CY233" s="188"/>
      <c r="CZ233" s="188"/>
      <c r="DA233" s="188"/>
      <c r="DB233" s="188"/>
      <c r="DC233" s="188"/>
      <c r="DD233" s="188"/>
      <c r="DE233" s="188"/>
      <c r="DF233" s="188"/>
      <c r="DG233" s="188"/>
      <c r="DH233" s="188"/>
      <c r="DI233" s="188"/>
      <c r="DJ233" s="188"/>
      <c r="DK233" s="188"/>
      <c r="DL233" s="188"/>
      <c r="DM233" s="188"/>
      <c r="DN233" s="188"/>
      <c r="DO233" s="188"/>
      <c r="DP233" s="188"/>
      <c r="DQ233" s="188"/>
      <c r="DR233" s="188"/>
      <c r="DS233" s="188"/>
      <c r="DT233" s="188"/>
      <c r="DU233" s="188"/>
      <c r="DV233" s="188"/>
      <c r="DW233" s="188"/>
      <c r="DX233" s="188"/>
      <c r="DY233" s="188"/>
      <c r="DZ233" s="188"/>
      <c r="EA233" s="188"/>
      <c r="EB233" s="188"/>
      <c r="EC233" s="188"/>
      <c r="ED233" s="188"/>
      <c r="EE233" s="188"/>
      <c r="EF233" s="188"/>
      <c r="EG233" s="188"/>
      <c r="EH233" s="188"/>
      <c r="EI233" s="188"/>
      <c r="EJ233" s="188"/>
      <c r="EK233" s="188"/>
      <c r="EL233" s="188"/>
      <c r="EM233" s="188"/>
      <c r="EN233" s="188"/>
      <c r="EO233" s="188"/>
      <c r="EP233" s="188"/>
      <c r="EQ233" s="188"/>
      <c r="ER233" s="188"/>
      <c r="ES233" s="188"/>
      <c r="ET233" s="188"/>
      <c r="EU233" s="188"/>
      <c r="EV233" s="188"/>
      <c r="EW233" s="188"/>
      <c r="EX233" s="188"/>
      <c r="EY233" s="188"/>
      <c r="EZ233" s="188"/>
      <c r="FA233" s="188"/>
      <c r="FB233" s="188"/>
      <c r="FC233" s="188"/>
      <c r="FD233" s="188"/>
      <c r="FE233" s="188"/>
      <c r="FF233" s="188"/>
      <c r="FG233" s="188"/>
      <c r="FH233" s="188"/>
      <c r="FI233" s="188"/>
      <c r="FJ233" s="188"/>
      <c r="FK233" s="188"/>
      <c r="FL233" s="188"/>
      <c r="FM233" s="188"/>
      <c r="FN233" s="188"/>
      <c r="FO233" s="188"/>
      <c r="FP233" s="188"/>
      <c r="FQ233" s="188"/>
      <c r="FR233" s="188"/>
      <c r="FS233" s="188"/>
      <c r="FT233" s="188"/>
      <c r="FU233" s="188"/>
      <c r="FV233" s="188"/>
      <c r="FW233" s="188"/>
      <c r="FX233" s="188"/>
      <c r="FY233" s="188"/>
      <c r="FZ233" s="188"/>
      <c r="GA233" s="188"/>
      <c r="GB233" s="188"/>
      <c r="GC233" s="188"/>
      <c r="GD233" s="188"/>
      <c r="GE233" s="188"/>
      <c r="GF233" s="188"/>
      <c r="GG233" s="188"/>
      <c r="GH233" s="188"/>
      <c r="GI233" s="188"/>
      <c r="GJ233" s="188"/>
      <c r="GK233" s="188"/>
      <c r="GL233" s="188"/>
      <c r="GM233" s="188"/>
      <c r="GN233" s="188"/>
      <c r="GO233" s="188"/>
      <c r="GP233" s="188"/>
      <c r="GQ233" s="188"/>
      <c r="GR233" s="188"/>
      <c r="GS233" s="188"/>
      <c r="GT233" s="188"/>
      <c r="GU233" s="188"/>
      <c r="GV233" s="188"/>
      <c r="GW233" s="188"/>
      <c r="GX233" s="188"/>
      <c r="GY233" s="188"/>
      <c r="GZ233" s="188"/>
      <c r="HA233" s="188"/>
      <c r="HB233" s="188"/>
      <c r="HC233" s="188"/>
      <c r="HD233" s="188"/>
      <c r="HE233" s="188"/>
      <c r="HF233" s="188"/>
      <c r="HG233" s="188"/>
      <c r="HH233" s="188"/>
      <c r="HI233" s="188"/>
      <c r="HJ233" s="188"/>
    </row>
    <row r="234" spans="1:218" ht="15.6">
      <c r="A234" s="190"/>
      <c r="B234" s="190"/>
      <c r="C234" s="190"/>
      <c r="D234" s="190"/>
      <c r="E234" s="179"/>
      <c r="F234" s="190"/>
      <c r="G234" s="190"/>
      <c r="H234" s="190"/>
      <c r="I234" s="179"/>
      <c r="J234" s="190"/>
      <c r="K234" s="190"/>
      <c r="L234" s="190"/>
      <c r="M234" s="190"/>
      <c r="N234" s="190"/>
      <c r="O234" s="190"/>
      <c r="P234" s="190"/>
      <c r="Q234" s="190"/>
      <c r="R234" s="190"/>
      <c r="S234" s="190"/>
      <c r="T234" s="190"/>
      <c r="U234" s="190"/>
      <c r="V234" s="190"/>
      <c r="W234" s="190"/>
      <c r="X234" s="190"/>
      <c r="Y234" s="190"/>
      <c r="Z234" s="190"/>
      <c r="AA234" s="188"/>
      <c r="AB234" s="188"/>
      <c r="AC234" s="188"/>
      <c r="AD234" s="188"/>
      <c r="AE234" s="188"/>
      <c r="AF234" s="188"/>
      <c r="AG234" s="188"/>
      <c r="AH234" s="188"/>
      <c r="AI234" s="188"/>
      <c r="AJ234" s="188"/>
      <c r="AK234" s="188"/>
      <c r="AL234" s="188"/>
      <c r="AM234" s="188"/>
      <c r="AN234" s="188"/>
      <c r="AO234" s="188"/>
      <c r="AP234" s="188"/>
      <c r="AQ234" s="188"/>
      <c r="AR234" s="188"/>
      <c r="AS234" s="188"/>
      <c r="AT234" s="188"/>
      <c r="AU234" s="188"/>
      <c r="AV234" s="188"/>
      <c r="AW234" s="188"/>
      <c r="AX234" s="188"/>
      <c r="AY234" s="188"/>
      <c r="AZ234" s="188"/>
      <c r="BA234" s="188"/>
      <c r="BB234" s="188"/>
      <c r="BC234" s="188"/>
      <c r="BD234" s="188"/>
      <c r="BE234" s="188"/>
      <c r="BF234" s="188"/>
      <c r="BG234" s="188"/>
      <c r="BH234" s="188"/>
      <c r="BI234" s="188"/>
      <c r="BJ234" s="188"/>
      <c r="BK234" s="188"/>
      <c r="BL234" s="188"/>
      <c r="BM234" s="188"/>
      <c r="BN234" s="188"/>
      <c r="BO234" s="188"/>
      <c r="BP234" s="188"/>
      <c r="BQ234" s="188"/>
      <c r="BR234" s="188"/>
      <c r="BS234" s="188"/>
      <c r="BT234" s="188"/>
      <c r="BU234" s="188"/>
      <c r="BV234" s="188"/>
      <c r="BW234" s="188"/>
      <c r="BX234" s="188"/>
      <c r="BY234" s="188"/>
      <c r="BZ234" s="188"/>
      <c r="CA234" s="188"/>
      <c r="CB234" s="188"/>
      <c r="CC234" s="188"/>
      <c r="CD234" s="188"/>
      <c r="CE234" s="188"/>
      <c r="CF234" s="188"/>
      <c r="CG234" s="188"/>
      <c r="CH234" s="188"/>
      <c r="CI234" s="188"/>
      <c r="CJ234" s="188"/>
      <c r="CK234" s="188"/>
      <c r="CL234" s="188"/>
      <c r="CM234" s="188"/>
      <c r="CN234" s="188"/>
      <c r="CO234" s="188"/>
      <c r="CP234" s="188"/>
      <c r="CQ234" s="188"/>
      <c r="CR234" s="188"/>
      <c r="CS234" s="188"/>
      <c r="CT234" s="188"/>
      <c r="CU234" s="188"/>
      <c r="CV234" s="188"/>
      <c r="CW234" s="188"/>
      <c r="CX234" s="188"/>
      <c r="CY234" s="188"/>
      <c r="CZ234" s="188"/>
      <c r="DA234" s="188"/>
      <c r="DB234" s="188"/>
      <c r="DC234" s="188"/>
      <c r="DD234" s="188"/>
      <c r="DE234" s="188"/>
      <c r="DF234" s="188"/>
      <c r="DG234" s="188"/>
      <c r="DH234" s="188"/>
      <c r="DI234" s="188"/>
      <c r="DJ234" s="188"/>
      <c r="DK234" s="188"/>
      <c r="DL234" s="188"/>
      <c r="DM234" s="188"/>
      <c r="DN234" s="188"/>
      <c r="DO234" s="188"/>
      <c r="DP234" s="188"/>
      <c r="DQ234" s="188"/>
      <c r="DR234" s="188"/>
      <c r="DS234" s="188"/>
      <c r="DT234" s="188"/>
      <c r="DU234" s="188"/>
      <c r="DV234" s="188"/>
      <c r="DW234" s="188"/>
      <c r="DX234" s="188"/>
      <c r="DY234" s="188"/>
      <c r="DZ234" s="188"/>
      <c r="EA234" s="188"/>
      <c r="EB234" s="188"/>
      <c r="EC234" s="188"/>
      <c r="ED234" s="188"/>
      <c r="EE234" s="188"/>
      <c r="EF234" s="188"/>
      <c r="EG234" s="188"/>
      <c r="EH234" s="188"/>
      <c r="EI234" s="188"/>
      <c r="EJ234" s="188"/>
      <c r="EK234" s="188"/>
      <c r="EL234" s="188"/>
      <c r="EM234" s="188"/>
      <c r="EN234" s="188"/>
      <c r="EO234" s="188"/>
      <c r="EP234" s="188"/>
      <c r="EQ234" s="188"/>
      <c r="ER234" s="188"/>
      <c r="ES234" s="188"/>
      <c r="ET234" s="188"/>
      <c r="EU234" s="188"/>
      <c r="EV234" s="188"/>
      <c r="EW234" s="188"/>
      <c r="EX234" s="188"/>
      <c r="EY234" s="188"/>
      <c r="EZ234" s="188"/>
      <c r="FA234" s="188"/>
      <c r="FB234" s="188"/>
      <c r="FC234" s="188"/>
      <c r="FD234" s="188"/>
      <c r="FE234" s="188"/>
      <c r="FF234" s="188"/>
      <c r="FG234" s="188"/>
      <c r="FH234" s="188"/>
      <c r="FI234" s="188"/>
      <c r="FJ234" s="188"/>
      <c r="FK234" s="188"/>
      <c r="FL234" s="188"/>
      <c r="FM234" s="188"/>
      <c r="FN234" s="188"/>
      <c r="FO234" s="188"/>
      <c r="FP234" s="188"/>
      <c r="FQ234" s="188"/>
      <c r="FR234" s="188"/>
      <c r="FS234" s="188"/>
      <c r="FT234" s="188"/>
      <c r="FU234" s="188"/>
      <c r="FV234" s="188"/>
      <c r="FW234" s="188"/>
      <c r="FX234" s="188"/>
      <c r="FY234" s="188"/>
      <c r="FZ234" s="188"/>
      <c r="GA234" s="188"/>
      <c r="GB234" s="188"/>
      <c r="GC234" s="188"/>
      <c r="GD234" s="188"/>
      <c r="GE234" s="188"/>
      <c r="GF234" s="188"/>
      <c r="GG234" s="188"/>
      <c r="GH234" s="188"/>
      <c r="GI234" s="188"/>
      <c r="GJ234" s="188"/>
      <c r="GK234" s="188"/>
      <c r="GL234" s="188"/>
      <c r="GM234" s="188"/>
      <c r="GN234" s="188"/>
      <c r="GO234" s="188"/>
      <c r="GP234" s="188"/>
      <c r="GQ234" s="188"/>
      <c r="GR234" s="188"/>
      <c r="GS234" s="188"/>
      <c r="GT234" s="188"/>
      <c r="GU234" s="188"/>
      <c r="GV234" s="188"/>
      <c r="GW234" s="188"/>
      <c r="GX234" s="188"/>
      <c r="GY234" s="188"/>
      <c r="GZ234" s="188"/>
      <c r="HA234" s="188"/>
      <c r="HB234" s="188"/>
      <c r="HC234" s="188"/>
      <c r="HD234" s="188"/>
      <c r="HE234" s="188"/>
      <c r="HF234" s="188"/>
      <c r="HG234" s="188"/>
      <c r="HH234" s="188"/>
      <c r="HI234" s="188"/>
      <c r="HJ234" s="188"/>
    </row>
    <row r="235" spans="1:218" ht="15.6">
      <c r="A235" s="190"/>
      <c r="B235" s="190"/>
      <c r="C235" s="190"/>
      <c r="D235" s="190"/>
      <c r="E235" s="179"/>
      <c r="F235" s="190"/>
      <c r="G235" s="190"/>
      <c r="H235" s="190"/>
      <c r="I235" s="179"/>
      <c r="J235" s="190"/>
      <c r="K235" s="190"/>
      <c r="L235" s="190"/>
      <c r="M235" s="190"/>
      <c r="N235" s="190"/>
      <c r="O235" s="190"/>
      <c r="P235" s="190"/>
      <c r="Q235" s="190"/>
      <c r="R235" s="190"/>
      <c r="S235" s="190"/>
      <c r="T235" s="190"/>
      <c r="U235" s="190"/>
      <c r="V235" s="190"/>
      <c r="W235" s="190"/>
      <c r="X235" s="190"/>
      <c r="Y235" s="190"/>
      <c r="Z235" s="190"/>
      <c r="AA235" s="188"/>
      <c r="AB235" s="188"/>
      <c r="AC235" s="188"/>
      <c r="AD235" s="188"/>
      <c r="AE235" s="188"/>
      <c r="AF235" s="188"/>
      <c r="AG235" s="188"/>
      <c r="AH235" s="188"/>
      <c r="AI235" s="188"/>
      <c r="AJ235" s="188"/>
      <c r="AK235" s="188"/>
      <c r="AL235" s="188"/>
      <c r="AM235" s="188"/>
      <c r="AN235" s="188"/>
      <c r="AO235" s="188"/>
      <c r="AP235" s="188"/>
      <c r="AQ235" s="188"/>
      <c r="AR235" s="188"/>
      <c r="AS235" s="188"/>
      <c r="AT235" s="188"/>
      <c r="AU235" s="188"/>
      <c r="AV235" s="188"/>
      <c r="AW235" s="188"/>
      <c r="AX235" s="188"/>
      <c r="AY235" s="188"/>
      <c r="AZ235" s="188"/>
      <c r="BA235" s="188"/>
      <c r="BB235" s="188"/>
      <c r="BC235" s="188"/>
      <c r="BD235" s="188"/>
      <c r="BE235" s="188"/>
      <c r="BF235" s="188"/>
      <c r="BG235" s="188"/>
      <c r="BH235" s="188"/>
      <c r="BI235" s="188"/>
      <c r="BJ235" s="188"/>
      <c r="BK235" s="188"/>
      <c r="BL235" s="188"/>
      <c r="BM235" s="188"/>
      <c r="BN235" s="188"/>
      <c r="BO235" s="188"/>
      <c r="BP235" s="188"/>
      <c r="BQ235" s="188"/>
      <c r="BR235" s="188"/>
      <c r="BS235" s="188"/>
      <c r="BT235" s="188"/>
      <c r="BU235" s="188"/>
      <c r="BV235" s="188"/>
      <c r="BW235" s="188"/>
      <c r="BX235" s="188"/>
      <c r="BY235" s="188"/>
      <c r="BZ235" s="188"/>
      <c r="CA235" s="188"/>
      <c r="CB235" s="188"/>
      <c r="CC235" s="188"/>
      <c r="CD235" s="188"/>
      <c r="CE235" s="188"/>
      <c r="CF235" s="188"/>
      <c r="CG235" s="188"/>
      <c r="CH235" s="188"/>
      <c r="CI235" s="188"/>
      <c r="CJ235" s="188"/>
      <c r="CK235" s="188"/>
      <c r="CL235" s="188"/>
      <c r="CM235" s="188"/>
      <c r="CN235" s="188"/>
      <c r="CO235" s="188"/>
      <c r="CP235" s="188"/>
      <c r="CQ235" s="188"/>
      <c r="CR235" s="188"/>
      <c r="CS235" s="188"/>
      <c r="CT235" s="188"/>
      <c r="CU235" s="188"/>
      <c r="CV235" s="188"/>
      <c r="CW235" s="188"/>
      <c r="CX235" s="188"/>
      <c r="CY235" s="188"/>
      <c r="CZ235" s="188"/>
      <c r="DA235" s="188"/>
      <c r="DB235" s="188"/>
      <c r="DC235" s="188"/>
      <c r="DD235" s="188"/>
      <c r="DE235" s="188"/>
      <c r="DF235" s="188"/>
      <c r="DG235" s="188"/>
      <c r="DH235" s="188"/>
      <c r="DI235" s="188"/>
      <c r="DJ235" s="188"/>
      <c r="DK235" s="188"/>
      <c r="DL235" s="188"/>
      <c r="DM235" s="188"/>
      <c r="DN235" s="188"/>
      <c r="DO235" s="188"/>
      <c r="DP235" s="188"/>
      <c r="DQ235" s="188"/>
      <c r="DR235" s="188"/>
      <c r="DS235" s="188"/>
      <c r="DT235" s="188"/>
      <c r="DU235" s="188"/>
      <c r="DV235" s="188"/>
      <c r="DW235" s="188"/>
      <c r="DX235" s="188"/>
      <c r="DY235" s="188"/>
      <c r="DZ235" s="188"/>
      <c r="EA235" s="188"/>
      <c r="EB235" s="188"/>
      <c r="EC235" s="188"/>
      <c r="ED235" s="188"/>
      <c r="EE235" s="188"/>
      <c r="EF235" s="188"/>
      <c r="EG235" s="188"/>
      <c r="EH235" s="188"/>
      <c r="EI235" s="188"/>
      <c r="EJ235" s="188"/>
      <c r="EK235" s="188"/>
      <c r="EL235" s="188"/>
      <c r="EM235" s="188"/>
      <c r="EN235" s="188"/>
      <c r="EO235" s="188"/>
      <c r="EP235" s="188"/>
      <c r="EQ235" s="188"/>
      <c r="ER235" s="188"/>
      <c r="ES235" s="188"/>
      <c r="ET235" s="188"/>
      <c r="EU235" s="188"/>
      <c r="EV235" s="188"/>
      <c r="EW235" s="188"/>
      <c r="EX235" s="188"/>
      <c r="EY235" s="188"/>
      <c r="EZ235" s="188"/>
      <c r="FA235" s="188"/>
      <c r="FB235" s="188"/>
      <c r="FC235" s="188"/>
      <c r="FD235" s="188"/>
      <c r="FE235" s="188"/>
      <c r="FF235" s="188"/>
      <c r="FG235" s="188"/>
      <c r="FH235" s="188"/>
      <c r="FI235" s="188"/>
      <c r="FJ235" s="188"/>
      <c r="FK235" s="188"/>
      <c r="FL235" s="188"/>
      <c r="FM235" s="188"/>
      <c r="FN235" s="188"/>
      <c r="FO235" s="188"/>
      <c r="FP235" s="188"/>
      <c r="FQ235" s="188"/>
      <c r="FR235" s="188"/>
      <c r="FS235" s="188"/>
      <c r="FT235" s="188"/>
      <c r="FU235" s="188"/>
      <c r="FV235" s="188"/>
      <c r="FW235" s="188"/>
      <c r="FX235" s="188"/>
      <c r="FY235" s="188"/>
      <c r="FZ235" s="188"/>
      <c r="GA235" s="188"/>
      <c r="GB235" s="188"/>
      <c r="GC235" s="188"/>
      <c r="GD235" s="188"/>
      <c r="GE235" s="188"/>
      <c r="GF235" s="188"/>
      <c r="GG235" s="188"/>
      <c r="GH235" s="188"/>
      <c r="GI235" s="188"/>
      <c r="GJ235" s="188"/>
      <c r="GK235" s="188"/>
      <c r="GL235" s="188"/>
      <c r="GM235" s="188"/>
      <c r="GN235" s="188"/>
      <c r="GO235" s="188"/>
      <c r="GP235" s="188"/>
      <c r="GQ235" s="188"/>
      <c r="GR235" s="188"/>
      <c r="GS235" s="188"/>
      <c r="GT235" s="188"/>
      <c r="GU235" s="188"/>
      <c r="GV235" s="188"/>
      <c r="GW235" s="188"/>
      <c r="GX235" s="188"/>
      <c r="GY235" s="188"/>
      <c r="GZ235" s="188"/>
      <c r="HA235" s="188"/>
      <c r="HB235" s="188"/>
      <c r="HC235" s="188"/>
      <c r="HD235" s="188"/>
      <c r="HE235" s="188"/>
      <c r="HF235" s="188"/>
      <c r="HG235" s="188"/>
      <c r="HH235" s="188"/>
      <c r="HI235" s="188"/>
      <c r="HJ235" s="188"/>
    </row>
    <row r="236" spans="1:218" ht="15.6">
      <c r="A236" s="190"/>
      <c r="B236" s="190"/>
      <c r="C236" s="190"/>
      <c r="D236" s="190"/>
      <c r="E236" s="179"/>
      <c r="F236" s="190"/>
      <c r="G236" s="190"/>
      <c r="H236" s="190"/>
      <c r="I236" s="179"/>
      <c r="J236" s="190"/>
      <c r="K236" s="190"/>
      <c r="L236" s="190"/>
      <c r="M236" s="190"/>
      <c r="N236" s="190"/>
      <c r="O236" s="190"/>
      <c r="P236" s="190"/>
      <c r="Q236" s="190"/>
      <c r="R236" s="190"/>
      <c r="S236" s="190"/>
      <c r="T236" s="190"/>
      <c r="U236" s="190"/>
      <c r="V236" s="190"/>
      <c r="W236" s="190"/>
      <c r="X236" s="190"/>
      <c r="Y236" s="190"/>
      <c r="Z236" s="190"/>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c r="BE236" s="188"/>
      <c r="BF236" s="188"/>
      <c r="BG236" s="188"/>
      <c r="BH236" s="188"/>
      <c r="BI236" s="188"/>
      <c r="BJ236" s="188"/>
      <c r="BK236" s="188"/>
      <c r="BL236" s="188"/>
      <c r="BM236" s="188"/>
      <c r="BN236" s="188"/>
      <c r="BO236" s="188"/>
      <c r="BP236" s="188"/>
      <c r="BQ236" s="188"/>
      <c r="BR236" s="188"/>
      <c r="BS236" s="188"/>
      <c r="BT236" s="188"/>
      <c r="BU236" s="188"/>
      <c r="BV236" s="188"/>
      <c r="BW236" s="188"/>
      <c r="BX236" s="188"/>
      <c r="BY236" s="188"/>
      <c r="BZ236" s="188"/>
      <c r="CA236" s="188"/>
      <c r="CB236" s="188"/>
      <c r="CC236" s="188"/>
      <c r="CD236" s="188"/>
      <c r="CE236" s="188"/>
      <c r="CF236" s="188"/>
      <c r="CG236" s="188"/>
      <c r="CH236" s="188"/>
      <c r="CI236" s="188"/>
      <c r="CJ236" s="188"/>
      <c r="CK236" s="188"/>
      <c r="CL236" s="188"/>
      <c r="CM236" s="188"/>
      <c r="CN236" s="188"/>
      <c r="CO236" s="188"/>
      <c r="CP236" s="188"/>
      <c r="CQ236" s="188"/>
      <c r="CR236" s="188"/>
      <c r="CS236" s="188"/>
      <c r="CT236" s="188"/>
      <c r="CU236" s="188"/>
      <c r="CV236" s="188"/>
      <c r="CW236" s="188"/>
      <c r="CX236" s="188"/>
      <c r="CY236" s="188"/>
      <c r="CZ236" s="188"/>
      <c r="DA236" s="188"/>
      <c r="DB236" s="188"/>
      <c r="DC236" s="188"/>
      <c r="DD236" s="188"/>
      <c r="DE236" s="188"/>
      <c r="DF236" s="188"/>
      <c r="DG236" s="188"/>
      <c r="DH236" s="188"/>
      <c r="DI236" s="188"/>
      <c r="DJ236" s="188"/>
      <c r="DK236" s="188"/>
      <c r="DL236" s="188"/>
      <c r="DM236" s="188"/>
      <c r="DN236" s="188"/>
      <c r="DO236" s="188"/>
      <c r="DP236" s="188"/>
      <c r="DQ236" s="188"/>
      <c r="DR236" s="188"/>
      <c r="DS236" s="188"/>
      <c r="DT236" s="188"/>
      <c r="DU236" s="188"/>
      <c r="DV236" s="188"/>
      <c r="DW236" s="188"/>
      <c r="DX236" s="188"/>
      <c r="DY236" s="188"/>
      <c r="DZ236" s="188"/>
      <c r="EA236" s="188"/>
      <c r="EB236" s="188"/>
      <c r="EC236" s="188"/>
      <c r="ED236" s="188"/>
      <c r="EE236" s="188"/>
      <c r="EF236" s="188"/>
      <c r="EG236" s="188"/>
      <c r="EH236" s="188"/>
      <c r="EI236" s="188"/>
      <c r="EJ236" s="188"/>
      <c r="EK236" s="188"/>
      <c r="EL236" s="188"/>
      <c r="EM236" s="188"/>
      <c r="EN236" s="188"/>
      <c r="EO236" s="188"/>
      <c r="EP236" s="188"/>
      <c r="EQ236" s="188"/>
      <c r="ER236" s="188"/>
      <c r="ES236" s="188"/>
      <c r="ET236" s="188"/>
      <c r="EU236" s="188"/>
      <c r="EV236" s="188"/>
      <c r="EW236" s="188"/>
      <c r="EX236" s="188"/>
      <c r="EY236" s="188"/>
      <c r="EZ236" s="188"/>
      <c r="FA236" s="188"/>
      <c r="FB236" s="188"/>
      <c r="FC236" s="188"/>
      <c r="FD236" s="188"/>
      <c r="FE236" s="188"/>
      <c r="FF236" s="188"/>
      <c r="FG236" s="188"/>
      <c r="FH236" s="188"/>
      <c r="FI236" s="188"/>
      <c r="FJ236" s="188"/>
      <c r="FK236" s="188"/>
      <c r="FL236" s="188"/>
      <c r="FM236" s="188"/>
      <c r="FN236" s="188"/>
      <c r="FO236" s="188"/>
      <c r="FP236" s="188"/>
      <c r="FQ236" s="188"/>
      <c r="FR236" s="188"/>
      <c r="FS236" s="188"/>
      <c r="FT236" s="188"/>
      <c r="FU236" s="188"/>
      <c r="FV236" s="188"/>
      <c r="FW236" s="188"/>
      <c r="FX236" s="188"/>
      <c r="FY236" s="188"/>
      <c r="FZ236" s="188"/>
      <c r="GA236" s="188"/>
      <c r="GB236" s="188"/>
      <c r="GC236" s="188"/>
      <c r="GD236" s="188"/>
      <c r="GE236" s="188"/>
      <c r="GF236" s="188"/>
      <c r="GG236" s="188"/>
      <c r="GH236" s="188"/>
      <c r="GI236" s="188"/>
      <c r="GJ236" s="188"/>
      <c r="GK236" s="188"/>
      <c r="GL236" s="188"/>
      <c r="GM236" s="188"/>
      <c r="GN236" s="188"/>
      <c r="GO236" s="188"/>
      <c r="GP236" s="188"/>
      <c r="GQ236" s="188"/>
      <c r="GR236" s="188"/>
      <c r="GS236" s="188"/>
      <c r="GT236" s="188"/>
      <c r="GU236" s="188"/>
      <c r="GV236" s="188"/>
      <c r="GW236" s="188"/>
      <c r="GX236" s="188"/>
      <c r="GY236" s="188"/>
      <c r="GZ236" s="188"/>
      <c r="HA236" s="188"/>
      <c r="HB236" s="188"/>
      <c r="HC236" s="188"/>
      <c r="HD236" s="188"/>
      <c r="HE236" s="188"/>
      <c r="HF236" s="188"/>
      <c r="HG236" s="188"/>
      <c r="HH236" s="188"/>
      <c r="HI236" s="188"/>
      <c r="HJ236" s="188"/>
    </row>
    <row r="237" spans="1:218" ht="15.6">
      <c r="A237" s="190"/>
      <c r="B237" s="190"/>
      <c r="C237" s="190"/>
      <c r="D237" s="190"/>
      <c r="E237" s="179"/>
      <c r="F237" s="190"/>
      <c r="G237" s="190"/>
      <c r="H237" s="190"/>
      <c r="I237" s="179"/>
      <c r="J237" s="190"/>
      <c r="K237" s="190"/>
      <c r="L237" s="190"/>
      <c r="M237" s="190"/>
      <c r="N237" s="190"/>
      <c r="O237" s="190"/>
      <c r="P237" s="190"/>
      <c r="Q237" s="190"/>
      <c r="R237" s="190"/>
      <c r="S237" s="190"/>
      <c r="T237" s="190"/>
      <c r="U237" s="190"/>
      <c r="V237" s="190"/>
      <c r="W237" s="190"/>
      <c r="X237" s="190"/>
      <c r="Y237" s="190"/>
      <c r="Z237" s="190"/>
      <c r="AA237" s="188"/>
      <c r="AB237" s="188"/>
      <c r="AC237" s="188"/>
      <c r="AD237" s="188"/>
      <c r="AE237" s="188"/>
      <c r="AF237" s="188"/>
      <c r="AG237" s="188"/>
      <c r="AH237" s="188"/>
      <c r="AI237" s="188"/>
      <c r="AJ237" s="188"/>
      <c r="AK237" s="188"/>
      <c r="AL237" s="188"/>
      <c r="AM237" s="188"/>
      <c r="AN237" s="188"/>
      <c r="AO237" s="188"/>
      <c r="AP237" s="188"/>
      <c r="AQ237" s="188"/>
      <c r="AR237" s="188"/>
      <c r="AS237" s="188"/>
      <c r="AT237" s="188"/>
      <c r="AU237" s="188"/>
      <c r="AV237" s="188"/>
      <c r="AW237" s="188"/>
      <c r="AX237" s="188"/>
      <c r="AY237" s="188"/>
      <c r="AZ237" s="188"/>
      <c r="BA237" s="188"/>
      <c r="BB237" s="188"/>
      <c r="BC237" s="188"/>
      <c r="BD237" s="188"/>
      <c r="BE237" s="188"/>
      <c r="BF237" s="188"/>
      <c r="BG237" s="188"/>
      <c r="BH237" s="188"/>
      <c r="BI237" s="188"/>
      <c r="BJ237" s="188"/>
      <c r="BK237" s="188"/>
      <c r="BL237" s="188"/>
      <c r="BM237" s="188"/>
      <c r="BN237" s="188"/>
      <c r="BO237" s="188"/>
      <c r="BP237" s="188"/>
      <c r="BQ237" s="188"/>
      <c r="BR237" s="188"/>
      <c r="BS237" s="188"/>
      <c r="BT237" s="188"/>
      <c r="BU237" s="188"/>
      <c r="BV237" s="188"/>
      <c r="BW237" s="188"/>
      <c r="BX237" s="188"/>
      <c r="BY237" s="188"/>
      <c r="BZ237" s="188"/>
      <c r="CA237" s="188"/>
      <c r="CB237" s="188"/>
      <c r="CC237" s="188"/>
      <c r="CD237" s="188"/>
      <c r="CE237" s="188"/>
      <c r="CF237" s="188"/>
      <c r="CG237" s="188"/>
      <c r="CH237" s="188"/>
      <c r="CI237" s="188"/>
      <c r="CJ237" s="188"/>
      <c r="CK237" s="188"/>
      <c r="CL237" s="188"/>
      <c r="CM237" s="188"/>
      <c r="CN237" s="188"/>
      <c r="CO237" s="188"/>
      <c r="CP237" s="188"/>
      <c r="CQ237" s="188"/>
      <c r="CR237" s="188"/>
      <c r="CS237" s="188"/>
      <c r="CT237" s="188"/>
      <c r="CU237" s="188"/>
      <c r="CV237" s="188"/>
      <c r="CW237" s="188"/>
      <c r="CX237" s="188"/>
      <c r="CY237" s="188"/>
      <c r="CZ237" s="188"/>
      <c r="DA237" s="188"/>
      <c r="DB237" s="188"/>
      <c r="DC237" s="188"/>
      <c r="DD237" s="188"/>
      <c r="DE237" s="188"/>
      <c r="DF237" s="188"/>
      <c r="DG237" s="188"/>
      <c r="DH237" s="188"/>
      <c r="DI237" s="188"/>
      <c r="DJ237" s="188"/>
      <c r="DK237" s="188"/>
      <c r="DL237" s="188"/>
      <c r="DM237" s="188"/>
      <c r="DN237" s="188"/>
      <c r="DO237" s="188"/>
      <c r="DP237" s="188"/>
      <c r="DQ237" s="188"/>
      <c r="DR237" s="188"/>
      <c r="DS237" s="188"/>
      <c r="DT237" s="188"/>
      <c r="DU237" s="188"/>
      <c r="DV237" s="188"/>
      <c r="DW237" s="188"/>
      <c r="DX237" s="188"/>
      <c r="DY237" s="188"/>
      <c r="DZ237" s="188"/>
      <c r="EA237" s="188"/>
      <c r="EB237" s="188"/>
      <c r="EC237" s="188"/>
      <c r="ED237" s="188"/>
      <c r="EE237" s="188"/>
      <c r="EF237" s="188"/>
      <c r="EG237" s="188"/>
      <c r="EH237" s="188"/>
      <c r="EI237" s="188"/>
      <c r="EJ237" s="188"/>
      <c r="EK237" s="188"/>
      <c r="EL237" s="188"/>
      <c r="EM237" s="188"/>
      <c r="EN237" s="188"/>
      <c r="EO237" s="188"/>
      <c r="EP237" s="188"/>
      <c r="EQ237" s="188"/>
      <c r="ER237" s="188"/>
      <c r="ES237" s="188"/>
      <c r="ET237" s="188"/>
      <c r="EU237" s="188"/>
      <c r="EV237" s="188"/>
      <c r="EW237" s="188"/>
      <c r="EX237" s="188"/>
      <c r="EY237" s="188"/>
      <c r="EZ237" s="188"/>
      <c r="FA237" s="188"/>
      <c r="FB237" s="188"/>
      <c r="FC237" s="188"/>
      <c r="FD237" s="188"/>
      <c r="FE237" s="188"/>
      <c r="FF237" s="188"/>
      <c r="FG237" s="188"/>
      <c r="FH237" s="188"/>
      <c r="FI237" s="188"/>
      <c r="FJ237" s="188"/>
      <c r="FK237" s="188"/>
      <c r="FL237" s="188"/>
      <c r="FM237" s="188"/>
      <c r="FN237" s="188"/>
      <c r="FO237" s="188"/>
      <c r="FP237" s="188"/>
      <c r="FQ237" s="188"/>
      <c r="FR237" s="188"/>
      <c r="FS237" s="188"/>
      <c r="FT237" s="188"/>
      <c r="FU237" s="188"/>
      <c r="FV237" s="188"/>
      <c r="FW237" s="188"/>
      <c r="FX237" s="188"/>
      <c r="FY237" s="188"/>
      <c r="FZ237" s="188"/>
      <c r="GA237" s="188"/>
      <c r="GB237" s="188"/>
      <c r="GC237" s="188"/>
      <c r="GD237" s="188"/>
      <c r="GE237" s="188"/>
      <c r="GF237" s="188"/>
      <c r="GG237" s="188"/>
      <c r="GH237" s="188"/>
      <c r="GI237" s="188"/>
      <c r="GJ237" s="188"/>
      <c r="GK237" s="188"/>
      <c r="GL237" s="188"/>
      <c r="GM237" s="188"/>
      <c r="GN237" s="188"/>
      <c r="GO237" s="188"/>
      <c r="GP237" s="188"/>
      <c r="GQ237" s="188"/>
      <c r="GR237" s="188"/>
      <c r="GS237" s="188"/>
      <c r="GT237" s="188"/>
      <c r="GU237" s="188"/>
      <c r="GV237" s="188"/>
      <c r="GW237" s="188"/>
      <c r="GX237" s="188"/>
      <c r="GY237" s="188"/>
      <c r="GZ237" s="188"/>
      <c r="HA237" s="188"/>
      <c r="HB237" s="188"/>
      <c r="HC237" s="188"/>
      <c r="HD237" s="188"/>
      <c r="HE237" s="188"/>
      <c r="HF237" s="188"/>
      <c r="HG237" s="188"/>
      <c r="HH237" s="188"/>
      <c r="HI237" s="188"/>
      <c r="HJ237" s="188"/>
    </row>
    <row r="238" spans="1:218" ht="15.6">
      <c r="A238" s="190"/>
      <c r="B238" s="190"/>
      <c r="C238" s="190"/>
      <c r="D238" s="190"/>
      <c r="E238" s="179"/>
      <c r="F238" s="190"/>
      <c r="G238" s="190"/>
      <c r="H238" s="190"/>
      <c r="I238" s="179"/>
      <c r="J238" s="190"/>
      <c r="K238" s="190"/>
      <c r="L238" s="190"/>
      <c r="M238" s="190"/>
      <c r="N238" s="190"/>
      <c r="O238" s="190"/>
      <c r="P238" s="190"/>
      <c r="Q238" s="190"/>
      <c r="R238" s="190"/>
      <c r="S238" s="190"/>
      <c r="T238" s="190"/>
      <c r="U238" s="190"/>
      <c r="V238" s="190"/>
      <c r="W238" s="190"/>
      <c r="X238" s="190"/>
      <c r="Y238" s="190"/>
      <c r="Z238" s="190"/>
      <c r="AA238" s="188"/>
      <c r="AB238" s="188"/>
      <c r="AC238" s="188"/>
      <c r="AD238" s="188"/>
      <c r="AE238" s="188"/>
      <c r="AF238" s="188"/>
      <c r="AG238" s="188"/>
      <c r="AH238" s="188"/>
      <c r="AI238" s="188"/>
      <c r="AJ238" s="188"/>
      <c r="AK238" s="188"/>
      <c r="AL238" s="188"/>
      <c r="AM238" s="188"/>
      <c r="AN238" s="188"/>
      <c r="AO238" s="188"/>
      <c r="AP238" s="188"/>
      <c r="AQ238" s="188"/>
      <c r="AR238" s="188"/>
      <c r="AS238" s="188"/>
      <c r="AT238" s="188"/>
      <c r="AU238" s="188"/>
      <c r="AV238" s="188"/>
      <c r="AW238" s="188"/>
      <c r="AX238" s="188"/>
      <c r="AY238" s="188"/>
      <c r="AZ238" s="188"/>
      <c r="BA238" s="188"/>
      <c r="BB238" s="188"/>
      <c r="BC238" s="188"/>
      <c r="BD238" s="188"/>
      <c r="BE238" s="188"/>
      <c r="BF238" s="188"/>
      <c r="BG238" s="188"/>
      <c r="BH238" s="188"/>
      <c r="BI238" s="188"/>
      <c r="BJ238" s="188"/>
      <c r="BK238" s="188"/>
      <c r="BL238" s="188"/>
      <c r="BM238" s="188"/>
      <c r="BN238" s="188"/>
      <c r="BO238" s="188"/>
      <c r="BP238" s="188"/>
      <c r="BQ238" s="188"/>
      <c r="BR238" s="188"/>
      <c r="BS238" s="188"/>
      <c r="BT238" s="188"/>
      <c r="BU238" s="188"/>
      <c r="BV238" s="188"/>
      <c r="BW238" s="188"/>
      <c r="BX238" s="188"/>
      <c r="BY238" s="188"/>
      <c r="BZ238" s="188"/>
      <c r="CA238" s="188"/>
      <c r="CB238" s="188"/>
      <c r="CC238" s="188"/>
      <c r="CD238" s="188"/>
      <c r="CE238" s="188"/>
      <c r="CF238" s="188"/>
      <c r="CG238" s="188"/>
      <c r="CH238" s="188"/>
      <c r="CI238" s="188"/>
      <c r="CJ238" s="188"/>
      <c r="CK238" s="188"/>
      <c r="CL238" s="188"/>
      <c r="CM238" s="188"/>
      <c r="CN238" s="188"/>
      <c r="CO238" s="188"/>
      <c r="CP238" s="188"/>
      <c r="CQ238" s="188"/>
      <c r="CR238" s="188"/>
      <c r="CS238" s="188"/>
      <c r="CT238" s="188"/>
      <c r="CU238" s="188"/>
      <c r="CV238" s="188"/>
      <c r="CW238" s="188"/>
      <c r="CX238" s="188"/>
      <c r="CY238" s="188"/>
      <c r="CZ238" s="188"/>
      <c r="DA238" s="188"/>
      <c r="DB238" s="188"/>
      <c r="DC238" s="188"/>
      <c r="DD238" s="188"/>
      <c r="DE238" s="188"/>
      <c r="DF238" s="188"/>
      <c r="DG238" s="188"/>
      <c r="DH238" s="188"/>
      <c r="DI238" s="188"/>
      <c r="DJ238" s="188"/>
      <c r="DK238" s="188"/>
      <c r="DL238" s="188"/>
      <c r="DM238" s="188"/>
      <c r="DN238" s="188"/>
      <c r="DO238" s="188"/>
      <c r="DP238" s="188"/>
      <c r="DQ238" s="188"/>
      <c r="DR238" s="188"/>
      <c r="DS238" s="188"/>
      <c r="DT238" s="188"/>
      <c r="DU238" s="188"/>
      <c r="DV238" s="188"/>
      <c r="DW238" s="188"/>
      <c r="DX238" s="188"/>
      <c r="DY238" s="188"/>
      <c r="DZ238" s="188"/>
      <c r="EA238" s="188"/>
      <c r="EB238" s="188"/>
      <c r="EC238" s="188"/>
      <c r="ED238" s="188"/>
      <c r="EE238" s="188"/>
      <c r="EF238" s="188"/>
      <c r="EG238" s="188"/>
      <c r="EH238" s="188"/>
      <c r="EI238" s="188"/>
      <c r="EJ238" s="188"/>
      <c r="EK238" s="188"/>
      <c r="EL238" s="188"/>
      <c r="EM238" s="188"/>
      <c r="EN238" s="188"/>
      <c r="EO238" s="188"/>
      <c r="EP238" s="188"/>
      <c r="EQ238" s="188"/>
      <c r="ER238" s="188"/>
      <c r="ES238" s="188"/>
      <c r="ET238" s="188"/>
      <c r="EU238" s="188"/>
      <c r="EV238" s="188"/>
      <c r="EW238" s="188"/>
      <c r="EX238" s="188"/>
      <c r="EY238" s="188"/>
      <c r="EZ238" s="188"/>
      <c r="FA238" s="188"/>
      <c r="FB238" s="188"/>
      <c r="FC238" s="188"/>
      <c r="FD238" s="188"/>
      <c r="FE238" s="188"/>
      <c r="FF238" s="188"/>
      <c r="FG238" s="188"/>
      <c r="FH238" s="188"/>
      <c r="FI238" s="188"/>
      <c r="FJ238" s="188"/>
      <c r="FK238" s="188"/>
      <c r="FL238" s="188"/>
      <c r="FM238" s="188"/>
      <c r="FN238" s="188"/>
      <c r="FO238" s="188"/>
      <c r="FP238" s="188"/>
      <c r="FQ238" s="188"/>
      <c r="FR238" s="188"/>
      <c r="FS238" s="188"/>
      <c r="FT238" s="188"/>
      <c r="FU238" s="188"/>
      <c r="FV238" s="188"/>
      <c r="FW238" s="188"/>
      <c r="FX238" s="188"/>
      <c r="FY238" s="188"/>
      <c r="FZ238" s="188"/>
      <c r="GA238" s="188"/>
      <c r="GB238" s="188"/>
      <c r="GC238" s="188"/>
      <c r="GD238" s="188"/>
      <c r="GE238" s="188"/>
      <c r="GF238" s="188"/>
      <c r="GG238" s="188"/>
      <c r="GH238" s="188"/>
      <c r="GI238" s="188"/>
      <c r="GJ238" s="188"/>
      <c r="GK238" s="188"/>
      <c r="GL238" s="188"/>
      <c r="GM238" s="188"/>
      <c r="GN238" s="188"/>
      <c r="GO238" s="188"/>
      <c r="GP238" s="188"/>
      <c r="GQ238" s="188"/>
      <c r="GR238" s="188"/>
      <c r="GS238" s="188"/>
      <c r="GT238" s="188"/>
      <c r="GU238" s="188"/>
      <c r="GV238" s="188"/>
      <c r="GW238" s="188"/>
      <c r="GX238" s="188"/>
      <c r="GY238" s="188"/>
      <c r="GZ238" s="188"/>
      <c r="HA238" s="188"/>
      <c r="HB238" s="188"/>
      <c r="HC238" s="188"/>
      <c r="HD238" s="188"/>
      <c r="HE238" s="188"/>
      <c r="HF238" s="188"/>
      <c r="HG238" s="188"/>
      <c r="HH238" s="188"/>
      <c r="HI238" s="188"/>
      <c r="HJ238" s="188"/>
    </row>
    <row r="239" spans="1:218" ht="15.6">
      <c r="A239" s="190"/>
      <c r="B239" s="190"/>
      <c r="C239" s="190"/>
      <c r="D239" s="190"/>
      <c r="E239" s="179"/>
      <c r="F239" s="190"/>
      <c r="G239" s="190"/>
      <c r="H239" s="190"/>
      <c r="I239" s="179"/>
      <c r="J239" s="190"/>
      <c r="K239" s="190"/>
      <c r="L239" s="190"/>
      <c r="M239" s="190"/>
      <c r="N239" s="190"/>
      <c r="O239" s="190"/>
      <c r="P239" s="190"/>
      <c r="Q239" s="190"/>
      <c r="R239" s="190"/>
      <c r="S239" s="190"/>
      <c r="T239" s="190"/>
      <c r="U239" s="190"/>
      <c r="V239" s="190"/>
      <c r="W239" s="190"/>
      <c r="X239" s="190"/>
      <c r="Y239" s="190"/>
      <c r="Z239" s="190"/>
      <c r="AA239" s="188"/>
      <c r="AB239" s="188"/>
      <c r="AC239" s="188"/>
      <c r="AD239" s="188"/>
      <c r="AE239" s="188"/>
      <c r="AF239" s="188"/>
      <c r="AG239" s="188"/>
      <c r="AH239" s="188"/>
      <c r="AI239" s="188"/>
      <c r="AJ239" s="188"/>
      <c r="AK239" s="188"/>
      <c r="AL239" s="188"/>
      <c r="AM239" s="188"/>
      <c r="AN239" s="188"/>
      <c r="AO239" s="188"/>
      <c r="AP239" s="188"/>
      <c r="AQ239" s="188"/>
      <c r="AR239" s="188"/>
      <c r="AS239" s="188"/>
      <c r="AT239" s="188"/>
      <c r="AU239" s="188"/>
      <c r="AV239" s="188"/>
      <c r="AW239" s="188"/>
      <c r="AX239" s="188"/>
      <c r="AY239" s="188"/>
      <c r="AZ239" s="188"/>
      <c r="BA239" s="188"/>
      <c r="BB239" s="188"/>
      <c r="BC239" s="188"/>
      <c r="BD239" s="188"/>
      <c r="BE239" s="188"/>
      <c r="BF239" s="188"/>
      <c r="BG239" s="188"/>
      <c r="BH239" s="188"/>
      <c r="BI239" s="188"/>
      <c r="BJ239" s="188"/>
      <c r="BK239" s="188"/>
      <c r="BL239" s="188"/>
      <c r="BM239" s="188"/>
      <c r="BN239" s="188"/>
      <c r="BO239" s="188"/>
      <c r="BP239" s="188"/>
      <c r="BQ239" s="188"/>
      <c r="BR239" s="188"/>
      <c r="BS239" s="188"/>
      <c r="BT239" s="188"/>
      <c r="BU239" s="188"/>
      <c r="BV239" s="188"/>
      <c r="BW239" s="188"/>
      <c r="BX239" s="188"/>
      <c r="BY239" s="188"/>
      <c r="BZ239" s="188"/>
      <c r="CA239" s="188"/>
      <c r="CB239" s="188"/>
      <c r="CC239" s="188"/>
      <c r="CD239" s="188"/>
      <c r="CE239" s="188"/>
      <c r="CF239" s="188"/>
      <c r="CG239" s="188"/>
      <c r="CH239" s="188"/>
      <c r="CI239" s="188"/>
      <c r="CJ239" s="188"/>
      <c r="CK239" s="188"/>
      <c r="CL239" s="188"/>
      <c r="CM239" s="188"/>
      <c r="CN239" s="188"/>
      <c r="CO239" s="188"/>
      <c r="CP239" s="188"/>
      <c r="CQ239" s="188"/>
      <c r="CR239" s="188"/>
      <c r="CS239" s="188"/>
      <c r="CT239" s="188"/>
      <c r="CU239" s="188"/>
      <c r="CV239" s="188"/>
      <c r="CW239" s="188"/>
      <c r="CX239" s="188"/>
      <c r="CY239" s="188"/>
      <c r="CZ239" s="188"/>
      <c r="DA239" s="188"/>
      <c r="DB239" s="188"/>
      <c r="DC239" s="188"/>
      <c r="DD239" s="188"/>
      <c r="DE239" s="188"/>
      <c r="DF239" s="188"/>
      <c r="DG239" s="188"/>
      <c r="DH239" s="188"/>
      <c r="DI239" s="188"/>
      <c r="DJ239" s="188"/>
      <c r="DK239" s="188"/>
      <c r="DL239" s="188"/>
      <c r="DM239" s="188"/>
      <c r="DN239" s="188"/>
      <c r="DO239" s="188"/>
      <c r="DP239" s="188"/>
      <c r="DQ239" s="188"/>
      <c r="DR239" s="188"/>
      <c r="DS239" s="188"/>
      <c r="DT239" s="188"/>
      <c r="DU239" s="188"/>
      <c r="DV239" s="188"/>
      <c r="DW239" s="188"/>
      <c r="DX239" s="188"/>
      <c r="DY239" s="188"/>
      <c r="DZ239" s="188"/>
      <c r="EA239" s="188"/>
      <c r="EB239" s="188"/>
      <c r="EC239" s="188"/>
      <c r="ED239" s="188"/>
      <c r="EE239" s="188"/>
      <c r="EF239" s="188"/>
      <c r="EG239" s="188"/>
      <c r="EH239" s="188"/>
      <c r="EI239" s="188"/>
      <c r="EJ239" s="188"/>
      <c r="EK239" s="188"/>
      <c r="EL239" s="188"/>
      <c r="EM239" s="188"/>
      <c r="EN239" s="188"/>
      <c r="EO239" s="188"/>
      <c r="EP239" s="188"/>
      <c r="EQ239" s="188"/>
      <c r="ER239" s="188"/>
      <c r="ES239" s="188"/>
      <c r="ET239" s="188"/>
      <c r="EU239" s="188"/>
      <c r="EV239" s="188"/>
      <c r="EW239" s="188"/>
      <c r="EX239" s="188"/>
      <c r="EY239" s="188"/>
      <c r="EZ239" s="188"/>
      <c r="FA239" s="188"/>
      <c r="FB239" s="188"/>
      <c r="FC239" s="188"/>
      <c r="FD239" s="188"/>
      <c r="FE239" s="188"/>
      <c r="FF239" s="188"/>
      <c r="FG239" s="188"/>
      <c r="FH239" s="188"/>
      <c r="FI239" s="188"/>
      <c r="FJ239" s="188"/>
      <c r="FK239" s="188"/>
      <c r="FL239" s="188"/>
      <c r="FM239" s="188"/>
      <c r="FN239" s="188"/>
      <c r="FO239" s="188"/>
      <c r="FP239" s="188"/>
      <c r="FQ239" s="188"/>
      <c r="FR239" s="188"/>
      <c r="FS239" s="188"/>
      <c r="FT239" s="188"/>
      <c r="FU239" s="188"/>
      <c r="FV239" s="188"/>
      <c r="FW239" s="188"/>
      <c r="FX239" s="188"/>
      <c r="FY239" s="188"/>
      <c r="FZ239" s="188"/>
      <c r="GA239" s="188"/>
      <c r="GB239" s="188"/>
      <c r="GC239" s="188"/>
      <c r="GD239" s="188"/>
      <c r="GE239" s="188"/>
      <c r="GF239" s="188"/>
      <c r="GG239" s="188"/>
      <c r="GH239" s="188"/>
      <c r="GI239" s="188"/>
      <c r="GJ239" s="188"/>
      <c r="GK239" s="188"/>
      <c r="GL239" s="188"/>
      <c r="GM239" s="188"/>
      <c r="GN239" s="188"/>
      <c r="GO239" s="188"/>
      <c r="GP239" s="188"/>
      <c r="GQ239" s="188"/>
      <c r="GR239" s="188"/>
      <c r="GS239" s="188"/>
      <c r="GT239" s="188"/>
      <c r="GU239" s="188"/>
      <c r="GV239" s="188"/>
      <c r="GW239" s="188"/>
      <c r="GX239" s="188"/>
      <c r="GY239" s="188"/>
      <c r="GZ239" s="188"/>
      <c r="HA239" s="188"/>
      <c r="HB239" s="188"/>
      <c r="HC239" s="188"/>
      <c r="HD239" s="188"/>
      <c r="HE239" s="188"/>
      <c r="HF239" s="188"/>
      <c r="HG239" s="188"/>
      <c r="HH239" s="188"/>
      <c r="HI239" s="188"/>
      <c r="HJ239" s="188"/>
    </row>
    <row r="240" spans="1:218" ht="15.6">
      <c r="A240" s="190"/>
      <c r="B240" s="190"/>
      <c r="C240" s="190"/>
      <c r="D240" s="190"/>
      <c r="E240" s="179"/>
      <c r="F240" s="190"/>
      <c r="G240" s="190"/>
      <c r="H240" s="190"/>
      <c r="I240" s="179"/>
      <c r="J240" s="190"/>
      <c r="K240" s="190"/>
      <c r="L240" s="190"/>
      <c r="M240" s="190"/>
      <c r="N240" s="190"/>
      <c r="O240" s="190"/>
      <c r="P240" s="190"/>
      <c r="Q240" s="190"/>
      <c r="R240" s="190"/>
      <c r="S240" s="190"/>
      <c r="T240" s="190"/>
      <c r="U240" s="190"/>
      <c r="V240" s="190"/>
      <c r="W240" s="190"/>
      <c r="X240" s="190"/>
      <c r="Y240" s="190"/>
      <c r="Z240" s="190"/>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c r="AZ240" s="188"/>
      <c r="BA240" s="188"/>
      <c r="BB240" s="188"/>
      <c r="BC240" s="188"/>
      <c r="BD240" s="188"/>
      <c r="BE240" s="188"/>
      <c r="BF240" s="188"/>
      <c r="BG240" s="188"/>
      <c r="BH240" s="188"/>
      <c r="BI240" s="188"/>
      <c r="BJ240" s="188"/>
      <c r="BK240" s="188"/>
      <c r="BL240" s="188"/>
      <c r="BM240" s="188"/>
      <c r="BN240" s="188"/>
      <c r="BO240" s="188"/>
      <c r="BP240" s="188"/>
      <c r="BQ240" s="188"/>
      <c r="BR240" s="188"/>
      <c r="BS240" s="188"/>
      <c r="BT240" s="188"/>
      <c r="BU240" s="188"/>
      <c r="BV240" s="188"/>
      <c r="BW240" s="188"/>
      <c r="BX240" s="188"/>
      <c r="BY240" s="188"/>
      <c r="BZ240" s="188"/>
      <c r="CA240" s="188"/>
      <c r="CB240" s="188"/>
      <c r="CC240" s="188"/>
      <c r="CD240" s="188"/>
      <c r="CE240" s="188"/>
      <c r="CF240" s="188"/>
      <c r="CG240" s="188"/>
      <c r="CH240" s="188"/>
      <c r="CI240" s="188"/>
      <c r="CJ240" s="188"/>
      <c r="CK240" s="188"/>
      <c r="CL240" s="188"/>
      <c r="CM240" s="188"/>
      <c r="CN240" s="188"/>
      <c r="CO240" s="188"/>
      <c r="CP240" s="188"/>
      <c r="CQ240" s="188"/>
      <c r="CR240" s="188"/>
      <c r="CS240" s="188"/>
      <c r="CT240" s="188"/>
      <c r="CU240" s="188"/>
      <c r="CV240" s="188"/>
      <c r="CW240" s="188"/>
      <c r="CX240" s="188"/>
      <c r="CY240" s="188"/>
      <c r="CZ240" s="188"/>
      <c r="DA240" s="188"/>
      <c r="DB240" s="188"/>
      <c r="DC240" s="188"/>
      <c r="DD240" s="188"/>
      <c r="DE240" s="188"/>
      <c r="DF240" s="188"/>
      <c r="DG240" s="188"/>
      <c r="DH240" s="188"/>
      <c r="DI240" s="188"/>
      <c r="DJ240" s="188"/>
      <c r="DK240" s="188"/>
      <c r="DL240" s="188"/>
      <c r="DM240" s="188"/>
      <c r="DN240" s="188"/>
      <c r="DO240" s="188"/>
      <c r="DP240" s="188"/>
      <c r="DQ240" s="188"/>
      <c r="DR240" s="188"/>
      <c r="DS240" s="188"/>
      <c r="DT240" s="188"/>
      <c r="DU240" s="188"/>
      <c r="DV240" s="188"/>
      <c r="DW240" s="188"/>
      <c r="DX240" s="188"/>
      <c r="DY240" s="188"/>
      <c r="DZ240" s="188"/>
      <c r="EA240" s="188"/>
      <c r="EB240" s="188"/>
      <c r="EC240" s="188"/>
      <c r="ED240" s="188"/>
      <c r="EE240" s="188"/>
      <c r="EF240" s="188"/>
      <c r="EG240" s="188"/>
      <c r="EH240" s="188"/>
      <c r="EI240" s="188"/>
      <c r="EJ240" s="188"/>
      <c r="EK240" s="188"/>
      <c r="EL240" s="188"/>
      <c r="EM240" s="188"/>
      <c r="EN240" s="188"/>
      <c r="EO240" s="188"/>
      <c r="EP240" s="188"/>
      <c r="EQ240" s="188"/>
      <c r="ER240" s="188"/>
      <c r="ES240" s="188"/>
      <c r="ET240" s="188"/>
      <c r="EU240" s="188"/>
      <c r="EV240" s="188"/>
      <c r="EW240" s="188"/>
      <c r="EX240" s="188"/>
      <c r="EY240" s="188"/>
      <c r="EZ240" s="188"/>
      <c r="FA240" s="188"/>
      <c r="FB240" s="188"/>
      <c r="FC240" s="188"/>
      <c r="FD240" s="188"/>
      <c r="FE240" s="188"/>
      <c r="FF240" s="188"/>
      <c r="FG240" s="188"/>
      <c r="FH240" s="188"/>
      <c r="FI240" s="188"/>
      <c r="FJ240" s="188"/>
      <c r="FK240" s="188"/>
      <c r="FL240" s="188"/>
      <c r="FM240" s="188"/>
      <c r="FN240" s="188"/>
      <c r="FO240" s="188"/>
      <c r="FP240" s="188"/>
      <c r="FQ240" s="188"/>
      <c r="FR240" s="188"/>
      <c r="FS240" s="188"/>
      <c r="FT240" s="188"/>
      <c r="FU240" s="188"/>
      <c r="FV240" s="188"/>
      <c r="FW240" s="188"/>
      <c r="FX240" s="188"/>
      <c r="FY240" s="188"/>
      <c r="FZ240" s="188"/>
      <c r="GA240" s="188"/>
      <c r="GB240" s="188"/>
      <c r="GC240" s="188"/>
      <c r="GD240" s="188"/>
      <c r="GE240" s="188"/>
      <c r="GF240" s="188"/>
      <c r="GG240" s="188"/>
      <c r="GH240" s="188"/>
      <c r="GI240" s="188"/>
      <c r="GJ240" s="188"/>
      <c r="GK240" s="188"/>
      <c r="GL240" s="188"/>
      <c r="GM240" s="188"/>
      <c r="GN240" s="188"/>
      <c r="GO240" s="188"/>
      <c r="GP240" s="188"/>
      <c r="GQ240" s="188"/>
      <c r="GR240" s="188"/>
      <c r="GS240" s="188"/>
      <c r="GT240" s="188"/>
      <c r="GU240" s="188"/>
      <c r="GV240" s="188"/>
      <c r="GW240" s="188"/>
      <c r="GX240" s="188"/>
      <c r="GY240" s="188"/>
      <c r="GZ240" s="188"/>
      <c r="HA240" s="188"/>
      <c r="HB240" s="188"/>
      <c r="HC240" s="188"/>
      <c r="HD240" s="188"/>
      <c r="HE240" s="188"/>
      <c r="HF240" s="188"/>
      <c r="HG240" s="188"/>
      <c r="HH240" s="188"/>
      <c r="HI240" s="188"/>
      <c r="HJ240" s="188"/>
    </row>
    <row r="241" spans="1:218" ht="15.6">
      <c r="A241" s="190"/>
      <c r="B241" s="190"/>
      <c r="C241" s="190"/>
      <c r="D241" s="190"/>
      <c r="E241" s="179"/>
      <c r="F241" s="190"/>
      <c r="G241" s="190"/>
      <c r="H241" s="190"/>
      <c r="I241" s="179"/>
      <c r="J241" s="190"/>
      <c r="K241" s="190"/>
      <c r="L241" s="190"/>
      <c r="M241" s="190"/>
      <c r="N241" s="190"/>
      <c r="O241" s="190"/>
      <c r="P241" s="190"/>
      <c r="Q241" s="190"/>
      <c r="R241" s="190"/>
      <c r="S241" s="190"/>
      <c r="T241" s="190"/>
      <c r="U241" s="190"/>
      <c r="V241" s="190"/>
      <c r="W241" s="190"/>
      <c r="X241" s="190"/>
      <c r="Y241" s="190"/>
      <c r="Z241" s="190"/>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c r="BE241" s="188"/>
      <c r="BF241" s="188"/>
      <c r="BG241" s="188"/>
      <c r="BH241" s="188"/>
      <c r="BI241" s="188"/>
      <c r="BJ241" s="188"/>
      <c r="BK241" s="188"/>
      <c r="BL241" s="188"/>
      <c r="BM241" s="188"/>
      <c r="BN241" s="188"/>
      <c r="BO241" s="188"/>
      <c r="BP241" s="188"/>
      <c r="BQ241" s="188"/>
      <c r="BR241" s="188"/>
      <c r="BS241" s="188"/>
      <c r="BT241" s="188"/>
      <c r="BU241" s="188"/>
      <c r="BV241" s="188"/>
      <c r="BW241" s="188"/>
      <c r="BX241" s="188"/>
      <c r="BY241" s="188"/>
      <c r="BZ241" s="188"/>
      <c r="CA241" s="188"/>
      <c r="CB241" s="188"/>
      <c r="CC241" s="188"/>
      <c r="CD241" s="188"/>
      <c r="CE241" s="188"/>
      <c r="CF241" s="188"/>
      <c r="CG241" s="188"/>
      <c r="CH241" s="188"/>
      <c r="CI241" s="188"/>
      <c r="CJ241" s="188"/>
      <c r="CK241" s="188"/>
      <c r="CL241" s="188"/>
      <c r="CM241" s="188"/>
      <c r="CN241" s="188"/>
      <c r="CO241" s="188"/>
      <c r="CP241" s="188"/>
      <c r="CQ241" s="188"/>
      <c r="CR241" s="188"/>
      <c r="CS241" s="188"/>
      <c r="CT241" s="188"/>
      <c r="CU241" s="188"/>
      <c r="CV241" s="188"/>
      <c r="CW241" s="188"/>
      <c r="CX241" s="188"/>
      <c r="CY241" s="188"/>
      <c r="CZ241" s="188"/>
      <c r="DA241" s="188"/>
      <c r="DB241" s="188"/>
      <c r="DC241" s="188"/>
      <c r="DD241" s="188"/>
      <c r="DE241" s="188"/>
      <c r="DF241" s="188"/>
      <c r="DG241" s="188"/>
      <c r="DH241" s="188"/>
      <c r="DI241" s="188"/>
      <c r="DJ241" s="188"/>
      <c r="DK241" s="188"/>
      <c r="DL241" s="188"/>
      <c r="DM241" s="188"/>
      <c r="DN241" s="188"/>
      <c r="DO241" s="188"/>
      <c r="DP241" s="188"/>
      <c r="DQ241" s="188"/>
      <c r="DR241" s="188"/>
      <c r="DS241" s="188"/>
      <c r="DT241" s="188"/>
      <c r="DU241" s="188"/>
      <c r="DV241" s="188"/>
      <c r="DW241" s="188"/>
      <c r="DX241" s="188"/>
      <c r="DY241" s="188"/>
      <c r="DZ241" s="188"/>
      <c r="EA241" s="188"/>
      <c r="EB241" s="188"/>
      <c r="EC241" s="188"/>
      <c r="ED241" s="188"/>
      <c r="EE241" s="188"/>
      <c r="EF241" s="188"/>
      <c r="EG241" s="188"/>
      <c r="EH241" s="188"/>
      <c r="EI241" s="188"/>
      <c r="EJ241" s="188"/>
      <c r="EK241" s="188"/>
      <c r="EL241" s="188"/>
      <c r="EM241" s="188"/>
      <c r="EN241" s="188"/>
      <c r="EO241" s="188"/>
      <c r="EP241" s="188"/>
      <c r="EQ241" s="188"/>
      <c r="ER241" s="188"/>
      <c r="ES241" s="188"/>
      <c r="ET241" s="188"/>
      <c r="EU241" s="188"/>
      <c r="EV241" s="188"/>
      <c r="EW241" s="188"/>
      <c r="EX241" s="188"/>
      <c r="EY241" s="188"/>
      <c r="EZ241" s="188"/>
      <c r="FA241" s="188"/>
      <c r="FB241" s="188"/>
      <c r="FC241" s="188"/>
      <c r="FD241" s="188"/>
      <c r="FE241" s="188"/>
      <c r="FF241" s="188"/>
      <c r="FG241" s="188"/>
      <c r="FH241" s="188"/>
      <c r="FI241" s="188"/>
      <c r="FJ241" s="188"/>
      <c r="FK241" s="188"/>
      <c r="FL241" s="188"/>
      <c r="FM241" s="188"/>
      <c r="FN241" s="188"/>
      <c r="FO241" s="188"/>
      <c r="FP241" s="188"/>
      <c r="FQ241" s="188"/>
      <c r="FR241" s="188"/>
      <c r="FS241" s="188"/>
      <c r="FT241" s="188"/>
      <c r="FU241" s="188"/>
      <c r="FV241" s="188"/>
      <c r="FW241" s="188"/>
      <c r="FX241" s="188"/>
      <c r="FY241" s="188"/>
      <c r="FZ241" s="188"/>
      <c r="GA241" s="188"/>
      <c r="GB241" s="188"/>
      <c r="GC241" s="188"/>
      <c r="GD241" s="188"/>
      <c r="GE241" s="188"/>
      <c r="GF241" s="188"/>
      <c r="GG241" s="188"/>
      <c r="GH241" s="188"/>
      <c r="GI241" s="188"/>
      <c r="GJ241" s="188"/>
      <c r="GK241" s="188"/>
      <c r="GL241" s="188"/>
      <c r="GM241" s="188"/>
      <c r="GN241" s="188"/>
      <c r="GO241" s="188"/>
      <c r="GP241" s="188"/>
      <c r="GQ241" s="188"/>
      <c r="GR241" s="188"/>
      <c r="GS241" s="188"/>
      <c r="GT241" s="188"/>
      <c r="GU241" s="188"/>
      <c r="GV241" s="188"/>
      <c r="GW241" s="188"/>
      <c r="GX241" s="188"/>
      <c r="GY241" s="188"/>
      <c r="GZ241" s="188"/>
      <c r="HA241" s="188"/>
      <c r="HB241" s="188"/>
      <c r="HC241" s="188"/>
      <c r="HD241" s="188"/>
      <c r="HE241" s="188"/>
      <c r="HF241" s="188"/>
      <c r="HG241" s="188"/>
      <c r="HH241" s="188"/>
      <c r="HI241" s="188"/>
      <c r="HJ241" s="188"/>
    </row>
    <row r="242" spans="1:218" ht="15.6">
      <c r="A242" s="190"/>
      <c r="B242" s="190"/>
      <c r="C242" s="190"/>
      <c r="D242" s="190"/>
      <c r="E242" s="179"/>
      <c r="F242" s="190"/>
      <c r="G242" s="190"/>
      <c r="H242" s="190"/>
      <c r="I242" s="179"/>
      <c r="J242" s="190"/>
      <c r="K242" s="190"/>
      <c r="L242" s="190"/>
      <c r="M242" s="190"/>
      <c r="N242" s="190"/>
      <c r="O242" s="190"/>
      <c r="P242" s="190"/>
      <c r="Q242" s="190"/>
      <c r="R242" s="190"/>
      <c r="S242" s="190"/>
      <c r="T242" s="190"/>
      <c r="U242" s="190"/>
      <c r="V242" s="190"/>
      <c r="W242" s="190"/>
      <c r="X242" s="190"/>
      <c r="Y242" s="190"/>
      <c r="Z242" s="190"/>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c r="BT242" s="188"/>
      <c r="BU242" s="188"/>
      <c r="BV242" s="188"/>
      <c r="BW242" s="188"/>
      <c r="BX242" s="188"/>
      <c r="BY242" s="188"/>
      <c r="BZ242" s="188"/>
      <c r="CA242" s="188"/>
      <c r="CB242" s="188"/>
      <c r="CC242" s="188"/>
      <c r="CD242" s="188"/>
      <c r="CE242" s="188"/>
      <c r="CF242" s="188"/>
      <c r="CG242" s="188"/>
      <c r="CH242" s="188"/>
      <c r="CI242" s="188"/>
      <c r="CJ242" s="188"/>
      <c r="CK242" s="188"/>
      <c r="CL242" s="188"/>
      <c r="CM242" s="188"/>
      <c r="CN242" s="188"/>
      <c r="CO242" s="188"/>
      <c r="CP242" s="188"/>
      <c r="CQ242" s="188"/>
      <c r="CR242" s="188"/>
      <c r="CS242" s="188"/>
      <c r="CT242" s="188"/>
      <c r="CU242" s="188"/>
      <c r="CV242" s="188"/>
      <c r="CW242" s="188"/>
      <c r="CX242" s="188"/>
      <c r="CY242" s="188"/>
      <c r="CZ242" s="188"/>
      <c r="DA242" s="188"/>
      <c r="DB242" s="188"/>
      <c r="DC242" s="188"/>
      <c r="DD242" s="188"/>
      <c r="DE242" s="188"/>
      <c r="DF242" s="188"/>
      <c r="DG242" s="188"/>
      <c r="DH242" s="188"/>
      <c r="DI242" s="188"/>
      <c r="DJ242" s="188"/>
      <c r="DK242" s="188"/>
      <c r="DL242" s="188"/>
      <c r="DM242" s="188"/>
      <c r="DN242" s="188"/>
      <c r="DO242" s="188"/>
      <c r="DP242" s="188"/>
      <c r="DQ242" s="188"/>
      <c r="DR242" s="188"/>
      <c r="DS242" s="188"/>
      <c r="DT242" s="188"/>
      <c r="DU242" s="188"/>
      <c r="DV242" s="188"/>
      <c r="DW242" s="188"/>
      <c r="DX242" s="188"/>
      <c r="DY242" s="188"/>
      <c r="DZ242" s="188"/>
      <c r="EA242" s="188"/>
      <c r="EB242" s="188"/>
      <c r="EC242" s="188"/>
      <c r="ED242" s="188"/>
      <c r="EE242" s="188"/>
      <c r="EF242" s="188"/>
      <c r="EG242" s="188"/>
      <c r="EH242" s="188"/>
      <c r="EI242" s="188"/>
      <c r="EJ242" s="188"/>
      <c r="EK242" s="188"/>
      <c r="EL242" s="188"/>
      <c r="EM242" s="188"/>
      <c r="EN242" s="188"/>
      <c r="EO242" s="188"/>
      <c r="EP242" s="188"/>
      <c r="EQ242" s="188"/>
      <c r="ER242" s="188"/>
      <c r="ES242" s="188"/>
      <c r="ET242" s="188"/>
      <c r="EU242" s="188"/>
      <c r="EV242" s="188"/>
      <c r="EW242" s="188"/>
      <c r="EX242" s="188"/>
      <c r="EY242" s="188"/>
      <c r="EZ242" s="188"/>
      <c r="FA242" s="188"/>
      <c r="FB242" s="188"/>
      <c r="FC242" s="188"/>
      <c r="FD242" s="188"/>
      <c r="FE242" s="188"/>
      <c r="FF242" s="188"/>
      <c r="FG242" s="188"/>
      <c r="FH242" s="188"/>
      <c r="FI242" s="188"/>
      <c r="FJ242" s="188"/>
      <c r="FK242" s="188"/>
      <c r="FL242" s="188"/>
      <c r="FM242" s="188"/>
      <c r="FN242" s="188"/>
      <c r="FO242" s="188"/>
      <c r="FP242" s="188"/>
      <c r="FQ242" s="188"/>
      <c r="FR242" s="188"/>
      <c r="FS242" s="188"/>
      <c r="FT242" s="188"/>
      <c r="FU242" s="188"/>
      <c r="FV242" s="188"/>
      <c r="FW242" s="188"/>
      <c r="FX242" s="188"/>
      <c r="FY242" s="188"/>
      <c r="FZ242" s="188"/>
      <c r="GA242" s="188"/>
      <c r="GB242" s="188"/>
      <c r="GC242" s="188"/>
      <c r="GD242" s="188"/>
      <c r="GE242" s="188"/>
      <c r="GF242" s="188"/>
      <c r="GG242" s="188"/>
      <c r="GH242" s="188"/>
      <c r="GI242" s="188"/>
      <c r="GJ242" s="188"/>
      <c r="GK242" s="188"/>
      <c r="GL242" s="188"/>
      <c r="GM242" s="188"/>
      <c r="GN242" s="188"/>
      <c r="GO242" s="188"/>
      <c r="GP242" s="188"/>
      <c r="GQ242" s="188"/>
      <c r="GR242" s="188"/>
      <c r="GS242" s="188"/>
      <c r="GT242" s="188"/>
      <c r="GU242" s="188"/>
      <c r="GV242" s="188"/>
      <c r="GW242" s="188"/>
      <c r="GX242" s="188"/>
      <c r="GY242" s="188"/>
      <c r="GZ242" s="188"/>
      <c r="HA242" s="188"/>
      <c r="HB242" s="188"/>
      <c r="HC242" s="188"/>
      <c r="HD242" s="188"/>
      <c r="HE242" s="188"/>
      <c r="HF242" s="188"/>
      <c r="HG242" s="188"/>
      <c r="HH242" s="188"/>
      <c r="HI242" s="188"/>
      <c r="HJ242" s="188"/>
    </row>
    <row r="243" spans="1:218" ht="15.6">
      <c r="A243" s="190"/>
      <c r="B243" s="190"/>
      <c r="C243" s="190"/>
      <c r="D243" s="190"/>
      <c r="E243" s="179"/>
      <c r="F243" s="190"/>
      <c r="G243" s="190"/>
      <c r="H243" s="190"/>
      <c r="I243" s="179"/>
      <c r="J243" s="190"/>
      <c r="K243" s="190"/>
      <c r="L243" s="190"/>
      <c r="M243" s="190"/>
      <c r="N243" s="190"/>
      <c r="O243" s="190"/>
      <c r="P243" s="190"/>
      <c r="Q243" s="190"/>
      <c r="R243" s="190"/>
      <c r="S243" s="190"/>
      <c r="T243" s="190"/>
      <c r="U243" s="190"/>
      <c r="V243" s="190"/>
      <c r="W243" s="190"/>
      <c r="X243" s="190"/>
      <c r="Y243" s="190"/>
      <c r="Z243" s="190"/>
      <c r="AA243" s="188"/>
      <c r="AB243" s="188"/>
      <c r="AC243" s="188"/>
      <c r="AD243" s="188"/>
      <c r="AE243" s="188"/>
      <c r="AF243" s="188"/>
      <c r="AG243" s="188"/>
      <c r="AH243" s="188"/>
      <c r="AI243" s="188"/>
      <c r="AJ243" s="188"/>
      <c r="AK243" s="188"/>
      <c r="AL243" s="188"/>
      <c r="AM243" s="188"/>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8"/>
      <c r="BQ243" s="188"/>
      <c r="BR243" s="188"/>
      <c r="BS243" s="188"/>
      <c r="BT243" s="188"/>
      <c r="BU243" s="188"/>
      <c r="BV243" s="188"/>
      <c r="BW243" s="188"/>
      <c r="BX243" s="188"/>
      <c r="BY243" s="188"/>
      <c r="BZ243" s="188"/>
      <c r="CA243" s="188"/>
      <c r="CB243" s="188"/>
      <c r="CC243" s="188"/>
      <c r="CD243" s="188"/>
      <c r="CE243" s="188"/>
      <c r="CF243" s="188"/>
      <c r="CG243" s="188"/>
      <c r="CH243" s="188"/>
      <c r="CI243" s="188"/>
      <c r="CJ243" s="188"/>
      <c r="CK243" s="188"/>
      <c r="CL243" s="188"/>
      <c r="CM243" s="188"/>
      <c r="CN243" s="188"/>
      <c r="CO243" s="188"/>
      <c r="CP243" s="188"/>
      <c r="CQ243" s="188"/>
      <c r="CR243" s="188"/>
      <c r="CS243" s="188"/>
      <c r="CT243" s="188"/>
      <c r="CU243" s="188"/>
      <c r="CV243" s="188"/>
      <c r="CW243" s="188"/>
      <c r="CX243" s="188"/>
      <c r="CY243" s="188"/>
      <c r="CZ243" s="188"/>
      <c r="DA243" s="188"/>
      <c r="DB243" s="188"/>
      <c r="DC243" s="188"/>
      <c r="DD243" s="188"/>
      <c r="DE243" s="188"/>
      <c r="DF243" s="188"/>
      <c r="DG243" s="188"/>
      <c r="DH243" s="188"/>
      <c r="DI243" s="188"/>
      <c r="DJ243" s="188"/>
      <c r="DK243" s="188"/>
      <c r="DL243" s="188"/>
      <c r="DM243" s="188"/>
      <c r="DN243" s="188"/>
      <c r="DO243" s="188"/>
      <c r="DP243" s="188"/>
      <c r="DQ243" s="188"/>
      <c r="DR243" s="188"/>
      <c r="DS243" s="188"/>
      <c r="DT243" s="188"/>
      <c r="DU243" s="188"/>
      <c r="DV243" s="188"/>
      <c r="DW243" s="188"/>
      <c r="DX243" s="188"/>
      <c r="DY243" s="188"/>
      <c r="DZ243" s="188"/>
      <c r="EA243" s="188"/>
      <c r="EB243" s="188"/>
      <c r="EC243" s="188"/>
      <c r="ED243" s="188"/>
      <c r="EE243" s="188"/>
      <c r="EF243" s="188"/>
      <c r="EG243" s="188"/>
      <c r="EH243" s="188"/>
      <c r="EI243" s="188"/>
      <c r="EJ243" s="188"/>
      <c r="EK243" s="188"/>
      <c r="EL243" s="188"/>
      <c r="EM243" s="188"/>
      <c r="EN243" s="188"/>
      <c r="EO243" s="188"/>
      <c r="EP243" s="188"/>
      <c r="EQ243" s="188"/>
      <c r="ER243" s="188"/>
      <c r="ES243" s="188"/>
      <c r="ET243" s="188"/>
      <c r="EU243" s="188"/>
      <c r="EV243" s="188"/>
      <c r="EW243" s="188"/>
      <c r="EX243" s="188"/>
      <c r="EY243" s="188"/>
      <c r="EZ243" s="188"/>
      <c r="FA243" s="188"/>
      <c r="FB243" s="188"/>
      <c r="FC243" s="188"/>
      <c r="FD243" s="188"/>
      <c r="FE243" s="188"/>
      <c r="FF243" s="188"/>
      <c r="FG243" s="188"/>
      <c r="FH243" s="188"/>
      <c r="FI243" s="188"/>
      <c r="FJ243" s="188"/>
      <c r="FK243" s="188"/>
      <c r="FL243" s="188"/>
      <c r="FM243" s="188"/>
      <c r="FN243" s="188"/>
      <c r="FO243" s="188"/>
      <c r="FP243" s="188"/>
      <c r="FQ243" s="188"/>
      <c r="FR243" s="188"/>
      <c r="FS243" s="188"/>
      <c r="FT243" s="188"/>
      <c r="FU243" s="188"/>
      <c r="FV243" s="188"/>
      <c r="FW243" s="188"/>
      <c r="FX243" s="188"/>
      <c r="FY243" s="188"/>
      <c r="FZ243" s="188"/>
      <c r="GA243" s="188"/>
      <c r="GB243" s="188"/>
      <c r="GC243" s="188"/>
      <c r="GD243" s="188"/>
      <c r="GE243" s="188"/>
      <c r="GF243" s="188"/>
      <c r="GG243" s="188"/>
      <c r="GH243" s="188"/>
      <c r="GI243" s="188"/>
      <c r="GJ243" s="188"/>
      <c r="GK243" s="188"/>
      <c r="GL243" s="188"/>
      <c r="GM243" s="188"/>
      <c r="GN243" s="188"/>
      <c r="GO243" s="188"/>
      <c r="GP243" s="188"/>
      <c r="GQ243" s="188"/>
      <c r="GR243" s="188"/>
      <c r="GS243" s="188"/>
      <c r="GT243" s="188"/>
      <c r="GU243" s="188"/>
      <c r="GV243" s="188"/>
      <c r="GW243" s="188"/>
      <c r="GX243" s="188"/>
      <c r="GY243" s="188"/>
      <c r="GZ243" s="188"/>
      <c r="HA243" s="188"/>
      <c r="HB243" s="188"/>
      <c r="HC243" s="188"/>
      <c r="HD243" s="188"/>
      <c r="HE243" s="188"/>
      <c r="HF243" s="188"/>
      <c r="HG243" s="188"/>
      <c r="HH243" s="188"/>
      <c r="HI243" s="188"/>
      <c r="HJ243" s="188"/>
    </row>
    <row r="244" spans="1:218" ht="15.6">
      <c r="A244" s="190"/>
      <c r="B244" s="190"/>
      <c r="C244" s="190"/>
      <c r="D244" s="190"/>
      <c r="E244" s="179"/>
      <c r="F244" s="190"/>
      <c r="G244" s="190"/>
      <c r="H244" s="190"/>
      <c r="I244" s="179"/>
      <c r="J244" s="190"/>
      <c r="K244" s="190"/>
      <c r="L244" s="190"/>
      <c r="M244" s="190"/>
      <c r="N244" s="190"/>
      <c r="O244" s="190"/>
      <c r="P244" s="190"/>
      <c r="Q244" s="190"/>
      <c r="R244" s="190"/>
      <c r="S244" s="190"/>
      <c r="T244" s="190"/>
      <c r="U244" s="190"/>
      <c r="V244" s="190"/>
      <c r="W244" s="190"/>
      <c r="X244" s="190"/>
      <c r="Y244" s="190"/>
      <c r="Z244" s="190"/>
      <c r="AA244" s="188"/>
      <c r="AB244" s="188"/>
      <c r="AC244" s="188"/>
      <c r="AD244" s="188"/>
      <c r="AE244" s="188"/>
      <c r="AF244" s="188"/>
      <c r="AG244" s="188"/>
      <c r="AH244" s="188"/>
      <c r="AI244" s="188"/>
      <c r="AJ244" s="188"/>
      <c r="AK244" s="188"/>
      <c r="AL244" s="188"/>
      <c r="AM244" s="188"/>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8"/>
      <c r="BQ244" s="188"/>
      <c r="BR244" s="188"/>
      <c r="BS244" s="188"/>
      <c r="BT244" s="188"/>
      <c r="BU244" s="188"/>
      <c r="BV244" s="188"/>
      <c r="BW244" s="188"/>
      <c r="BX244" s="188"/>
      <c r="BY244" s="188"/>
      <c r="BZ244" s="188"/>
      <c r="CA244" s="188"/>
      <c r="CB244" s="188"/>
      <c r="CC244" s="188"/>
      <c r="CD244" s="188"/>
      <c r="CE244" s="188"/>
      <c r="CF244" s="188"/>
      <c r="CG244" s="188"/>
      <c r="CH244" s="188"/>
      <c r="CI244" s="188"/>
      <c r="CJ244" s="188"/>
      <c r="CK244" s="188"/>
      <c r="CL244" s="188"/>
      <c r="CM244" s="188"/>
      <c r="CN244" s="188"/>
      <c r="CO244" s="188"/>
      <c r="CP244" s="188"/>
      <c r="CQ244" s="188"/>
      <c r="CR244" s="188"/>
      <c r="CS244" s="188"/>
      <c r="CT244" s="188"/>
      <c r="CU244" s="188"/>
      <c r="CV244" s="188"/>
      <c r="CW244" s="188"/>
      <c r="CX244" s="188"/>
      <c r="CY244" s="188"/>
      <c r="CZ244" s="188"/>
      <c r="DA244" s="188"/>
      <c r="DB244" s="188"/>
      <c r="DC244" s="188"/>
      <c r="DD244" s="188"/>
      <c r="DE244" s="188"/>
      <c r="DF244" s="188"/>
      <c r="DG244" s="188"/>
      <c r="DH244" s="188"/>
      <c r="DI244" s="188"/>
      <c r="DJ244" s="188"/>
      <c r="DK244" s="188"/>
      <c r="DL244" s="188"/>
      <c r="DM244" s="188"/>
      <c r="DN244" s="188"/>
      <c r="DO244" s="188"/>
      <c r="DP244" s="188"/>
      <c r="DQ244" s="188"/>
      <c r="DR244" s="188"/>
      <c r="DS244" s="188"/>
      <c r="DT244" s="188"/>
      <c r="DU244" s="188"/>
      <c r="DV244" s="188"/>
      <c r="DW244" s="188"/>
      <c r="DX244" s="188"/>
      <c r="DY244" s="188"/>
      <c r="DZ244" s="188"/>
      <c r="EA244" s="188"/>
      <c r="EB244" s="188"/>
      <c r="EC244" s="188"/>
      <c r="ED244" s="188"/>
      <c r="EE244" s="188"/>
      <c r="EF244" s="188"/>
      <c r="EG244" s="188"/>
      <c r="EH244" s="188"/>
      <c r="EI244" s="188"/>
      <c r="EJ244" s="188"/>
      <c r="EK244" s="188"/>
      <c r="EL244" s="188"/>
      <c r="EM244" s="188"/>
      <c r="EN244" s="188"/>
      <c r="EO244" s="188"/>
      <c r="EP244" s="188"/>
      <c r="EQ244" s="188"/>
      <c r="ER244" s="188"/>
      <c r="ES244" s="188"/>
      <c r="ET244" s="188"/>
      <c r="EU244" s="188"/>
      <c r="EV244" s="188"/>
      <c r="EW244" s="188"/>
      <c r="EX244" s="188"/>
      <c r="EY244" s="188"/>
      <c r="EZ244" s="188"/>
      <c r="FA244" s="188"/>
      <c r="FB244" s="188"/>
      <c r="FC244" s="188"/>
      <c r="FD244" s="188"/>
      <c r="FE244" s="188"/>
      <c r="FF244" s="188"/>
      <c r="FG244" s="188"/>
      <c r="FH244" s="188"/>
      <c r="FI244" s="188"/>
      <c r="FJ244" s="188"/>
      <c r="FK244" s="188"/>
      <c r="FL244" s="188"/>
      <c r="FM244" s="188"/>
      <c r="FN244" s="188"/>
      <c r="FO244" s="188"/>
      <c r="FP244" s="188"/>
      <c r="FQ244" s="188"/>
      <c r="FR244" s="188"/>
      <c r="FS244" s="188"/>
      <c r="FT244" s="188"/>
      <c r="FU244" s="188"/>
      <c r="FV244" s="188"/>
      <c r="FW244" s="188"/>
      <c r="FX244" s="188"/>
      <c r="FY244" s="188"/>
      <c r="FZ244" s="188"/>
      <c r="GA244" s="188"/>
      <c r="GB244" s="188"/>
      <c r="GC244" s="188"/>
      <c r="GD244" s="188"/>
      <c r="GE244" s="188"/>
      <c r="GF244" s="188"/>
      <c r="GG244" s="188"/>
      <c r="GH244" s="188"/>
      <c r="GI244" s="188"/>
      <c r="GJ244" s="188"/>
      <c r="GK244" s="188"/>
      <c r="GL244" s="188"/>
      <c r="GM244" s="188"/>
      <c r="GN244" s="188"/>
      <c r="GO244" s="188"/>
      <c r="GP244" s="188"/>
      <c r="GQ244" s="188"/>
      <c r="GR244" s="188"/>
      <c r="GS244" s="188"/>
      <c r="GT244" s="188"/>
      <c r="GU244" s="188"/>
      <c r="GV244" s="188"/>
      <c r="GW244" s="188"/>
      <c r="GX244" s="188"/>
      <c r="GY244" s="188"/>
      <c r="GZ244" s="188"/>
      <c r="HA244" s="188"/>
      <c r="HB244" s="188"/>
      <c r="HC244" s="188"/>
      <c r="HD244" s="188"/>
      <c r="HE244" s="188"/>
      <c r="HF244" s="188"/>
      <c r="HG244" s="188"/>
      <c r="HH244" s="188"/>
      <c r="HI244" s="188"/>
      <c r="HJ244" s="188"/>
    </row>
    <row r="245" spans="1:218" ht="15.6">
      <c r="A245" s="190"/>
      <c r="B245" s="190"/>
      <c r="C245" s="190"/>
      <c r="D245" s="190"/>
      <c r="E245" s="179"/>
      <c r="F245" s="190"/>
      <c r="G245" s="190"/>
      <c r="H245" s="190"/>
      <c r="I245" s="179"/>
      <c r="J245" s="190"/>
      <c r="K245" s="190"/>
      <c r="L245" s="190"/>
      <c r="M245" s="190"/>
      <c r="N245" s="190"/>
      <c r="O245" s="190"/>
      <c r="P245" s="190"/>
      <c r="Q245" s="190"/>
      <c r="R245" s="190"/>
      <c r="S245" s="190"/>
      <c r="T245" s="190"/>
      <c r="U245" s="190"/>
      <c r="V245" s="190"/>
      <c r="W245" s="190"/>
      <c r="X245" s="190"/>
      <c r="Y245" s="190"/>
      <c r="Z245" s="190"/>
      <c r="AA245" s="188"/>
      <c r="AB245" s="188"/>
      <c r="AC245" s="188"/>
      <c r="AD245" s="188"/>
      <c r="AE245" s="188"/>
      <c r="AF245" s="188"/>
      <c r="AG245" s="188"/>
      <c r="AH245" s="188"/>
      <c r="AI245" s="188"/>
      <c r="AJ245" s="188"/>
      <c r="AK245" s="188"/>
      <c r="AL245" s="188"/>
      <c r="AM245" s="188"/>
      <c r="AN245" s="188"/>
      <c r="AO245" s="188"/>
      <c r="AP245" s="188"/>
      <c r="AQ245" s="188"/>
      <c r="AR245" s="188"/>
      <c r="AS245" s="188"/>
      <c r="AT245" s="188"/>
      <c r="AU245" s="188"/>
      <c r="AV245" s="188"/>
      <c r="AW245" s="188"/>
      <c r="AX245" s="188"/>
      <c r="AY245" s="188"/>
      <c r="AZ245" s="188"/>
      <c r="BA245" s="188"/>
      <c r="BB245" s="188"/>
      <c r="BC245" s="188"/>
      <c r="BD245" s="188"/>
      <c r="BE245" s="188"/>
      <c r="BF245" s="188"/>
      <c r="BG245" s="188"/>
      <c r="BH245" s="188"/>
      <c r="BI245" s="188"/>
      <c r="BJ245" s="188"/>
      <c r="BK245" s="188"/>
      <c r="BL245" s="188"/>
      <c r="BM245" s="188"/>
      <c r="BN245" s="188"/>
      <c r="BO245" s="188"/>
      <c r="BP245" s="188"/>
      <c r="BQ245" s="188"/>
      <c r="BR245" s="188"/>
      <c r="BS245" s="188"/>
      <c r="BT245" s="188"/>
      <c r="BU245" s="188"/>
      <c r="BV245" s="188"/>
      <c r="BW245" s="188"/>
      <c r="BX245" s="188"/>
      <c r="BY245" s="188"/>
      <c r="BZ245" s="188"/>
      <c r="CA245" s="188"/>
      <c r="CB245" s="188"/>
      <c r="CC245" s="188"/>
      <c r="CD245" s="188"/>
      <c r="CE245" s="188"/>
      <c r="CF245" s="188"/>
      <c r="CG245" s="188"/>
      <c r="CH245" s="188"/>
      <c r="CI245" s="188"/>
      <c r="CJ245" s="188"/>
      <c r="CK245" s="188"/>
      <c r="CL245" s="188"/>
      <c r="CM245" s="188"/>
      <c r="CN245" s="188"/>
      <c r="CO245" s="188"/>
      <c r="CP245" s="188"/>
      <c r="CQ245" s="188"/>
      <c r="CR245" s="188"/>
      <c r="CS245" s="188"/>
      <c r="CT245" s="188"/>
      <c r="CU245" s="188"/>
      <c r="CV245" s="188"/>
      <c r="CW245" s="188"/>
      <c r="CX245" s="188"/>
      <c r="CY245" s="188"/>
      <c r="CZ245" s="188"/>
      <c r="DA245" s="188"/>
      <c r="DB245" s="188"/>
      <c r="DC245" s="188"/>
      <c r="DD245" s="188"/>
      <c r="DE245" s="188"/>
      <c r="DF245" s="188"/>
      <c r="DG245" s="188"/>
      <c r="DH245" s="188"/>
      <c r="DI245" s="188"/>
      <c r="DJ245" s="188"/>
      <c r="DK245" s="188"/>
      <c r="DL245" s="188"/>
      <c r="DM245" s="188"/>
      <c r="DN245" s="188"/>
      <c r="DO245" s="188"/>
      <c r="DP245" s="188"/>
      <c r="DQ245" s="188"/>
      <c r="DR245" s="188"/>
      <c r="DS245" s="188"/>
      <c r="DT245" s="188"/>
      <c r="DU245" s="188"/>
      <c r="DV245" s="188"/>
      <c r="DW245" s="188"/>
      <c r="DX245" s="188"/>
      <c r="DY245" s="188"/>
      <c r="DZ245" s="188"/>
      <c r="EA245" s="188"/>
      <c r="EB245" s="188"/>
      <c r="EC245" s="188"/>
      <c r="ED245" s="188"/>
      <c r="EE245" s="188"/>
      <c r="EF245" s="188"/>
      <c r="EG245" s="188"/>
      <c r="EH245" s="188"/>
      <c r="EI245" s="188"/>
      <c r="EJ245" s="188"/>
      <c r="EK245" s="188"/>
      <c r="EL245" s="188"/>
      <c r="EM245" s="188"/>
      <c r="EN245" s="188"/>
      <c r="EO245" s="188"/>
      <c r="EP245" s="188"/>
      <c r="EQ245" s="188"/>
      <c r="ER245" s="188"/>
      <c r="ES245" s="188"/>
      <c r="ET245" s="188"/>
      <c r="EU245" s="188"/>
      <c r="EV245" s="188"/>
      <c r="EW245" s="188"/>
      <c r="EX245" s="188"/>
      <c r="EY245" s="188"/>
      <c r="EZ245" s="188"/>
      <c r="FA245" s="188"/>
      <c r="FB245" s="188"/>
      <c r="FC245" s="188"/>
      <c r="FD245" s="188"/>
      <c r="FE245" s="188"/>
      <c r="FF245" s="188"/>
      <c r="FG245" s="188"/>
      <c r="FH245" s="188"/>
      <c r="FI245" s="188"/>
      <c r="FJ245" s="188"/>
      <c r="FK245" s="188"/>
      <c r="FL245" s="188"/>
      <c r="FM245" s="188"/>
      <c r="FN245" s="188"/>
      <c r="FO245" s="188"/>
      <c r="FP245" s="188"/>
      <c r="FQ245" s="188"/>
      <c r="FR245" s="188"/>
      <c r="FS245" s="188"/>
      <c r="FT245" s="188"/>
      <c r="FU245" s="188"/>
      <c r="FV245" s="188"/>
      <c r="FW245" s="188"/>
      <c r="FX245" s="188"/>
      <c r="FY245" s="188"/>
      <c r="FZ245" s="188"/>
      <c r="GA245" s="188"/>
      <c r="GB245" s="188"/>
      <c r="GC245" s="188"/>
      <c r="GD245" s="188"/>
      <c r="GE245" s="188"/>
      <c r="GF245" s="188"/>
      <c r="GG245" s="188"/>
      <c r="GH245" s="188"/>
      <c r="GI245" s="188"/>
      <c r="GJ245" s="188"/>
      <c r="GK245" s="188"/>
      <c r="GL245" s="188"/>
      <c r="GM245" s="188"/>
      <c r="GN245" s="188"/>
      <c r="GO245" s="188"/>
      <c r="GP245" s="188"/>
      <c r="GQ245" s="188"/>
      <c r="GR245" s="188"/>
      <c r="GS245" s="188"/>
      <c r="GT245" s="188"/>
      <c r="GU245" s="188"/>
      <c r="GV245" s="188"/>
      <c r="GW245" s="188"/>
      <c r="GX245" s="188"/>
      <c r="GY245" s="188"/>
      <c r="GZ245" s="188"/>
      <c r="HA245" s="188"/>
      <c r="HB245" s="188"/>
      <c r="HC245" s="188"/>
      <c r="HD245" s="188"/>
      <c r="HE245" s="188"/>
      <c r="HF245" s="188"/>
      <c r="HG245" s="188"/>
      <c r="HH245" s="188"/>
      <c r="HI245" s="188"/>
      <c r="HJ245" s="188"/>
    </row>
    <row r="246" spans="1:218" ht="15.6">
      <c r="A246" s="190"/>
      <c r="B246" s="190"/>
      <c r="C246" s="190"/>
      <c r="D246" s="190"/>
      <c r="E246" s="179"/>
      <c r="F246" s="190"/>
      <c r="G246" s="190"/>
      <c r="H246" s="190"/>
      <c r="I246" s="179"/>
      <c r="J246" s="190"/>
      <c r="K246" s="190"/>
      <c r="L246" s="190"/>
      <c r="M246" s="190"/>
      <c r="N246" s="190"/>
      <c r="O246" s="190"/>
      <c r="P246" s="190"/>
      <c r="Q246" s="190"/>
      <c r="R246" s="190"/>
      <c r="S246" s="190"/>
      <c r="T246" s="190"/>
      <c r="U246" s="190"/>
      <c r="V246" s="190"/>
      <c r="W246" s="190"/>
      <c r="X246" s="190"/>
      <c r="Y246" s="190"/>
      <c r="Z246" s="190"/>
      <c r="AA246" s="188"/>
      <c r="AB246" s="188"/>
      <c r="AC246" s="188"/>
      <c r="AD246" s="188"/>
      <c r="AE246" s="188"/>
      <c r="AF246" s="188"/>
      <c r="AG246" s="188"/>
      <c r="AH246" s="188"/>
      <c r="AI246" s="188"/>
      <c r="AJ246" s="188"/>
      <c r="AK246" s="188"/>
      <c r="AL246" s="188"/>
      <c r="AM246" s="188"/>
      <c r="AN246" s="188"/>
      <c r="AO246" s="188"/>
      <c r="AP246" s="188"/>
      <c r="AQ246" s="188"/>
      <c r="AR246" s="188"/>
      <c r="AS246" s="188"/>
      <c r="AT246" s="188"/>
      <c r="AU246" s="188"/>
      <c r="AV246" s="188"/>
      <c r="AW246" s="188"/>
      <c r="AX246" s="188"/>
      <c r="AY246" s="188"/>
      <c r="AZ246" s="188"/>
      <c r="BA246" s="188"/>
      <c r="BB246" s="188"/>
      <c r="BC246" s="188"/>
      <c r="BD246" s="188"/>
      <c r="BE246" s="188"/>
      <c r="BF246" s="188"/>
      <c r="BG246" s="188"/>
      <c r="BH246" s="188"/>
      <c r="BI246" s="188"/>
      <c r="BJ246" s="188"/>
      <c r="BK246" s="188"/>
      <c r="BL246" s="188"/>
      <c r="BM246" s="188"/>
      <c r="BN246" s="188"/>
      <c r="BO246" s="188"/>
      <c r="BP246" s="188"/>
      <c r="BQ246" s="188"/>
      <c r="BR246" s="188"/>
      <c r="BS246" s="188"/>
      <c r="BT246" s="188"/>
      <c r="BU246" s="188"/>
      <c r="BV246" s="188"/>
      <c r="BW246" s="188"/>
      <c r="BX246" s="188"/>
      <c r="BY246" s="188"/>
      <c r="BZ246" s="188"/>
      <c r="CA246" s="188"/>
      <c r="CB246" s="188"/>
      <c r="CC246" s="188"/>
      <c r="CD246" s="188"/>
      <c r="CE246" s="188"/>
      <c r="CF246" s="188"/>
      <c r="CG246" s="188"/>
      <c r="CH246" s="188"/>
      <c r="CI246" s="188"/>
      <c r="CJ246" s="188"/>
      <c r="CK246" s="188"/>
      <c r="CL246" s="188"/>
      <c r="CM246" s="188"/>
      <c r="CN246" s="188"/>
      <c r="CO246" s="188"/>
      <c r="CP246" s="188"/>
      <c r="CQ246" s="188"/>
      <c r="CR246" s="188"/>
      <c r="CS246" s="188"/>
      <c r="CT246" s="188"/>
      <c r="CU246" s="188"/>
      <c r="CV246" s="188"/>
      <c r="CW246" s="188"/>
      <c r="CX246" s="188"/>
      <c r="CY246" s="188"/>
      <c r="CZ246" s="188"/>
      <c r="DA246" s="188"/>
      <c r="DB246" s="188"/>
      <c r="DC246" s="188"/>
      <c r="DD246" s="188"/>
      <c r="DE246" s="188"/>
      <c r="DF246" s="188"/>
      <c r="DG246" s="188"/>
      <c r="DH246" s="188"/>
      <c r="DI246" s="188"/>
      <c r="DJ246" s="188"/>
      <c r="DK246" s="188"/>
      <c r="DL246" s="188"/>
      <c r="DM246" s="188"/>
      <c r="DN246" s="188"/>
      <c r="DO246" s="188"/>
      <c r="DP246" s="188"/>
      <c r="DQ246" s="188"/>
      <c r="DR246" s="188"/>
      <c r="DS246" s="188"/>
      <c r="DT246" s="188"/>
      <c r="DU246" s="188"/>
      <c r="DV246" s="188"/>
      <c r="DW246" s="188"/>
      <c r="DX246" s="188"/>
      <c r="DY246" s="188"/>
      <c r="DZ246" s="188"/>
      <c r="EA246" s="188"/>
      <c r="EB246" s="188"/>
      <c r="EC246" s="188"/>
      <c r="ED246" s="188"/>
      <c r="EE246" s="188"/>
      <c r="EF246" s="188"/>
      <c r="EG246" s="188"/>
      <c r="EH246" s="188"/>
      <c r="EI246" s="188"/>
      <c r="EJ246" s="188"/>
      <c r="EK246" s="188"/>
      <c r="EL246" s="188"/>
      <c r="EM246" s="188"/>
      <c r="EN246" s="188"/>
      <c r="EO246" s="188"/>
      <c r="EP246" s="188"/>
      <c r="EQ246" s="188"/>
      <c r="ER246" s="188"/>
      <c r="ES246" s="188"/>
      <c r="ET246" s="188"/>
      <c r="EU246" s="188"/>
      <c r="EV246" s="188"/>
      <c r="EW246" s="188"/>
      <c r="EX246" s="188"/>
      <c r="EY246" s="188"/>
      <c r="EZ246" s="188"/>
      <c r="FA246" s="188"/>
      <c r="FB246" s="188"/>
      <c r="FC246" s="188"/>
      <c r="FD246" s="188"/>
      <c r="FE246" s="188"/>
      <c r="FF246" s="188"/>
      <c r="FG246" s="188"/>
      <c r="FH246" s="188"/>
      <c r="FI246" s="188"/>
      <c r="FJ246" s="188"/>
      <c r="FK246" s="188"/>
      <c r="FL246" s="188"/>
      <c r="FM246" s="188"/>
      <c r="FN246" s="188"/>
      <c r="FO246" s="188"/>
      <c r="FP246" s="188"/>
      <c r="FQ246" s="188"/>
      <c r="FR246" s="188"/>
      <c r="FS246" s="188"/>
      <c r="FT246" s="188"/>
      <c r="FU246" s="188"/>
      <c r="FV246" s="188"/>
      <c r="FW246" s="188"/>
      <c r="FX246" s="188"/>
      <c r="FY246" s="188"/>
      <c r="FZ246" s="188"/>
      <c r="GA246" s="188"/>
      <c r="GB246" s="188"/>
      <c r="GC246" s="188"/>
      <c r="GD246" s="188"/>
      <c r="GE246" s="188"/>
      <c r="GF246" s="188"/>
      <c r="GG246" s="188"/>
      <c r="GH246" s="188"/>
      <c r="GI246" s="188"/>
      <c r="GJ246" s="188"/>
      <c r="GK246" s="188"/>
      <c r="GL246" s="188"/>
      <c r="GM246" s="188"/>
      <c r="GN246" s="188"/>
      <c r="GO246" s="188"/>
      <c r="GP246" s="188"/>
      <c r="GQ246" s="188"/>
      <c r="GR246" s="188"/>
      <c r="GS246" s="188"/>
      <c r="GT246" s="188"/>
      <c r="GU246" s="188"/>
      <c r="GV246" s="188"/>
      <c r="GW246" s="188"/>
      <c r="GX246" s="188"/>
      <c r="GY246" s="188"/>
      <c r="GZ246" s="188"/>
      <c r="HA246" s="188"/>
      <c r="HB246" s="188"/>
      <c r="HC246" s="188"/>
      <c r="HD246" s="188"/>
      <c r="HE246" s="188"/>
      <c r="HF246" s="188"/>
      <c r="HG246" s="188"/>
      <c r="HH246" s="188"/>
      <c r="HI246" s="188"/>
      <c r="HJ246" s="188"/>
    </row>
    <row r="247" spans="1:218" ht="15.6">
      <c r="A247" s="190"/>
      <c r="B247" s="190"/>
      <c r="C247" s="190"/>
      <c r="D247" s="190"/>
      <c r="E247" s="179"/>
      <c r="F247" s="190"/>
      <c r="G247" s="190"/>
      <c r="H247" s="190"/>
      <c r="I247" s="179"/>
      <c r="J247" s="190"/>
      <c r="K247" s="190"/>
      <c r="L247" s="190"/>
      <c r="M247" s="190"/>
      <c r="N247" s="190"/>
      <c r="O247" s="190"/>
      <c r="P247" s="190"/>
      <c r="Q247" s="190"/>
      <c r="R247" s="190"/>
      <c r="S247" s="190"/>
      <c r="T247" s="190"/>
      <c r="U247" s="190"/>
      <c r="V247" s="190"/>
      <c r="W247" s="190"/>
      <c r="X247" s="190"/>
      <c r="Y247" s="190"/>
      <c r="Z247" s="190"/>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8"/>
      <c r="AY247" s="188"/>
      <c r="AZ247" s="188"/>
      <c r="BA247" s="188"/>
      <c r="BB247" s="188"/>
      <c r="BC247" s="188"/>
      <c r="BD247" s="188"/>
      <c r="BE247" s="188"/>
      <c r="BF247" s="188"/>
      <c r="BG247" s="188"/>
      <c r="BH247" s="188"/>
      <c r="BI247" s="188"/>
      <c r="BJ247" s="188"/>
      <c r="BK247" s="188"/>
      <c r="BL247" s="188"/>
      <c r="BM247" s="188"/>
      <c r="BN247" s="188"/>
      <c r="BO247" s="188"/>
      <c r="BP247" s="188"/>
      <c r="BQ247" s="188"/>
      <c r="BR247" s="188"/>
      <c r="BS247" s="188"/>
      <c r="BT247" s="188"/>
      <c r="BU247" s="188"/>
      <c r="BV247" s="188"/>
      <c r="BW247" s="188"/>
      <c r="BX247" s="188"/>
      <c r="BY247" s="188"/>
      <c r="BZ247" s="188"/>
      <c r="CA247" s="188"/>
      <c r="CB247" s="188"/>
      <c r="CC247" s="188"/>
      <c r="CD247" s="188"/>
      <c r="CE247" s="188"/>
      <c r="CF247" s="188"/>
      <c r="CG247" s="188"/>
      <c r="CH247" s="188"/>
      <c r="CI247" s="188"/>
      <c r="CJ247" s="188"/>
      <c r="CK247" s="188"/>
      <c r="CL247" s="188"/>
      <c r="CM247" s="188"/>
      <c r="CN247" s="188"/>
      <c r="CO247" s="188"/>
      <c r="CP247" s="188"/>
      <c r="CQ247" s="188"/>
      <c r="CR247" s="188"/>
      <c r="CS247" s="188"/>
      <c r="CT247" s="188"/>
      <c r="CU247" s="188"/>
      <c r="CV247" s="188"/>
      <c r="CW247" s="188"/>
      <c r="CX247" s="188"/>
      <c r="CY247" s="188"/>
      <c r="CZ247" s="188"/>
      <c r="DA247" s="188"/>
      <c r="DB247" s="188"/>
      <c r="DC247" s="188"/>
      <c r="DD247" s="188"/>
      <c r="DE247" s="188"/>
      <c r="DF247" s="188"/>
      <c r="DG247" s="188"/>
      <c r="DH247" s="188"/>
      <c r="DI247" s="188"/>
      <c r="DJ247" s="188"/>
      <c r="DK247" s="188"/>
      <c r="DL247" s="188"/>
      <c r="DM247" s="188"/>
      <c r="DN247" s="188"/>
      <c r="DO247" s="188"/>
      <c r="DP247" s="188"/>
      <c r="DQ247" s="188"/>
      <c r="DR247" s="188"/>
      <c r="DS247" s="188"/>
      <c r="DT247" s="188"/>
      <c r="DU247" s="188"/>
      <c r="DV247" s="188"/>
      <c r="DW247" s="188"/>
      <c r="DX247" s="188"/>
      <c r="DY247" s="188"/>
      <c r="DZ247" s="188"/>
      <c r="EA247" s="188"/>
      <c r="EB247" s="188"/>
      <c r="EC247" s="188"/>
      <c r="ED247" s="188"/>
      <c r="EE247" s="188"/>
      <c r="EF247" s="188"/>
      <c r="EG247" s="188"/>
      <c r="EH247" s="188"/>
      <c r="EI247" s="188"/>
      <c r="EJ247" s="188"/>
      <c r="EK247" s="188"/>
      <c r="EL247" s="188"/>
      <c r="EM247" s="188"/>
      <c r="EN247" s="188"/>
      <c r="EO247" s="188"/>
      <c r="EP247" s="188"/>
      <c r="EQ247" s="188"/>
      <c r="ER247" s="188"/>
      <c r="ES247" s="188"/>
      <c r="ET247" s="188"/>
      <c r="EU247" s="188"/>
      <c r="EV247" s="188"/>
      <c r="EW247" s="188"/>
      <c r="EX247" s="188"/>
      <c r="EY247" s="188"/>
      <c r="EZ247" s="188"/>
      <c r="FA247" s="188"/>
      <c r="FB247" s="188"/>
      <c r="FC247" s="188"/>
      <c r="FD247" s="188"/>
      <c r="FE247" s="188"/>
      <c r="FF247" s="188"/>
      <c r="FG247" s="188"/>
      <c r="FH247" s="188"/>
      <c r="FI247" s="188"/>
      <c r="FJ247" s="188"/>
      <c r="FK247" s="188"/>
      <c r="FL247" s="188"/>
      <c r="FM247" s="188"/>
      <c r="FN247" s="188"/>
      <c r="FO247" s="188"/>
      <c r="FP247" s="188"/>
      <c r="FQ247" s="188"/>
      <c r="FR247" s="188"/>
      <c r="FS247" s="188"/>
      <c r="FT247" s="188"/>
      <c r="FU247" s="188"/>
      <c r="FV247" s="188"/>
      <c r="FW247" s="188"/>
      <c r="FX247" s="188"/>
      <c r="FY247" s="188"/>
      <c r="FZ247" s="188"/>
      <c r="GA247" s="188"/>
      <c r="GB247" s="188"/>
      <c r="GC247" s="188"/>
      <c r="GD247" s="188"/>
      <c r="GE247" s="188"/>
      <c r="GF247" s="188"/>
      <c r="GG247" s="188"/>
      <c r="GH247" s="188"/>
      <c r="GI247" s="188"/>
      <c r="GJ247" s="188"/>
      <c r="GK247" s="188"/>
      <c r="GL247" s="188"/>
      <c r="GM247" s="188"/>
      <c r="GN247" s="188"/>
      <c r="GO247" s="188"/>
      <c r="GP247" s="188"/>
      <c r="GQ247" s="188"/>
      <c r="GR247" s="188"/>
      <c r="GS247" s="188"/>
      <c r="GT247" s="188"/>
      <c r="GU247" s="188"/>
      <c r="GV247" s="188"/>
      <c r="GW247" s="188"/>
      <c r="GX247" s="188"/>
      <c r="GY247" s="188"/>
      <c r="GZ247" s="188"/>
      <c r="HA247" s="188"/>
      <c r="HB247" s="188"/>
      <c r="HC247" s="188"/>
      <c r="HD247" s="188"/>
      <c r="HE247" s="188"/>
      <c r="HF247" s="188"/>
      <c r="HG247" s="188"/>
      <c r="HH247" s="188"/>
      <c r="HI247" s="188"/>
      <c r="HJ247" s="188"/>
    </row>
    <row r="248" spans="1:218" ht="15.6">
      <c r="A248" s="190"/>
      <c r="B248" s="190"/>
      <c r="C248" s="190"/>
      <c r="D248" s="190"/>
      <c r="E248" s="179"/>
      <c r="F248" s="190"/>
      <c r="G248" s="190"/>
      <c r="H248" s="190"/>
      <c r="I248" s="179"/>
      <c r="J248" s="190"/>
      <c r="K248" s="190"/>
      <c r="L248" s="190"/>
      <c r="M248" s="190"/>
      <c r="N248" s="190"/>
      <c r="O248" s="190"/>
      <c r="P248" s="190"/>
      <c r="Q248" s="190"/>
      <c r="R248" s="190"/>
      <c r="S248" s="190"/>
      <c r="T248" s="190"/>
      <c r="U248" s="190"/>
      <c r="V248" s="190"/>
      <c r="W248" s="190"/>
      <c r="X248" s="190"/>
      <c r="Y248" s="190"/>
      <c r="Z248" s="190"/>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c r="AY248" s="188"/>
      <c r="AZ248" s="188"/>
      <c r="BA248" s="188"/>
      <c r="BB248" s="188"/>
      <c r="BC248" s="188"/>
      <c r="BD248" s="188"/>
      <c r="BE248" s="188"/>
      <c r="BF248" s="188"/>
      <c r="BG248" s="188"/>
      <c r="BH248" s="188"/>
      <c r="BI248" s="188"/>
      <c r="BJ248" s="188"/>
      <c r="BK248" s="188"/>
      <c r="BL248" s="188"/>
      <c r="BM248" s="188"/>
      <c r="BN248" s="188"/>
      <c r="BO248" s="188"/>
      <c r="BP248" s="188"/>
      <c r="BQ248" s="188"/>
      <c r="BR248" s="188"/>
      <c r="BS248" s="188"/>
      <c r="BT248" s="188"/>
      <c r="BU248" s="188"/>
      <c r="BV248" s="188"/>
      <c r="BW248" s="188"/>
      <c r="BX248" s="188"/>
      <c r="BY248" s="188"/>
      <c r="BZ248" s="188"/>
      <c r="CA248" s="188"/>
      <c r="CB248" s="188"/>
      <c r="CC248" s="188"/>
      <c r="CD248" s="188"/>
      <c r="CE248" s="188"/>
      <c r="CF248" s="188"/>
      <c r="CG248" s="188"/>
      <c r="CH248" s="188"/>
      <c r="CI248" s="188"/>
      <c r="CJ248" s="188"/>
      <c r="CK248" s="188"/>
      <c r="CL248" s="188"/>
      <c r="CM248" s="188"/>
      <c r="CN248" s="188"/>
      <c r="CO248" s="188"/>
      <c r="CP248" s="188"/>
      <c r="CQ248" s="188"/>
      <c r="CR248" s="188"/>
      <c r="CS248" s="188"/>
      <c r="CT248" s="188"/>
      <c r="CU248" s="188"/>
      <c r="CV248" s="188"/>
      <c r="CW248" s="188"/>
      <c r="CX248" s="188"/>
      <c r="CY248" s="188"/>
      <c r="CZ248" s="188"/>
      <c r="DA248" s="188"/>
      <c r="DB248" s="188"/>
      <c r="DC248" s="188"/>
      <c r="DD248" s="188"/>
      <c r="DE248" s="188"/>
      <c r="DF248" s="188"/>
      <c r="DG248" s="188"/>
      <c r="DH248" s="188"/>
      <c r="DI248" s="188"/>
      <c r="DJ248" s="188"/>
      <c r="DK248" s="188"/>
      <c r="DL248" s="188"/>
      <c r="DM248" s="188"/>
      <c r="DN248" s="188"/>
      <c r="DO248" s="188"/>
      <c r="DP248" s="188"/>
      <c r="DQ248" s="188"/>
      <c r="DR248" s="188"/>
      <c r="DS248" s="188"/>
      <c r="DT248" s="188"/>
      <c r="DU248" s="188"/>
      <c r="DV248" s="188"/>
      <c r="DW248" s="188"/>
      <c r="DX248" s="188"/>
      <c r="DY248" s="188"/>
      <c r="DZ248" s="188"/>
      <c r="EA248" s="188"/>
      <c r="EB248" s="188"/>
      <c r="EC248" s="188"/>
      <c r="ED248" s="188"/>
      <c r="EE248" s="188"/>
      <c r="EF248" s="188"/>
      <c r="EG248" s="188"/>
      <c r="EH248" s="188"/>
      <c r="EI248" s="188"/>
      <c r="EJ248" s="188"/>
      <c r="EK248" s="188"/>
      <c r="EL248" s="188"/>
      <c r="EM248" s="188"/>
      <c r="EN248" s="188"/>
      <c r="EO248" s="188"/>
      <c r="EP248" s="188"/>
      <c r="EQ248" s="188"/>
      <c r="ER248" s="188"/>
      <c r="ES248" s="188"/>
      <c r="ET248" s="188"/>
      <c r="EU248" s="188"/>
      <c r="EV248" s="188"/>
      <c r="EW248" s="188"/>
      <c r="EX248" s="188"/>
      <c r="EY248" s="188"/>
      <c r="EZ248" s="188"/>
      <c r="FA248" s="188"/>
      <c r="FB248" s="188"/>
      <c r="FC248" s="188"/>
      <c r="FD248" s="188"/>
      <c r="FE248" s="188"/>
      <c r="FF248" s="188"/>
      <c r="FG248" s="188"/>
      <c r="FH248" s="188"/>
      <c r="FI248" s="188"/>
      <c r="FJ248" s="188"/>
      <c r="FK248" s="188"/>
      <c r="FL248" s="188"/>
      <c r="FM248" s="188"/>
      <c r="FN248" s="188"/>
      <c r="FO248" s="188"/>
      <c r="FP248" s="188"/>
      <c r="FQ248" s="188"/>
      <c r="FR248" s="188"/>
      <c r="FS248" s="188"/>
      <c r="FT248" s="188"/>
      <c r="FU248" s="188"/>
      <c r="FV248" s="188"/>
      <c r="FW248" s="188"/>
      <c r="FX248" s="188"/>
      <c r="FY248" s="188"/>
      <c r="FZ248" s="188"/>
      <c r="GA248" s="188"/>
      <c r="GB248" s="188"/>
      <c r="GC248" s="188"/>
      <c r="GD248" s="188"/>
      <c r="GE248" s="188"/>
      <c r="GF248" s="188"/>
      <c r="GG248" s="188"/>
      <c r="GH248" s="188"/>
      <c r="GI248" s="188"/>
      <c r="GJ248" s="188"/>
      <c r="GK248" s="188"/>
      <c r="GL248" s="188"/>
      <c r="GM248" s="188"/>
      <c r="GN248" s="188"/>
      <c r="GO248" s="188"/>
      <c r="GP248" s="188"/>
      <c r="GQ248" s="188"/>
      <c r="GR248" s="188"/>
      <c r="GS248" s="188"/>
      <c r="GT248" s="188"/>
      <c r="GU248" s="188"/>
      <c r="GV248" s="188"/>
      <c r="GW248" s="188"/>
      <c r="GX248" s="188"/>
      <c r="GY248" s="188"/>
      <c r="GZ248" s="188"/>
      <c r="HA248" s="188"/>
      <c r="HB248" s="188"/>
      <c r="HC248" s="188"/>
      <c r="HD248" s="188"/>
      <c r="HE248" s="188"/>
      <c r="HF248" s="188"/>
      <c r="HG248" s="188"/>
      <c r="HH248" s="188"/>
      <c r="HI248" s="188"/>
      <c r="HJ248" s="188"/>
    </row>
    <row r="249" spans="1:218" ht="15.6">
      <c r="A249" s="190"/>
      <c r="B249" s="190"/>
      <c r="C249" s="190"/>
      <c r="D249" s="190"/>
      <c r="E249" s="179"/>
      <c r="F249" s="190"/>
      <c r="G249" s="190"/>
      <c r="H249" s="190"/>
      <c r="I249" s="179"/>
      <c r="J249" s="190"/>
      <c r="K249" s="190"/>
      <c r="L249" s="190"/>
      <c r="M249" s="190"/>
      <c r="N249" s="190"/>
      <c r="O249" s="190"/>
      <c r="P249" s="190"/>
      <c r="Q249" s="190"/>
      <c r="R249" s="190"/>
      <c r="S249" s="190"/>
      <c r="T249" s="190"/>
      <c r="U249" s="190"/>
      <c r="V249" s="190"/>
      <c r="W249" s="190"/>
      <c r="X249" s="190"/>
      <c r="Y249" s="190"/>
      <c r="Z249" s="190"/>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188"/>
      <c r="AY249" s="188"/>
      <c r="AZ249" s="188"/>
      <c r="BA249" s="188"/>
      <c r="BB249" s="188"/>
      <c r="BC249" s="188"/>
      <c r="BD249" s="188"/>
      <c r="BE249" s="188"/>
      <c r="BF249" s="188"/>
      <c r="BG249" s="188"/>
      <c r="BH249" s="188"/>
      <c r="BI249" s="188"/>
      <c r="BJ249" s="188"/>
      <c r="BK249" s="188"/>
      <c r="BL249" s="188"/>
      <c r="BM249" s="188"/>
      <c r="BN249" s="188"/>
      <c r="BO249" s="188"/>
      <c r="BP249" s="188"/>
      <c r="BQ249" s="188"/>
      <c r="BR249" s="188"/>
      <c r="BS249" s="188"/>
      <c r="BT249" s="188"/>
      <c r="BU249" s="188"/>
      <c r="BV249" s="188"/>
      <c r="BW249" s="188"/>
      <c r="BX249" s="188"/>
      <c r="BY249" s="188"/>
      <c r="BZ249" s="188"/>
      <c r="CA249" s="188"/>
      <c r="CB249" s="188"/>
      <c r="CC249" s="188"/>
      <c r="CD249" s="188"/>
      <c r="CE249" s="188"/>
      <c r="CF249" s="188"/>
      <c r="CG249" s="188"/>
      <c r="CH249" s="188"/>
      <c r="CI249" s="188"/>
      <c r="CJ249" s="188"/>
      <c r="CK249" s="188"/>
      <c r="CL249" s="188"/>
      <c r="CM249" s="188"/>
      <c r="CN249" s="188"/>
      <c r="CO249" s="188"/>
      <c r="CP249" s="188"/>
      <c r="CQ249" s="188"/>
      <c r="CR249" s="188"/>
      <c r="CS249" s="188"/>
      <c r="CT249" s="188"/>
      <c r="CU249" s="188"/>
      <c r="CV249" s="188"/>
      <c r="CW249" s="188"/>
      <c r="CX249" s="188"/>
      <c r="CY249" s="188"/>
      <c r="CZ249" s="188"/>
      <c r="DA249" s="188"/>
      <c r="DB249" s="188"/>
      <c r="DC249" s="188"/>
      <c r="DD249" s="188"/>
      <c r="DE249" s="188"/>
      <c r="DF249" s="188"/>
      <c r="DG249" s="188"/>
      <c r="DH249" s="188"/>
      <c r="DI249" s="188"/>
      <c r="DJ249" s="188"/>
      <c r="DK249" s="188"/>
      <c r="DL249" s="188"/>
      <c r="DM249" s="188"/>
      <c r="DN249" s="188"/>
      <c r="DO249" s="188"/>
      <c r="DP249" s="188"/>
      <c r="DQ249" s="188"/>
      <c r="DR249" s="188"/>
      <c r="DS249" s="188"/>
      <c r="DT249" s="188"/>
      <c r="DU249" s="188"/>
      <c r="DV249" s="188"/>
      <c r="DW249" s="188"/>
      <c r="DX249" s="188"/>
      <c r="DY249" s="188"/>
      <c r="DZ249" s="188"/>
      <c r="EA249" s="188"/>
      <c r="EB249" s="188"/>
      <c r="EC249" s="188"/>
      <c r="ED249" s="188"/>
      <c r="EE249" s="188"/>
      <c r="EF249" s="188"/>
      <c r="EG249" s="188"/>
      <c r="EH249" s="188"/>
      <c r="EI249" s="188"/>
      <c r="EJ249" s="188"/>
      <c r="EK249" s="188"/>
      <c r="EL249" s="188"/>
      <c r="EM249" s="188"/>
      <c r="EN249" s="188"/>
      <c r="EO249" s="188"/>
      <c r="EP249" s="188"/>
      <c r="EQ249" s="188"/>
      <c r="ER249" s="188"/>
      <c r="ES249" s="188"/>
      <c r="ET249" s="188"/>
      <c r="EU249" s="188"/>
      <c r="EV249" s="188"/>
      <c r="EW249" s="188"/>
      <c r="EX249" s="188"/>
      <c r="EY249" s="188"/>
      <c r="EZ249" s="188"/>
      <c r="FA249" s="188"/>
      <c r="FB249" s="188"/>
      <c r="FC249" s="188"/>
      <c r="FD249" s="188"/>
      <c r="FE249" s="188"/>
      <c r="FF249" s="188"/>
      <c r="FG249" s="188"/>
      <c r="FH249" s="188"/>
      <c r="FI249" s="188"/>
      <c r="FJ249" s="188"/>
      <c r="FK249" s="188"/>
      <c r="FL249" s="188"/>
      <c r="FM249" s="188"/>
      <c r="FN249" s="188"/>
      <c r="FO249" s="188"/>
      <c r="FP249" s="188"/>
      <c r="FQ249" s="188"/>
      <c r="FR249" s="188"/>
      <c r="FS249" s="188"/>
      <c r="FT249" s="188"/>
      <c r="FU249" s="188"/>
      <c r="FV249" s="188"/>
      <c r="FW249" s="188"/>
      <c r="FX249" s="188"/>
      <c r="FY249" s="188"/>
      <c r="FZ249" s="188"/>
      <c r="GA249" s="188"/>
      <c r="GB249" s="188"/>
      <c r="GC249" s="188"/>
      <c r="GD249" s="188"/>
      <c r="GE249" s="188"/>
      <c r="GF249" s="188"/>
      <c r="GG249" s="188"/>
      <c r="GH249" s="188"/>
      <c r="GI249" s="188"/>
      <c r="GJ249" s="188"/>
      <c r="GK249" s="188"/>
      <c r="GL249" s="188"/>
      <c r="GM249" s="188"/>
      <c r="GN249" s="188"/>
      <c r="GO249" s="188"/>
      <c r="GP249" s="188"/>
      <c r="GQ249" s="188"/>
      <c r="GR249" s="188"/>
      <c r="GS249" s="188"/>
      <c r="GT249" s="188"/>
      <c r="GU249" s="188"/>
      <c r="GV249" s="188"/>
      <c r="GW249" s="188"/>
      <c r="GX249" s="188"/>
      <c r="GY249" s="188"/>
      <c r="GZ249" s="188"/>
      <c r="HA249" s="188"/>
      <c r="HB249" s="188"/>
      <c r="HC249" s="188"/>
      <c r="HD249" s="188"/>
      <c r="HE249" s="188"/>
      <c r="HF249" s="188"/>
      <c r="HG249" s="188"/>
      <c r="HH249" s="188"/>
      <c r="HI249" s="188"/>
      <c r="HJ249" s="188"/>
    </row>
    <row r="250" spans="1:218" ht="15.6">
      <c r="A250" s="190"/>
      <c r="B250" s="190"/>
      <c r="C250" s="190"/>
      <c r="D250" s="190"/>
      <c r="E250" s="179"/>
      <c r="F250" s="190"/>
      <c r="G250" s="190"/>
      <c r="H250" s="190"/>
      <c r="I250" s="179"/>
      <c r="J250" s="190"/>
      <c r="K250" s="190"/>
      <c r="L250" s="190"/>
      <c r="M250" s="190"/>
      <c r="N250" s="190"/>
      <c r="O250" s="190"/>
      <c r="P250" s="190"/>
      <c r="Q250" s="190"/>
      <c r="R250" s="190"/>
      <c r="S250" s="190"/>
      <c r="T250" s="190"/>
      <c r="U250" s="190"/>
      <c r="V250" s="190"/>
      <c r="W250" s="190"/>
      <c r="X250" s="190"/>
      <c r="Y250" s="190"/>
      <c r="Z250" s="190"/>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8"/>
      <c r="AY250" s="188"/>
      <c r="AZ250" s="188"/>
      <c r="BA250" s="188"/>
      <c r="BB250" s="188"/>
      <c r="BC250" s="188"/>
      <c r="BD250" s="188"/>
      <c r="BE250" s="188"/>
      <c r="BF250" s="188"/>
      <c r="BG250" s="188"/>
      <c r="BH250" s="188"/>
      <c r="BI250" s="188"/>
      <c r="BJ250" s="188"/>
      <c r="BK250" s="188"/>
      <c r="BL250" s="188"/>
      <c r="BM250" s="188"/>
      <c r="BN250" s="188"/>
      <c r="BO250" s="188"/>
      <c r="BP250" s="188"/>
      <c r="BQ250" s="188"/>
      <c r="BR250" s="188"/>
      <c r="BS250" s="188"/>
      <c r="BT250" s="188"/>
      <c r="BU250" s="188"/>
      <c r="BV250" s="188"/>
      <c r="BW250" s="188"/>
      <c r="BX250" s="188"/>
      <c r="BY250" s="188"/>
      <c r="BZ250" s="188"/>
      <c r="CA250" s="188"/>
      <c r="CB250" s="188"/>
      <c r="CC250" s="188"/>
      <c r="CD250" s="188"/>
      <c r="CE250" s="188"/>
      <c r="CF250" s="188"/>
      <c r="CG250" s="188"/>
      <c r="CH250" s="188"/>
      <c r="CI250" s="188"/>
      <c r="CJ250" s="188"/>
      <c r="CK250" s="188"/>
      <c r="CL250" s="188"/>
      <c r="CM250" s="188"/>
      <c r="CN250" s="188"/>
      <c r="CO250" s="188"/>
      <c r="CP250" s="188"/>
      <c r="CQ250" s="188"/>
      <c r="CR250" s="188"/>
      <c r="CS250" s="188"/>
      <c r="CT250" s="188"/>
      <c r="CU250" s="188"/>
      <c r="CV250" s="188"/>
      <c r="CW250" s="188"/>
      <c r="CX250" s="188"/>
      <c r="CY250" s="188"/>
      <c r="CZ250" s="188"/>
      <c r="DA250" s="188"/>
      <c r="DB250" s="188"/>
      <c r="DC250" s="188"/>
      <c r="DD250" s="188"/>
      <c r="DE250" s="188"/>
      <c r="DF250" s="188"/>
      <c r="DG250" s="188"/>
      <c r="DH250" s="188"/>
      <c r="DI250" s="188"/>
      <c r="DJ250" s="188"/>
      <c r="DK250" s="188"/>
      <c r="DL250" s="188"/>
      <c r="DM250" s="188"/>
      <c r="DN250" s="188"/>
      <c r="DO250" s="188"/>
      <c r="DP250" s="188"/>
      <c r="DQ250" s="188"/>
      <c r="DR250" s="188"/>
      <c r="DS250" s="188"/>
      <c r="DT250" s="188"/>
      <c r="DU250" s="188"/>
      <c r="DV250" s="188"/>
      <c r="DW250" s="188"/>
      <c r="DX250" s="188"/>
      <c r="DY250" s="188"/>
      <c r="DZ250" s="188"/>
      <c r="EA250" s="188"/>
      <c r="EB250" s="188"/>
      <c r="EC250" s="188"/>
      <c r="ED250" s="188"/>
      <c r="EE250" s="188"/>
      <c r="EF250" s="188"/>
      <c r="EG250" s="188"/>
      <c r="EH250" s="188"/>
      <c r="EI250" s="188"/>
      <c r="EJ250" s="188"/>
      <c r="EK250" s="188"/>
      <c r="EL250" s="188"/>
      <c r="EM250" s="188"/>
      <c r="EN250" s="188"/>
      <c r="EO250" s="188"/>
      <c r="EP250" s="188"/>
      <c r="EQ250" s="188"/>
      <c r="ER250" s="188"/>
      <c r="ES250" s="188"/>
      <c r="ET250" s="188"/>
      <c r="EU250" s="188"/>
      <c r="EV250" s="188"/>
      <c r="EW250" s="188"/>
      <c r="EX250" s="188"/>
      <c r="EY250" s="188"/>
      <c r="EZ250" s="188"/>
      <c r="FA250" s="188"/>
      <c r="FB250" s="188"/>
      <c r="FC250" s="188"/>
      <c r="FD250" s="188"/>
      <c r="FE250" s="188"/>
      <c r="FF250" s="188"/>
      <c r="FG250" s="188"/>
      <c r="FH250" s="188"/>
      <c r="FI250" s="188"/>
      <c r="FJ250" s="188"/>
      <c r="FK250" s="188"/>
      <c r="FL250" s="188"/>
      <c r="FM250" s="188"/>
      <c r="FN250" s="188"/>
      <c r="FO250" s="188"/>
      <c r="FP250" s="188"/>
      <c r="FQ250" s="188"/>
      <c r="FR250" s="188"/>
      <c r="FS250" s="188"/>
      <c r="FT250" s="188"/>
      <c r="FU250" s="188"/>
      <c r="FV250" s="188"/>
      <c r="FW250" s="188"/>
      <c r="FX250" s="188"/>
      <c r="FY250" s="188"/>
      <c r="FZ250" s="188"/>
      <c r="GA250" s="188"/>
      <c r="GB250" s="188"/>
      <c r="GC250" s="188"/>
      <c r="GD250" s="188"/>
      <c r="GE250" s="188"/>
      <c r="GF250" s="188"/>
      <c r="GG250" s="188"/>
      <c r="GH250" s="188"/>
      <c r="GI250" s="188"/>
      <c r="GJ250" s="188"/>
      <c r="GK250" s="188"/>
      <c r="GL250" s="188"/>
      <c r="GM250" s="188"/>
      <c r="GN250" s="188"/>
      <c r="GO250" s="188"/>
      <c r="GP250" s="188"/>
      <c r="GQ250" s="188"/>
      <c r="GR250" s="188"/>
      <c r="GS250" s="188"/>
      <c r="GT250" s="188"/>
      <c r="GU250" s="188"/>
      <c r="GV250" s="188"/>
      <c r="GW250" s="188"/>
      <c r="GX250" s="188"/>
      <c r="GY250" s="188"/>
      <c r="GZ250" s="188"/>
      <c r="HA250" s="188"/>
      <c r="HB250" s="188"/>
      <c r="HC250" s="188"/>
      <c r="HD250" s="188"/>
      <c r="HE250" s="188"/>
      <c r="HF250" s="188"/>
      <c r="HG250" s="188"/>
      <c r="HH250" s="188"/>
      <c r="HI250" s="188"/>
      <c r="HJ250" s="188"/>
    </row>
    <row r="251" spans="1:218" ht="15.6">
      <c r="A251" s="190"/>
      <c r="B251" s="190"/>
      <c r="C251" s="190"/>
      <c r="D251" s="190"/>
      <c r="E251" s="179"/>
      <c r="F251" s="190"/>
      <c r="G251" s="190"/>
      <c r="H251" s="190"/>
      <c r="I251" s="179"/>
      <c r="J251" s="190"/>
      <c r="K251" s="190"/>
      <c r="L251" s="190"/>
      <c r="M251" s="190"/>
      <c r="N251" s="190"/>
      <c r="O251" s="190"/>
      <c r="P251" s="190"/>
      <c r="Q251" s="190"/>
      <c r="R251" s="190"/>
      <c r="S251" s="190"/>
      <c r="T251" s="190"/>
      <c r="U251" s="190"/>
      <c r="V251" s="190"/>
      <c r="W251" s="190"/>
      <c r="X251" s="190"/>
      <c r="Y251" s="190"/>
      <c r="Z251" s="190"/>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8"/>
      <c r="AY251" s="188"/>
      <c r="AZ251" s="188"/>
      <c r="BA251" s="188"/>
      <c r="BB251" s="188"/>
      <c r="BC251" s="188"/>
      <c r="BD251" s="188"/>
      <c r="BE251" s="188"/>
      <c r="BF251" s="188"/>
      <c r="BG251" s="188"/>
      <c r="BH251" s="188"/>
      <c r="BI251" s="188"/>
      <c r="BJ251" s="188"/>
      <c r="BK251" s="188"/>
      <c r="BL251" s="188"/>
      <c r="BM251" s="188"/>
      <c r="BN251" s="188"/>
      <c r="BO251" s="188"/>
      <c r="BP251" s="188"/>
      <c r="BQ251" s="188"/>
      <c r="BR251" s="188"/>
      <c r="BS251" s="188"/>
      <c r="BT251" s="188"/>
      <c r="BU251" s="188"/>
      <c r="BV251" s="188"/>
      <c r="BW251" s="188"/>
      <c r="BX251" s="188"/>
      <c r="BY251" s="188"/>
      <c r="BZ251" s="188"/>
      <c r="CA251" s="188"/>
      <c r="CB251" s="188"/>
      <c r="CC251" s="188"/>
      <c r="CD251" s="188"/>
      <c r="CE251" s="188"/>
      <c r="CF251" s="188"/>
      <c r="CG251" s="188"/>
      <c r="CH251" s="188"/>
      <c r="CI251" s="188"/>
      <c r="CJ251" s="188"/>
      <c r="CK251" s="188"/>
      <c r="CL251" s="188"/>
      <c r="CM251" s="188"/>
      <c r="CN251" s="188"/>
      <c r="CO251" s="188"/>
      <c r="CP251" s="188"/>
      <c r="CQ251" s="188"/>
      <c r="CR251" s="188"/>
      <c r="CS251" s="188"/>
      <c r="CT251" s="188"/>
      <c r="CU251" s="188"/>
      <c r="CV251" s="188"/>
      <c r="CW251" s="188"/>
      <c r="CX251" s="188"/>
      <c r="CY251" s="188"/>
      <c r="CZ251" s="188"/>
      <c r="DA251" s="188"/>
      <c r="DB251" s="188"/>
      <c r="DC251" s="188"/>
      <c r="DD251" s="188"/>
      <c r="DE251" s="188"/>
      <c r="DF251" s="188"/>
      <c r="DG251" s="188"/>
      <c r="DH251" s="188"/>
      <c r="DI251" s="188"/>
      <c r="DJ251" s="188"/>
      <c r="DK251" s="188"/>
      <c r="DL251" s="188"/>
      <c r="DM251" s="188"/>
      <c r="DN251" s="188"/>
      <c r="DO251" s="188"/>
      <c r="DP251" s="188"/>
      <c r="DQ251" s="188"/>
      <c r="DR251" s="188"/>
      <c r="DS251" s="188"/>
      <c r="DT251" s="188"/>
      <c r="DU251" s="188"/>
      <c r="DV251" s="188"/>
      <c r="DW251" s="188"/>
      <c r="DX251" s="188"/>
      <c r="DY251" s="188"/>
      <c r="DZ251" s="188"/>
      <c r="EA251" s="188"/>
      <c r="EB251" s="188"/>
      <c r="EC251" s="188"/>
      <c r="ED251" s="188"/>
      <c r="EE251" s="188"/>
      <c r="EF251" s="188"/>
      <c r="EG251" s="188"/>
      <c r="EH251" s="188"/>
      <c r="EI251" s="188"/>
      <c r="EJ251" s="188"/>
      <c r="EK251" s="188"/>
      <c r="EL251" s="188"/>
      <c r="EM251" s="188"/>
      <c r="EN251" s="188"/>
      <c r="EO251" s="188"/>
      <c r="EP251" s="188"/>
      <c r="EQ251" s="188"/>
      <c r="ER251" s="188"/>
      <c r="ES251" s="188"/>
      <c r="ET251" s="188"/>
      <c r="EU251" s="188"/>
      <c r="EV251" s="188"/>
      <c r="EW251" s="188"/>
      <c r="EX251" s="188"/>
      <c r="EY251" s="188"/>
      <c r="EZ251" s="188"/>
      <c r="FA251" s="188"/>
      <c r="FB251" s="188"/>
      <c r="FC251" s="188"/>
      <c r="FD251" s="188"/>
      <c r="FE251" s="188"/>
      <c r="FF251" s="188"/>
      <c r="FG251" s="188"/>
      <c r="FH251" s="188"/>
      <c r="FI251" s="188"/>
      <c r="FJ251" s="188"/>
      <c r="FK251" s="188"/>
      <c r="FL251" s="188"/>
      <c r="FM251" s="188"/>
      <c r="FN251" s="188"/>
      <c r="FO251" s="188"/>
      <c r="FP251" s="188"/>
      <c r="FQ251" s="188"/>
      <c r="FR251" s="188"/>
      <c r="FS251" s="188"/>
      <c r="FT251" s="188"/>
      <c r="FU251" s="188"/>
      <c r="FV251" s="188"/>
      <c r="FW251" s="188"/>
      <c r="FX251" s="188"/>
      <c r="FY251" s="188"/>
      <c r="FZ251" s="188"/>
      <c r="GA251" s="188"/>
      <c r="GB251" s="188"/>
      <c r="GC251" s="188"/>
      <c r="GD251" s="188"/>
      <c r="GE251" s="188"/>
      <c r="GF251" s="188"/>
      <c r="GG251" s="188"/>
      <c r="GH251" s="188"/>
      <c r="GI251" s="188"/>
      <c r="GJ251" s="188"/>
      <c r="GK251" s="188"/>
      <c r="GL251" s="188"/>
      <c r="GM251" s="188"/>
      <c r="GN251" s="188"/>
      <c r="GO251" s="188"/>
      <c r="GP251" s="188"/>
      <c r="GQ251" s="188"/>
      <c r="GR251" s="188"/>
      <c r="GS251" s="188"/>
      <c r="GT251" s="188"/>
      <c r="GU251" s="188"/>
      <c r="GV251" s="188"/>
      <c r="GW251" s="188"/>
      <c r="GX251" s="188"/>
      <c r="GY251" s="188"/>
      <c r="GZ251" s="188"/>
      <c r="HA251" s="188"/>
      <c r="HB251" s="188"/>
      <c r="HC251" s="188"/>
      <c r="HD251" s="188"/>
      <c r="HE251" s="188"/>
      <c r="HF251" s="188"/>
      <c r="HG251" s="188"/>
      <c r="HH251" s="188"/>
      <c r="HI251" s="188"/>
      <c r="HJ251" s="188"/>
    </row>
    <row r="252" spans="1:218" ht="15.6">
      <c r="A252" s="190"/>
      <c r="B252" s="190"/>
      <c r="C252" s="190"/>
      <c r="D252" s="190"/>
      <c r="E252" s="179"/>
      <c r="F252" s="190"/>
      <c r="G252" s="190"/>
      <c r="H252" s="190"/>
      <c r="I252" s="179"/>
      <c r="J252" s="190"/>
      <c r="K252" s="190"/>
      <c r="L252" s="190"/>
      <c r="M252" s="190"/>
      <c r="N252" s="190"/>
      <c r="O252" s="190"/>
      <c r="P252" s="190"/>
      <c r="Q252" s="190"/>
      <c r="R252" s="190"/>
      <c r="S252" s="190"/>
      <c r="T252" s="190"/>
      <c r="U252" s="190"/>
      <c r="V252" s="190"/>
      <c r="W252" s="190"/>
      <c r="X252" s="190"/>
      <c r="Y252" s="190"/>
      <c r="Z252" s="190"/>
      <c r="AA252" s="188"/>
      <c r="AB252" s="188"/>
      <c r="AC252" s="188"/>
      <c r="AD252" s="188"/>
      <c r="AE252" s="188"/>
      <c r="AF252" s="188"/>
      <c r="AG252" s="188"/>
      <c r="AH252" s="188"/>
      <c r="AI252" s="188"/>
      <c r="AJ252" s="188"/>
      <c r="AK252" s="188"/>
      <c r="AL252" s="188"/>
      <c r="AM252" s="188"/>
      <c r="AN252" s="188"/>
      <c r="AO252" s="188"/>
      <c r="AP252" s="188"/>
      <c r="AQ252" s="188"/>
      <c r="AR252" s="188"/>
      <c r="AS252" s="188"/>
      <c r="AT252" s="188"/>
      <c r="AU252" s="188"/>
      <c r="AV252" s="188"/>
      <c r="AW252" s="188"/>
      <c r="AX252" s="188"/>
      <c r="AY252" s="188"/>
      <c r="AZ252" s="188"/>
      <c r="BA252" s="188"/>
      <c r="BB252" s="188"/>
      <c r="BC252" s="188"/>
      <c r="BD252" s="188"/>
      <c r="BE252" s="188"/>
      <c r="BF252" s="188"/>
      <c r="BG252" s="188"/>
      <c r="BH252" s="188"/>
      <c r="BI252" s="188"/>
      <c r="BJ252" s="188"/>
      <c r="BK252" s="188"/>
      <c r="BL252" s="188"/>
      <c r="BM252" s="188"/>
      <c r="BN252" s="188"/>
      <c r="BO252" s="188"/>
      <c r="BP252" s="188"/>
      <c r="BQ252" s="188"/>
      <c r="BR252" s="188"/>
      <c r="BS252" s="188"/>
      <c r="BT252" s="188"/>
      <c r="BU252" s="188"/>
      <c r="BV252" s="188"/>
      <c r="BW252" s="188"/>
      <c r="BX252" s="188"/>
      <c r="BY252" s="188"/>
      <c r="BZ252" s="188"/>
      <c r="CA252" s="188"/>
      <c r="CB252" s="188"/>
      <c r="CC252" s="188"/>
      <c r="CD252" s="188"/>
      <c r="CE252" s="188"/>
      <c r="CF252" s="188"/>
      <c r="CG252" s="188"/>
      <c r="CH252" s="188"/>
      <c r="CI252" s="188"/>
      <c r="CJ252" s="188"/>
      <c r="CK252" s="188"/>
      <c r="CL252" s="188"/>
      <c r="CM252" s="188"/>
      <c r="CN252" s="188"/>
      <c r="CO252" s="188"/>
      <c r="CP252" s="188"/>
      <c r="CQ252" s="188"/>
      <c r="CR252" s="188"/>
      <c r="CS252" s="188"/>
      <c r="CT252" s="188"/>
      <c r="CU252" s="188"/>
      <c r="CV252" s="188"/>
      <c r="CW252" s="188"/>
      <c r="CX252" s="188"/>
      <c r="CY252" s="188"/>
      <c r="CZ252" s="188"/>
      <c r="DA252" s="188"/>
      <c r="DB252" s="188"/>
      <c r="DC252" s="188"/>
      <c r="DD252" s="188"/>
      <c r="DE252" s="188"/>
      <c r="DF252" s="188"/>
      <c r="DG252" s="188"/>
      <c r="DH252" s="188"/>
      <c r="DI252" s="188"/>
      <c r="DJ252" s="188"/>
      <c r="DK252" s="188"/>
      <c r="DL252" s="188"/>
      <c r="DM252" s="188"/>
      <c r="DN252" s="188"/>
      <c r="DO252" s="188"/>
      <c r="DP252" s="188"/>
      <c r="DQ252" s="188"/>
      <c r="DR252" s="188"/>
      <c r="DS252" s="188"/>
      <c r="DT252" s="188"/>
      <c r="DU252" s="188"/>
      <c r="DV252" s="188"/>
      <c r="DW252" s="188"/>
      <c r="DX252" s="188"/>
      <c r="DY252" s="188"/>
      <c r="DZ252" s="188"/>
      <c r="EA252" s="188"/>
      <c r="EB252" s="188"/>
      <c r="EC252" s="188"/>
      <c r="ED252" s="188"/>
      <c r="EE252" s="188"/>
      <c r="EF252" s="188"/>
      <c r="EG252" s="188"/>
      <c r="EH252" s="188"/>
      <c r="EI252" s="188"/>
      <c r="EJ252" s="188"/>
      <c r="EK252" s="188"/>
      <c r="EL252" s="188"/>
      <c r="EM252" s="188"/>
      <c r="EN252" s="188"/>
      <c r="EO252" s="188"/>
      <c r="EP252" s="188"/>
      <c r="EQ252" s="188"/>
      <c r="ER252" s="188"/>
      <c r="ES252" s="188"/>
      <c r="ET252" s="188"/>
      <c r="EU252" s="188"/>
      <c r="EV252" s="188"/>
      <c r="EW252" s="188"/>
      <c r="EX252" s="188"/>
      <c r="EY252" s="188"/>
      <c r="EZ252" s="188"/>
      <c r="FA252" s="188"/>
      <c r="FB252" s="188"/>
      <c r="FC252" s="188"/>
      <c r="FD252" s="188"/>
      <c r="FE252" s="188"/>
      <c r="FF252" s="188"/>
      <c r="FG252" s="188"/>
      <c r="FH252" s="188"/>
      <c r="FI252" s="188"/>
      <c r="FJ252" s="188"/>
      <c r="FK252" s="188"/>
      <c r="FL252" s="188"/>
      <c r="FM252" s="188"/>
      <c r="FN252" s="188"/>
      <c r="FO252" s="188"/>
      <c r="FP252" s="188"/>
      <c r="FQ252" s="188"/>
      <c r="FR252" s="188"/>
      <c r="FS252" s="188"/>
      <c r="FT252" s="188"/>
      <c r="FU252" s="188"/>
      <c r="FV252" s="188"/>
      <c r="FW252" s="188"/>
      <c r="FX252" s="188"/>
      <c r="FY252" s="188"/>
      <c r="FZ252" s="188"/>
      <c r="GA252" s="188"/>
      <c r="GB252" s="188"/>
      <c r="GC252" s="188"/>
      <c r="GD252" s="188"/>
      <c r="GE252" s="188"/>
      <c r="GF252" s="188"/>
      <c r="GG252" s="188"/>
      <c r="GH252" s="188"/>
      <c r="GI252" s="188"/>
      <c r="GJ252" s="188"/>
      <c r="GK252" s="188"/>
      <c r="GL252" s="188"/>
      <c r="GM252" s="188"/>
      <c r="GN252" s="188"/>
      <c r="GO252" s="188"/>
      <c r="GP252" s="188"/>
      <c r="GQ252" s="188"/>
      <c r="GR252" s="188"/>
      <c r="GS252" s="188"/>
      <c r="GT252" s="188"/>
      <c r="GU252" s="188"/>
      <c r="GV252" s="188"/>
      <c r="GW252" s="188"/>
      <c r="GX252" s="188"/>
      <c r="GY252" s="188"/>
      <c r="GZ252" s="188"/>
      <c r="HA252" s="188"/>
      <c r="HB252" s="188"/>
      <c r="HC252" s="188"/>
      <c r="HD252" s="188"/>
      <c r="HE252" s="188"/>
      <c r="HF252" s="188"/>
      <c r="HG252" s="188"/>
      <c r="HH252" s="188"/>
      <c r="HI252" s="188"/>
      <c r="HJ252" s="188"/>
    </row>
    <row r="253" spans="1:218" ht="15.6">
      <c r="A253" s="190"/>
      <c r="B253" s="190"/>
      <c r="C253" s="190"/>
      <c r="D253" s="190"/>
      <c r="E253" s="179"/>
      <c r="F253" s="190"/>
      <c r="G253" s="190"/>
      <c r="H253" s="190"/>
      <c r="I253" s="179"/>
      <c r="J253" s="190"/>
      <c r="K253" s="190"/>
      <c r="L253" s="190"/>
      <c r="M253" s="190"/>
      <c r="N253" s="190"/>
      <c r="O253" s="190"/>
      <c r="P253" s="190"/>
      <c r="Q253" s="190"/>
      <c r="R253" s="190"/>
      <c r="S253" s="190"/>
      <c r="T253" s="190"/>
      <c r="U253" s="190"/>
      <c r="V253" s="190"/>
      <c r="W253" s="190"/>
      <c r="X253" s="190"/>
      <c r="Y253" s="190"/>
      <c r="Z253" s="190"/>
      <c r="AA253" s="188"/>
      <c r="AB253" s="188"/>
      <c r="AC253" s="188"/>
      <c r="AD253" s="188"/>
      <c r="AE253" s="188"/>
      <c r="AF253" s="188"/>
      <c r="AG253" s="188"/>
      <c r="AH253" s="188"/>
      <c r="AI253" s="188"/>
      <c r="AJ253" s="188"/>
      <c r="AK253" s="188"/>
      <c r="AL253" s="188"/>
      <c r="AM253" s="188"/>
      <c r="AN253" s="188"/>
      <c r="AO253" s="188"/>
      <c r="AP253" s="188"/>
      <c r="AQ253" s="188"/>
      <c r="AR253" s="188"/>
      <c r="AS253" s="188"/>
      <c r="AT253" s="188"/>
      <c r="AU253" s="188"/>
      <c r="AV253" s="188"/>
      <c r="AW253" s="188"/>
      <c r="AX253" s="188"/>
      <c r="AY253" s="188"/>
      <c r="AZ253" s="188"/>
      <c r="BA253" s="188"/>
      <c r="BB253" s="188"/>
      <c r="BC253" s="188"/>
      <c r="BD253" s="188"/>
      <c r="BE253" s="188"/>
      <c r="BF253" s="188"/>
      <c r="BG253" s="188"/>
      <c r="BH253" s="188"/>
      <c r="BI253" s="188"/>
      <c r="BJ253" s="188"/>
      <c r="BK253" s="188"/>
      <c r="BL253" s="188"/>
      <c r="BM253" s="188"/>
      <c r="BN253" s="188"/>
      <c r="BO253" s="188"/>
      <c r="BP253" s="188"/>
      <c r="BQ253" s="188"/>
      <c r="BR253" s="188"/>
      <c r="BS253" s="188"/>
      <c r="BT253" s="188"/>
      <c r="BU253" s="188"/>
      <c r="BV253" s="188"/>
      <c r="BW253" s="188"/>
      <c r="BX253" s="188"/>
      <c r="BY253" s="188"/>
      <c r="BZ253" s="188"/>
      <c r="CA253" s="188"/>
      <c r="CB253" s="188"/>
      <c r="CC253" s="188"/>
      <c r="CD253" s="188"/>
      <c r="CE253" s="188"/>
      <c r="CF253" s="188"/>
      <c r="CG253" s="188"/>
      <c r="CH253" s="188"/>
      <c r="CI253" s="188"/>
      <c r="CJ253" s="188"/>
      <c r="CK253" s="188"/>
      <c r="CL253" s="188"/>
      <c r="CM253" s="188"/>
      <c r="CN253" s="188"/>
      <c r="CO253" s="188"/>
      <c r="CP253" s="188"/>
      <c r="CQ253" s="188"/>
      <c r="CR253" s="188"/>
      <c r="CS253" s="188"/>
      <c r="CT253" s="188"/>
      <c r="CU253" s="188"/>
      <c r="CV253" s="188"/>
      <c r="CW253" s="188"/>
      <c r="CX253" s="188"/>
      <c r="CY253" s="188"/>
      <c r="CZ253" s="188"/>
      <c r="DA253" s="188"/>
      <c r="DB253" s="188"/>
      <c r="DC253" s="188"/>
      <c r="DD253" s="188"/>
      <c r="DE253" s="188"/>
      <c r="DF253" s="188"/>
      <c r="DG253" s="188"/>
      <c r="DH253" s="188"/>
      <c r="DI253" s="188"/>
      <c r="DJ253" s="188"/>
      <c r="DK253" s="188"/>
      <c r="DL253" s="188"/>
      <c r="DM253" s="188"/>
      <c r="DN253" s="188"/>
      <c r="DO253" s="188"/>
      <c r="DP253" s="188"/>
      <c r="DQ253" s="188"/>
      <c r="DR253" s="188"/>
      <c r="DS253" s="188"/>
      <c r="DT253" s="188"/>
      <c r="DU253" s="188"/>
      <c r="DV253" s="188"/>
      <c r="DW253" s="188"/>
      <c r="DX253" s="188"/>
      <c r="DY253" s="188"/>
      <c r="DZ253" s="188"/>
      <c r="EA253" s="188"/>
      <c r="EB253" s="188"/>
      <c r="EC253" s="188"/>
      <c r="ED253" s="188"/>
      <c r="EE253" s="188"/>
      <c r="EF253" s="188"/>
      <c r="EG253" s="188"/>
      <c r="EH253" s="188"/>
      <c r="EI253" s="188"/>
      <c r="EJ253" s="188"/>
      <c r="EK253" s="188"/>
      <c r="EL253" s="188"/>
      <c r="EM253" s="188"/>
      <c r="EN253" s="188"/>
      <c r="EO253" s="188"/>
      <c r="EP253" s="188"/>
      <c r="EQ253" s="188"/>
      <c r="ER253" s="188"/>
      <c r="ES253" s="188"/>
      <c r="ET253" s="188"/>
      <c r="EU253" s="188"/>
      <c r="EV253" s="188"/>
      <c r="EW253" s="188"/>
      <c r="EX253" s="188"/>
      <c r="EY253" s="188"/>
      <c r="EZ253" s="188"/>
      <c r="FA253" s="188"/>
      <c r="FB253" s="188"/>
      <c r="FC253" s="188"/>
      <c r="FD253" s="188"/>
      <c r="FE253" s="188"/>
      <c r="FF253" s="188"/>
      <c r="FG253" s="188"/>
      <c r="FH253" s="188"/>
      <c r="FI253" s="188"/>
      <c r="FJ253" s="188"/>
      <c r="FK253" s="188"/>
      <c r="FL253" s="188"/>
      <c r="FM253" s="188"/>
      <c r="FN253" s="188"/>
      <c r="FO253" s="188"/>
      <c r="FP253" s="188"/>
      <c r="FQ253" s="188"/>
      <c r="FR253" s="188"/>
      <c r="FS253" s="188"/>
      <c r="FT253" s="188"/>
      <c r="FU253" s="188"/>
      <c r="FV253" s="188"/>
      <c r="FW253" s="188"/>
      <c r="FX253" s="188"/>
      <c r="FY253" s="188"/>
      <c r="FZ253" s="188"/>
      <c r="GA253" s="188"/>
      <c r="GB253" s="188"/>
      <c r="GC253" s="188"/>
      <c r="GD253" s="188"/>
      <c r="GE253" s="188"/>
      <c r="GF253" s="188"/>
      <c r="GG253" s="188"/>
      <c r="GH253" s="188"/>
      <c r="GI253" s="188"/>
      <c r="GJ253" s="188"/>
      <c r="GK253" s="188"/>
      <c r="GL253" s="188"/>
      <c r="GM253" s="188"/>
      <c r="GN253" s="188"/>
      <c r="GO253" s="188"/>
      <c r="GP253" s="188"/>
      <c r="GQ253" s="188"/>
      <c r="GR253" s="188"/>
      <c r="GS253" s="188"/>
      <c r="GT253" s="188"/>
      <c r="GU253" s="188"/>
      <c r="GV253" s="188"/>
      <c r="GW253" s="188"/>
      <c r="GX253" s="188"/>
      <c r="GY253" s="188"/>
      <c r="GZ253" s="188"/>
      <c r="HA253" s="188"/>
      <c r="HB253" s="188"/>
      <c r="HC253" s="188"/>
      <c r="HD253" s="188"/>
      <c r="HE253" s="188"/>
      <c r="HF253" s="188"/>
      <c r="HG253" s="188"/>
      <c r="HH253" s="188"/>
      <c r="HI253" s="188"/>
      <c r="HJ253" s="188"/>
    </row>
    <row r="254" spans="1:218" ht="15.6">
      <c r="A254" s="190"/>
      <c r="B254" s="190"/>
      <c r="C254" s="190"/>
      <c r="D254" s="190"/>
      <c r="E254" s="179"/>
      <c r="F254" s="190"/>
      <c r="G254" s="190"/>
      <c r="H254" s="190"/>
      <c r="I254" s="179"/>
      <c r="J254" s="190"/>
      <c r="K254" s="190"/>
      <c r="L254" s="190"/>
      <c r="M254" s="190"/>
      <c r="N254" s="190"/>
      <c r="O254" s="190"/>
      <c r="P254" s="190"/>
      <c r="Q254" s="190"/>
      <c r="R254" s="190"/>
      <c r="S254" s="190"/>
      <c r="T254" s="190"/>
      <c r="U254" s="190"/>
      <c r="V254" s="190"/>
      <c r="W254" s="190"/>
      <c r="X254" s="190"/>
      <c r="Y254" s="190"/>
      <c r="Z254" s="190"/>
      <c r="AA254" s="188"/>
      <c r="AB254" s="188"/>
      <c r="AC254" s="188"/>
      <c r="AD254" s="188"/>
      <c r="AE254" s="188"/>
      <c r="AF254" s="188"/>
      <c r="AG254" s="188"/>
      <c r="AH254" s="188"/>
      <c r="AI254" s="188"/>
      <c r="AJ254" s="188"/>
      <c r="AK254" s="188"/>
      <c r="AL254" s="188"/>
      <c r="AM254" s="188"/>
      <c r="AN254" s="188"/>
      <c r="AO254" s="188"/>
      <c r="AP254" s="188"/>
      <c r="AQ254" s="188"/>
      <c r="AR254" s="188"/>
      <c r="AS254" s="188"/>
      <c r="AT254" s="188"/>
      <c r="AU254" s="188"/>
      <c r="AV254" s="188"/>
      <c r="AW254" s="188"/>
      <c r="AX254" s="188"/>
      <c r="AY254" s="188"/>
      <c r="AZ254" s="188"/>
      <c r="BA254" s="188"/>
      <c r="BB254" s="188"/>
      <c r="BC254" s="188"/>
      <c r="BD254" s="188"/>
      <c r="BE254" s="188"/>
      <c r="BF254" s="188"/>
      <c r="BG254" s="188"/>
      <c r="BH254" s="188"/>
      <c r="BI254" s="188"/>
      <c r="BJ254" s="188"/>
      <c r="BK254" s="188"/>
      <c r="BL254" s="188"/>
      <c r="BM254" s="188"/>
      <c r="BN254" s="188"/>
      <c r="BO254" s="188"/>
      <c r="BP254" s="188"/>
      <c r="BQ254" s="188"/>
      <c r="BR254" s="188"/>
      <c r="BS254" s="188"/>
      <c r="BT254" s="188"/>
      <c r="BU254" s="188"/>
      <c r="BV254" s="188"/>
      <c r="BW254" s="188"/>
      <c r="BX254" s="188"/>
      <c r="BY254" s="188"/>
      <c r="BZ254" s="188"/>
      <c r="CA254" s="188"/>
      <c r="CB254" s="188"/>
      <c r="CC254" s="188"/>
      <c r="CD254" s="188"/>
      <c r="CE254" s="188"/>
      <c r="CF254" s="188"/>
      <c r="CG254" s="188"/>
      <c r="CH254" s="188"/>
      <c r="CI254" s="188"/>
      <c r="CJ254" s="188"/>
      <c r="CK254" s="188"/>
      <c r="CL254" s="188"/>
      <c r="CM254" s="188"/>
      <c r="CN254" s="188"/>
      <c r="CO254" s="188"/>
      <c r="CP254" s="188"/>
      <c r="CQ254" s="188"/>
      <c r="CR254" s="188"/>
      <c r="CS254" s="188"/>
      <c r="CT254" s="188"/>
      <c r="CU254" s="188"/>
      <c r="CV254" s="188"/>
      <c r="CW254" s="188"/>
      <c r="CX254" s="188"/>
      <c r="CY254" s="188"/>
      <c r="CZ254" s="188"/>
      <c r="DA254" s="188"/>
      <c r="DB254" s="188"/>
      <c r="DC254" s="188"/>
      <c r="DD254" s="188"/>
      <c r="DE254" s="188"/>
      <c r="DF254" s="188"/>
      <c r="DG254" s="188"/>
      <c r="DH254" s="188"/>
      <c r="DI254" s="188"/>
      <c r="DJ254" s="188"/>
      <c r="DK254" s="188"/>
      <c r="DL254" s="188"/>
      <c r="DM254" s="188"/>
      <c r="DN254" s="188"/>
      <c r="DO254" s="188"/>
      <c r="DP254" s="188"/>
      <c r="DQ254" s="188"/>
      <c r="DR254" s="188"/>
      <c r="DS254" s="188"/>
      <c r="DT254" s="188"/>
      <c r="DU254" s="188"/>
      <c r="DV254" s="188"/>
      <c r="DW254" s="188"/>
      <c r="DX254" s="188"/>
      <c r="DY254" s="188"/>
      <c r="DZ254" s="188"/>
      <c r="EA254" s="188"/>
      <c r="EB254" s="188"/>
      <c r="EC254" s="188"/>
      <c r="ED254" s="188"/>
      <c r="EE254" s="188"/>
      <c r="EF254" s="188"/>
      <c r="EG254" s="188"/>
      <c r="EH254" s="188"/>
      <c r="EI254" s="188"/>
      <c r="EJ254" s="188"/>
      <c r="EK254" s="188"/>
      <c r="EL254" s="188"/>
      <c r="EM254" s="188"/>
      <c r="EN254" s="188"/>
      <c r="EO254" s="188"/>
      <c r="EP254" s="188"/>
      <c r="EQ254" s="188"/>
      <c r="ER254" s="188"/>
      <c r="ES254" s="188"/>
      <c r="ET254" s="188"/>
      <c r="EU254" s="188"/>
      <c r="EV254" s="188"/>
      <c r="EW254" s="188"/>
      <c r="EX254" s="188"/>
      <c r="EY254" s="188"/>
      <c r="EZ254" s="188"/>
      <c r="FA254" s="188"/>
      <c r="FB254" s="188"/>
      <c r="FC254" s="188"/>
      <c r="FD254" s="188"/>
      <c r="FE254" s="188"/>
      <c r="FF254" s="188"/>
      <c r="FG254" s="188"/>
      <c r="FH254" s="188"/>
      <c r="FI254" s="188"/>
      <c r="FJ254" s="188"/>
      <c r="FK254" s="188"/>
      <c r="FL254" s="188"/>
      <c r="FM254" s="188"/>
      <c r="FN254" s="188"/>
      <c r="FO254" s="188"/>
      <c r="FP254" s="188"/>
      <c r="FQ254" s="188"/>
      <c r="FR254" s="188"/>
      <c r="FS254" s="188"/>
      <c r="FT254" s="188"/>
      <c r="FU254" s="188"/>
      <c r="FV254" s="188"/>
      <c r="FW254" s="188"/>
      <c r="FX254" s="188"/>
      <c r="FY254" s="188"/>
      <c r="FZ254" s="188"/>
      <c r="GA254" s="188"/>
      <c r="GB254" s="188"/>
      <c r="GC254" s="188"/>
      <c r="GD254" s="188"/>
      <c r="GE254" s="188"/>
      <c r="GF254" s="188"/>
      <c r="GG254" s="188"/>
      <c r="GH254" s="188"/>
      <c r="GI254" s="188"/>
      <c r="GJ254" s="188"/>
      <c r="GK254" s="188"/>
      <c r="GL254" s="188"/>
      <c r="GM254" s="188"/>
      <c r="GN254" s="188"/>
      <c r="GO254" s="188"/>
      <c r="GP254" s="188"/>
      <c r="GQ254" s="188"/>
      <c r="GR254" s="188"/>
      <c r="GS254" s="188"/>
      <c r="GT254" s="188"/>
      <c r="GU254" s="188"/>
      <c r="GV254" s="188"/>
      <c r="GW254" s="188"/>
      <c r="GX254" s="188"/>
      <c r="GY254" s="188"/>
      <c r="GZ254" s="188"/>
      <c r="HA254" s="188"/>
      <c r="HB254" s="188"/>
      <c r="HC254" s="188"/>
      <c r="HD254" s="188"/>
      <c r="HE254" s="188"/>
      <c r="HF254" s="188"/>
      <c r="HG254" s="188"/>
      <c r="HH254" s="188"/>
      <c r="HI254" s="188"/>
      <c r="HJ254" s="188"/>
    </row>
    <row r="255" spans="1:218" ht="15.6">
      <c r="A255" s="190"/>
      <c r="B255" s="190"/>
      <c r="C255" s="190"/>
      <c r="D255" s="190"/>
      <c r="E255" s="179"/>
      <c r="F255" s="190"/>
      <c r="G255" s="190"/>
      <c r="H255" s="190"/>
      <c r="I255" s="179"/>
      <c r="J255" s="190"/>
      <c r="K255" s="190"/>
      <c r="L255" s="190"/>
      <c r="M255" s="190"/>
      <c r="N255" s="190"/>
      <c r="O255" s="190"/>
      <c r="P255" s="190"/>
      <c r="Q255" s="190"/>
      <c r="R255" s="190"/>
      <c r="S255" s="190"/>
      <c r="T255" s="190"/>
      <c r="U255" s="190"/>
      <c r="V255" s="190"/>
      <c r="W255" s="190"/>
      <c r="X255" s="190"/>
      <c r="Y255" s="190"/>
      <c r="Z255" s="190"/>
      <c r="AA255" s="188"/>
      <c r="AB255" s="188"/>
      <c r="AC255" s="188"/>
      <c r="AD255" s="188"/>
      <c r="AE255" s="188"/>
      <c r="AF255" s="188"/>
      <c r="AG255" s="188"/>
      <c r="AH255" s="188"/>
      <c r="AI255" s="188"/>
      <c r="AJ255" s="188"/>
      <c r="AK255" s="188"/>
      <c r="AL255" s="188"/>
      <c r="AM255" s="188"/>
      <c r="AN255" s="188"/>
      <c r="AO255" s="188"/>
      <c r="AP255" s="188"/>
      <c r="AQ255" s="188"/>
      <c r="AR255" s="188"/>
      <c r="AS255" s="188"/>
      <c r="AT255" s="188"/>
      <c r="AU255" s="188"/>
      <c r="AV255" s="188"/>
      <c r="AW255" s="188"/>
      <c r="AX255" s="188"/>
      <c r="AY255" s="188"/>
      <c r="AZ255" s="188"/>
      <c r="BA255" s="188"/>
      <c r="BB255" s="188"/>
      <c r="BC255" s="188"/>
      <c r="BD255" s="188"/>
      <c r="BE255" s="188"/>
      <c r="BF255" s="188"/>
      <c r="BG255" s="188"/>
      <c r="BH255" s="188"/>
      <c r="BI255" s="188"/>
      <c r="BJ255" s="188"/>
      <c r="BK255" s="188"/>
      <c r="BL255" s="188"/>
      <c r="BM255" s="188"/>
      <c r="BN255" s="188"/>
      <c r="BO255" s="188"/>
      <c r="BP255" s="188"/>
      <c r="BQ255" s="188"/>
      <c r="BR255" s="188"/>
      <c r="BS255" s="188"/>
      <c r="BT255" s="188"/>
      <c r="BU255" s="188"/>
      <c r="BV255" s="188"/>
      <c r="BW255" s="188"/>
      <c r="BX255" s="188"/>
      <c r="BY255" s="188"/>
      <c r="BZ255" s="188"/>
      <c r="CA255" s="188"/>
      <c r="CB255" s="188"/>
      <c r="CC255" s="188"/>
      <c r="CD255" s="188"/>
      <c r="CE255" s="188"/>
      <c r="CF255" s="188"/>
      <c r="CG255" s="188"/>
      <c r="CH255" s="188"/>
      <c r="CI255" s="188"/>
      <c r="CJ255" s="188"/>
      <c r="CK255" s="188"/>
      <c r="CL255" s="188"/>
      <c r="CM255" s="188"/>
      <c r="CN255" s="188"/>
      <c r="CO255" s="188"/>
      <c r="CP255" s="188"/>
      <c r="CQ255" s="188"/>
      <c r="CR255" s="188"/>
      <c r="CS255" s="188"/>
      <c r="CT255" s="188"/>
      <c r="CU255" s="188"/>
      <c r="CV255" s="188"/>
      <c r="CW255" s="188"/>
      <c r="CX255" s="188"/>
      <c r="CY255" s="188"/>
      <c r="CZ255" s="188"/>
      <c r="DA255" s="188"/>
      <c r="DB255" s="188"/>
      <c r="DC255" s="188"/>
      <c r="DD255" s="188"/>
      <c r="DE255" s="188"/>
      <c r="DF255" s="188"/>
      <c r="DG255" s="188"/>
      <c r="DH255" s="188"/>
      <c r="DI255" s="188"/>
      <c r="DJ255" s="188"/>
      <c r="DK255" s="188"/>
      <c r="DL255" s="188"/>
      <c r="DM255" s="188"/>
      <c r="DN255" s="188"/>
      <c r="DO255" s="188"/>
      <c r="DP255" s="188"/>
      <c r="DQ255" s="188"/>
      <c r="DR255" s="188"/>
      <c r="DS255" s="188"/>
      <c r="DT255" s="188"/>
      <c r="DU255" s="188"/>
      <c r="DV255" s="188"/>
      <c r="DW255" s="188"/>
      <c r="DX255" s="188"/>
      <c r="DY255" s="188"/>
      <c r="DZ255" s="188"/>
      <c r="EA255" s="188"/>
      <c r="EB255" s="188"/>
      <c r="EC255" s="188"/>
      <c r="ED255" s="188"/>
      <c r="EE255" s="188"/>
      <c r="EF255" s="188"/>
      <c r="EG255" s="188"/>
      <c r="EH255" s="188"/>
      <c r="EI255" s="188"/>
      <c r="EJ255" s="188"/>
      <c r="EK255" s="188"/>
      <c r="EL255" s="188"/>
      <c r="EM255" s="188"/>
      <c r="EN255" s="188"/>
      <c r="EO255" s="188"/>
      <c r="EP255" s="188"/>
      <c r="EQ255" s="188"/>
      <c r="ER255" s="188"/>
      <c r="ES255" s="188"/>
      <c r="ET255" s="188"/>
      <c r="EU255" s="188"/>
      <c r="EV255" s="188"/>
      <c r="EW255" s="188"/>
      <c r="EX255" s="188"/>
      <c r="EY255" s="188"/>
      <c r="EZ255" s="188"/>
      <c r="FA255" s="188"/>
      <c r="FB255" s="188"/>
      <c r="FC255" s="188"/>
      <c r="FD255" s="188"/>
      <c r="FE255" s="188"/>
      <c r="FF255" s="188"/>
      <c r="FG255" s="188"/>
      <c r="FH255" s="188"/>
      <c r="FI255" s="188"/>
      <c r="FJ255" s="188"/>
      <c r="FK255" s="188"/>
      <c r="FL255" s="188"/>
      <c r="FM255" s="188"/>
      <c r="FN255" s="188"/>
      <c r="FO255" s="188"/>
      <c r="FP255" s="188"/>
      <c r="FQ255" s="188"/>
      <c r="FR255" s="188"/>
      <c r="FS255" s="188"/>
      <c r="FT255" s="188"/>
      <c r="FU255" s="188"/>
      <c r="FV255" s="188"/>
      <c r="FW255" s="188"/>
      <c r="FX255" s="188"/>
      <c r="FY255" s="188"/>
      <c r="FZ255" s="188"/>
      <c r="GA255" s="188"/>
      <c r="GB255" s="188"/>
      <c r="GC255" s="188"/>
      <c r="GD255" s="188"/>
      <c r="GE255" s="188"/>
      <c r="GF255" s="188"/>
      <c r="GG255" s="188"/>
      <c r="GH255" s="188"/>
      <c r="GI255" s="188"/>
      <c r="GJ255" s="188"/>
      <c r="GK255" s="188"/>
      <c r="GL255" s="188"/>
      <c r="GM255" s="188"/>
      <c r="GN255" s="188"/>
      <c r="GO255" s="188"/>
      <c r="GP255" s="188"/>
      <c r="GQ255" s="188"/>
      <c r="GR255" s="188"/>
      <c r="GS255" s="188"/>
      <c r="GT255" s="188"/>
      <c r="GU255" s="188"/>
      <c r="GV255" s="188"/>
      <c r="GW255" s="188"/>
      <c r="GX255" s="188"/>
      <c r="GY255" s="188"/>
      <c r="GZ255" s="188"/>
      <c r="HA255" s="188"/>
      <c r="HB255" s="188"/>
      <c r="HC255" s="188"/>
      <c r="HD255" s="188"/>
      <c r="HE255" s="188"/>
      <c r="HF255" s="188"/>
      <c r="HG255" s="188"/>
      <c r="HH255" s="188"/>
      <c r="HI255" s="188"/>
      <c r="HJ255" s="188"/>
    </row>
    <row r="256" spans="1:218" ht="15.6">
      <c r="A256" s="190"/>
      <c r="B256" s="190"/>
      <c r="C256" s="190"/>
      <c r="D256" s="190"/>
      <c r="E256" s="179"/>
      <c r="F256" s="190"/>
      <c r="G256" s="190"/>
      <c r="H256" s="190"/>
      <c r="I256" s="179"/>
      <c r="J256" s="190"/>
      <c r="K256" s="190"/>
      <c r="L256" s="190"/>
      <c r="M256" s="190"/>
      <c r="N256" s="190"/>
      <c r="O256" s="190"/>
      <c r="P256" s="190"/>
      <c r="Q256" s="190"/>
      <c r="R256" s="190"/>
      <c r="S256" s="190"/>
      <c r="T256" s="190"/>
      <c r="U256" s="190"/>
      <c r="V256" s="190"/>
      <c r="W256" s="190"/>
      <c r="X256" s="190"/>
      <c r="Y256" s="190"/>
      <c r="Z256" s="190"/>
      <c r="AA256" s="188"/>
      <c r="AB256" s="188"/>
      <c r="AC256" s="188"/>
      <c r="AD256" s="188"/>
      <c r="AE256" s="188"/>
      <c r="AF256" s="188"/>
      <c r="AG256" s="188"/>
      <c r="AH256" s="188"/>
      <c r="AI256" s="188"/>
      <c r="AJ256" s="188"/>
      <c r="AK256" s="188"/>
      <c r="AL256" s="188"/>
      <c r="AM256" s="188"/>
      <c r="AN256" s="188"/>
      <c r="AO256" s="188"/>
      <c r="AP256" s="188"/>
      <c r="AQ256" s="188"/>
      <c r="AR256" s="188"/>
      <c r="AS256" s="188"/>
      <c r="AT256" s="188"/>
      <c r="AU256" s="188"/>
      <c r="AV256" s="188"/>
      <c r="AW256" s="188"/>
      <c r="AX256" s="188"/>
      <c r="AY256" s="188"/>
      <c r="AZ256" s="188"/>
      <c r="BA256" s="188"/>
      <c r="BB256" s="188"/>
      <c r="BC256" s="188"/>
      <c r="BD256" s="188"/>
      <c r="BE256" s="188"/>
      <c r="BF256" s="188"/>
      <c r="BG256" s="188"/>
      <c r="BH256" s="188"/>
      <c r="BI256" s="188"/>
      <c r="BJ256" s="188"/>
      <c r="BK256" s="188"/>
      <c r="BL256" s="188"/>
      <c r="BM256" s="188"/>
      <c r="BN256" s="188"/>
      <c r="BO256" s="188"/>
      <c r="BP256" s="188"/>
      <c r="BQ256" s="188"/>
      <c r="BR256" s="188"/>
      <c r="BS256" s="188"/>
      <c r="BT256" s="188"/>
      <c r="BU256" s="188"/>
      <c r="BV256" s="188"/>
      <c r="BW256" s="188"/>
      <c r="BX256" s="188"/>
      <c r="BY256" s="188"/>
      <c r="BZ256" s="188"/>
      <c r="CA256" s="188"/>
      <c r="CB256" s="188"/>
      <c r="CC256" s="188"/>
      <c r="CD256" s="188"/>
      <c r="CE256" s="188"/>
      <c r="CF256" s="188"/>
      <c r="CG256" s="188"/>
      <c r="CH256" s="188"/>
      <c r="CI256" s="188"/>
      <c r="CJ256" s="188"/>
      <c r="CK256" s="188"/>
      <c r="CL256" s="188"/>
      <c r="CM256" s="188"/>
      <c r="CN256" s="188"/>
      <c r="CO256" s="188"/>
      <c r="CP256" s="188"/>
      <c r="CQ256" s="188"/>
      <c r="CR256" s="188"/>
      <c r="CS256" s="188"/>
      <c r="CT256" s="188"/>
      <c r="CU256" s="188"/>
      <c r="CV256" s="188"/>
      <c r="CW256" s="188"/>
      <c r="CX256" s="188"/>
      <c r="CY256" s="188"/>
      <c r="CZ256" s="188"/>
      <c r="DA256" s="188"/>
      <c r="DB256" s="188"/>
      <c r="DC256" s="188"/>
      <c r="DD256" s="188"/>
      <c r="DE256" s="188"/>
      <c r="DF256" s="188"/>
      <c r="DG256" s="188"/>
      <c r="DH256" s="188"/>
      <c r="DI256" s="188"/>
      <c r="DJ256" s="188"/>
      <c r="DK256" s="188"/>
      <c r="DL256" s="188"/>
      <c r="DM256" s="188"/>
      <c r="DN256" s="188"/>
      <c r="DO256" s="188"/>
      <c r="DP256" s="188"/>
      <c r="DQ256" s="188"/>
      <c r="DR256" s="188"/>
      <c r="DS256" s="188"/>
      <c r="DT256" s="188"/>
      <c r="DU256" s="188"/>
      <c r="DV256" s="188"/>
      <c r="DW256" s="188"/>
      <c r="DX256" s="188"/>
      <c r="DY256" s="188"/>
      <c r="DZ256" s="188"/>
      <c r="EA256" s="188"/>
      <c r="EB256" s="188"/>
      <c r="EC256" s="188"/>
      <c r="ED256" s="188"/>
      <c r="EE256" s="188"/>
      <c r="EF256" s="188"/>
      <c r="EG256" s="188"/>
      <c r="EH256" s="188"/>
      <c r="EI256" s="188"/>
      <c r="EJ256" s="188"/>
      <c r="EK256" s="188"/>
      <c r="EL256" s="188"/>
      <c r="EM256" s="188"/>
      <c r="EN256" s="188"/>
      <c r="EO256" s="188"/>
      <c r="EP256" s="188"/>
      <c r="EQ256" s="188"/>
      <c r="ER256" s="188"/>
      <c r="ES256" s="188"/>
      <c r="ET256" s="188"/>
      <c r="EU256" s="188"/>
      <c r="EV256" s="188"/>
      <c r="EW256" s="188"/>
      <c r="EX256" s="188"/>
      <c r="EY256" s="188"/>
      <c r="EZ256" s="188"/>
      <c r="FA256" s="188"/>
      <c r="FB256" s="188"/>
      <c r="FC256" s="188"/>
      <c r="FD256" s="188"/>
      <c r="FE256" s="188"/>
      <c r="FF256" s="188"/>
      <c r="FG256" s="188"/>
      <c r="FH256" s="188"/>
      <c r="FI256" s="188"/>
      <c r="FJ256" s="188"/>
      <c r="FK256" s="188"/>
      <c r="FL256" s="188"/>
      <c r="FM256" s="188"/>
      <c r="FN256" s="188"/>
      <c r="FO256" s="188"/>
      <c r="FP256" s="188"/>
      <c r="FQ256" s="188"/>
      <c r="FR256" s="188"/>
      <c r="FS256" s="188"/>
      <c r="FT256" s="188"/>
      <c r="FU256" s="188"/>
      <c r="FV256" s="188"/>
      <c r="FW256" s="188"/>
      <c r="FX256" s="188"/>
      <c r="FY256" s="188"/>
      <c r="FZ256" s="188"/>
      <c r="GA256" s="188"/>
      <c r="GB256" s="188"/>
      <c r="GC256" s="188"/>
      <c r="GD256" s="188"/>
      <c r="GE256" s="188"/>
      <c r="GF256" s="188"/>
      <c r="GG256" s="188"/>
      <c r="GH256" s="188"/>
      <c r="GI256" s="188"/>
      <c r="GJ256" s="188"/>
      <c r="GK256" s="188"/>
      <c r="GL256" s="188"/>
      <c r="GM256" s="188"/>
      <c r="GN256" s="188"/>
      <c r="GO256" s="188"/>
      <c r="GP256" s="188"/>
      <c r="GQ256" s="188"/>
      <c r="GR256" s="188"/>
      <c r="GS256" s="188"/>
      <c r="GT256" s="188"/>
      <c r="GU256" s="188"/>
      <c r="GV256" s="188"/>
      <c r="GW256" s="188"/>
      <c r="GX256" s="188"/>
      <c r="GY256" s="188"/>
      <c r="GZ256" s="188"/>
      <c r="HA256" s="188"/>
      <c r="HB256" s="188"/>
      <c r="HC256" s="188"/>
      <c r="HD256" s="188"/>
      <c r="HE256" s="188"/>
      <c r="HF256" s="188"/>
      <c r="HG256" s="188"/>
      <c r="HH256" s="188"/>
      <c r="HI256" s="188"/>
      <c r="HJ256" s="188"/>
    </row>
    <row r="257" spans="1:218" ht="15.6">
      <c r="A257" s="190"/>
      <c r="B257" s="190"/>
      <c r="C257" s="190"/>
      <c r="D257" s="190"/>
      <c r="E257" s="179"/>
      <c r="F257" s="190"/>
      <c r="G257" s="190"/>
      <c r="H257" s="190"/>
      <c r="I257" s="179"/>
      <c r="J257" s="190"/>
      <c r="K257" s="190"/>
      <c r="L257" s="190"/>
      <c r="M257" s="190"/>
      <c r="N257" s="190"/>
      <c r="O257" s="190"/>
      <c r="P257" s="190"/>
      <c r="Q257" s="190"/>
      <c r="R257" s="190"/>
      <c r="S257" s="190"/>
      <c r="T257" s="190"/>
      <c r="U257" s="190"/>
      <c r="V257" s="190"/>
      <c r="W257" s="190"/>
      <c r="X257" s="190"/>
      <c r="Y257" s="190"/>
      <c r="Z257" s="190"/>
      <c r="AA257" s="188"/>
      <c r="AB257" s="188"/>
      <c r="AC257" s="188"/>
      <c r="AD257" s="188"/>
      <c r="AE257" s="188"/>
      <c r="AF257" s="188"/>
      <c r="AG257" s="188"/>
      <c r="AH257" s="188"/>
      <c r="AI257" s="188"/>
      <c r="AJ257" s="188"/>
      <c r="AK257" s="188"/>
      <c r="AL257" s="188"/>
      <c r="AM257" s="188"/>
      <c r="AN257" s="188"/>
      <c r="AO257" s="188"/>
      <c r="AP257" s="188"/>
      <c r="AQ257" s="188"/>
      <c r="AR257" s="188"/>
      <c r="AS257" s="188"/>
      <c r="AT257" s="188"/>
      <c r="AU257" s="188"/>
      <c r="AV257" s="188"/>
      <c r="AW257" s="188"/>
      <c r="AX257" s="188"/>
      <c r="AY257" s="188"/>
      <c r="AZ257" s="188"/>
      <c r="BA257" s="188"/>
      <c r="BB257" s="188"/>
      <c r="BC257" s="188"/>
      <c r="BD257" s="188"/>
      <c r="BE257" s="188"/>
      <c r="BF257" s="188"/>
      <c r="BG257" s="188"/>
      <c r="BH257" s="188"/>
      <c r="BI257" s="188"/>
      <c r="BJ257" s="188"/>
      <c r="BK257" s="188"/>
      <c r="BL257" s="188"/>
      <c r="BM257" s="188"/>
      <c r="BN257" s="188"/>
      <c r="BO257" s="188"/>
      <c r="BP257" s="188"/>
      <c r="BQ257" s="188"/>
      <c r="BR257" s="188"/>
      <c r="BS257" s="188"/>
      <c r="BT257" s="188"/>
      <c r="BU257" s="188"/>
      <c r="BV257" s="188"/>
      <c r="BW257" s="188"/>
      <c r="BX257" s="188"/>
      <c r="BY257" s="188"/>
      <c r="BZ257" s="188"/>
      <c r="CA257" s="188"/>
      <c r="CB257" s="188"/>
      <c r="CC257" s="188"/>
      <c r="CD257" s="188"/>
      <c r="CE257" s="188"/>
      <c r="CF257" s="188"/>
      <c r="CG257" s="188"/>
      <c r="CH257" s="188"/>
      <c r="CI257" s="188"/>
      <c r="CJ257" s="188"/>
      <c r="CK257" s="188"/>
      <c r="CL257" s="188"/>
      <c r="CM257" s="188"/>
      <c r="CN257" s="188"/>
      <c r="CO257" s="188"/>
      <c r="CP257" s="188"/>
      <c r="CQ257" s="188"/>
      <c r="CR257" s="188"/>
      <c r="CS257" s="188"/>
      <c r="CT257" s="188"/>
      <c r="CU257" s="188"/>
      <c r="CV257" s="188"/>
      <c r="CW257" s="188"/>
      <c r="CX257" s="188"/>
      <c r="CY257" s="188"/>
      <c r="CZ257" s="188"/>
      <c r="DA257" s="188"/>
      <c r="DB257" s="188"/>
      <c r="DC257" s="188"/>
      <c r="DD257" s="188"/>
      <c r="DE257" s="188"/>
      <c r="DF257" s="188"/>
      <c r="DG257" s="188"/>
      <c r="DH257" s="188"/>
      <c r="DI257" s="188"/>
      <c r="DJ257" s="188"/>
      <c r="DK257" s="188"/>
      <c r="DL257" s="188"/>
      <c r="DM257" s="188"/>
      <c r="DN257" s="188"/>
      <c r="DO257" s="188"/>
      <c r="DP257" s="188"/>
      <c r="DQ257" s="188"/>
      <c r="DR257" s="188"/>
      <c r="DS257" s="188"/>
      <c r="DT257" s="188"/>
      <c r="DU257" s="188"/>
      <c r="DV257" s="188"/>
      <c r="DW257" s="188"/>
      <c r="DX257" s="188"/>
      <c r="DY257" s="188"/>
      <c r="DZ257" s="188"/>
      <c r="EA257" s="188"/>
      <c r="EB257" s="188"/>
      <c r="EC257" s="188"/>
      <c r="ED257" s="188"/>
      <c r="EE257" s="188"/>
      <c r="EF257" s="188"/>
      <c r="EG257" s="188"/>
      <c r="EH257" s="188"/>
      <c r="EI257" s="188"/>
      <c r="EJ257" s="188"/>
      <c r="EK257" s="188"/>
      <c r="EL257" s="188"/>
      <c r="EM257" s="188"/>
      <c r="EN257" s="188"/>
      <c r="EO257" s="188"/>
      <c r="EP257" s="188"/>
      <c r="EQ257" s="188"/>
      <c r="ER257" s="188"/>
      <c r="ES257" s="188"/>
      <c r="ET257" s="188"/>
      <c r="EU257" s="188"/>
      <c r="EV257" s="188"/>
      <c r="EW257" s="188"/>
      <c r="EX257" s="188"/>
      <c r="EY257" s="188"/>
      <c r="EZ257" s="188"/>
      <c r="FA257" s="188"/>
      <c r="FB257" s="188"/>
      <c r="FC257" s="188"/>
      <c r="FD257" s="188"/>
      <c r="FE257" s="188"/>
      <c r="FF257" s="188"/>
      <c r="FG257" s="188"/>
      <c r="FH257" s="188"/>
      <c r="FI257" s="188"/>
      <c r="FJ257" s="188"/>
      <c r="FK257" s="188"/>
      <c r="FL257" s="188"/>
      <c r="FM257" s="188"/>
      <c r="FN257" s="188"/>
      <c r="FO257" s="188"/>
      <c r="FP257" s="188"/>
      <c r="FQ257" s="188"/>
      <c r="FR257" s="188"/>
      <c r="FS257" s="188"/>
      <c r="FT257" s="188"/>
      <c r="FU257" s="188"/>
      <c r="FV257" s="188"/>
      <c r="FW257" s="188"/>
      <c r="FX257" s="188"/>
      <c r="FY257" s="188"/>
      <c r="FZ257" s="188"/>
      <c r="GA257" s="188"/>
      <c r="GB257" s="188"/>
      <c r="GC257" s="188"/>
      <c r="GD257" s="188"/>
      <c r="GE257" s="188"/>
      <c r="GF257" s="188"/>
      <c r="GG257" s="188"/>
      <c r="GH257" s="188"/>
      <c r="GI257" s="188"/>
      <c r="GJ257" s="188"/>
      <c r="GK257" s="188"/>
      <c r="GL257" s="188"/>
      <c r="GM257" s="188"/>
      <c r="GN257" s="188"/>
      <c r="GO257" s="188"/>
      <c r="GP257" s="188"/>
      <c r="GQ257" s="188"/>
      <c r="GR257" s="188"/>
      <c r="GS257" s="188"/>
      <c r="GT257" s="188"/>
      <c r="GU257" s="188"/>
      <c r="GV257" s="188"/>
      <c r="GW257" s="188"/>
      <c r="GX257" s="188"/>
      <c r="GY257" s="188"/>
      <c r="GZ257" s="188"/>
      <c r="HA257" s="188"/>
      <c r="HB257" s="188"/>
      <c r="HC257" s="188"/>
      <c r="HD257" s="188"/>
      <c r="HE257" s="188"/>
      <c r="HF257" s="188"/>
      <c r="HG257" s="188"/>
      <c r="HH257" s="188"/>
      <c r="HI257" s="188"/>
      <c r="HJ257" s="188"/>
    </row>
    <row r="258" spans="1:218" ht="15.6">
      <c r="A258" s="190"/>
      <c r="B258" s="190"/>
      <c r="C258" s="190"/>
      <c r="D258" s="190"/>
      <c r="E258" s="179"/>
      <c r="F258" s="190"/>
      <c r="G258" s="190"/>
      <c r="H258" s="190"/>
      <c r="I258" s="179"/>
      <c r="J258" s="190"/>
      <c r="K258" s="190"/>
      <c r="L258" s="190"/>
      <c r="M258" s="190"/>
      <c r="N258" s="190"/>
      <c r="O258" s="190"/>
      <c r="P258" s="190"/>
      <c r="Q258" s="190"/>
      <c r="R258" s="190"/>
      <c r="S258" s="190"/>
      <c r="T258" s="190"/>
      <c r="U258" s="190"/>
      <c r="V258" s="190"/>
      <c r="W258" s="190"/>
      <c r="X258" s="190"/>
      <c r="Y258" s="190"/>
      <c r="Z258" s="190"/>
      <c r="AA258" s="188"/>
      <c r="AB258" s="188"/>
      <c r="AC258" s="188"/>
      <c r="AD258" s="188"/>
      <c r="AE258" s="188"/>
      <c r="AF258" s="188"/>
      <c r="AG258" s="188"/>
      <c r="AH258" s="188"/>
      <c r="AI258" s="188"/>
      <c r="AJ258" s="188"/>
      <c r="AK258" s="188"/>
      <c r="AL258" s="188"/>
      <c r="AM258" s="188"/>
      <c r="AN258" s="188"/>
      <c r="AO258" s="188"/>
      <c r="AP258" s="188"/>
      <c r="AQ258" s="188"/>
      <c r="AR258" s="188"/>
      <c r="AS258" s="188"/>
      <c r="AT258" s="188"/>
      <c r="AU258" s="188"/>
      <c r="AV258" s="188"/>
      <c r="AW258" s="188"/>
      <c r="AX258" s="188"/>
      <c r="AY258" s="188"/>
      <c r="AZ258" s="188"/>
      <c r="BA258" s="188"/>
      <c r="BB258" s="188"/>
      <c r="BC258" s="188"/>
      <c r="BD258" s="188"/>
      <c r="BE258" s="188"/>
      <c r="BF258" s="188"/>
      <c r="BG258" s="188"/>
      <c r="BH258" s="188"/>
      <c r="BI258" s="188"/>
      <c r="BJ258" s="188"/>
      <c r="BK258" s="188"/>
      <c r="BL258" s="188"/>
      <c r="BM258" s="188"/>
      <c r="BN258" s="188"/>
      <c r="BO258" s="188"/>
      <c r="BP258" s="188"/>
      <c r="BQ258" s="188"/>
      <c r="BR258" s="188"/>
      <c r="BS258" s="188"/>
      <c r="BT258" s="188"/>
      <c r="BU258" s="188"/>
      <c r="BV258" s="188"/>
      <c r="BW258" s="188"/>
      <c r="BX258" s="188"/>
      <c r="BY258" s="188"/>
      <c r="BZ258" s="188"/>
      <c r="CA258" s="188"/>
      <c r="CB258" s="188"/>
      <c r="CC258" s="188"/>
      <c r="CD258" s="188"/>
      <c r="CE258" s="188"/>
      <c r="CF258" s="188"/>
      <c r="CG258" s="188"/>
      <c r="CH258" s="188"/>
      <c r="CI258" s="188"/>
      <c r="CJ258" s="188"/>
      <c r="CK258" s="188"/>
      <c r="CL258" s="188"/>
      <c r="CM258" s="188"/>
      <c r="CN258" s="188"/>
      <c r="CO258" s="188"/>
      <c r="CP258" s="188"/>
      <c r="CQ258" s="188"/>
      <c r="CR258" s="188"/>
      <c r="CS258" s="188"/>
      <c r="CT258" s="188"/>
      <c r="CU258" s="188"/>
      <c r="CV258" s="188"/>
      <c r="CW258" s="188"/>
      <c r="CX258" s="188"/>
      <c r="CY258" s="188"/>
      <c r="CZ258" s="188"/>
      <c r="DA258" s="188"/>
      <c r="DB258" s="188"/>
      <c r="DC258" s="188"/>
      <c r="DD258" s="188"/>
      <c r="DE258" s="188"/>
      <c r="DF258" s="188"/>
      <c r="DG258" s="188"/>
      <c r="DH258" s="188"/>
      <c r="DI258" s="188"/>
      <c r="DJ258" s="188"/>
      <c r="DK258" s="188"/>
      <c r="DL258" s="188"/>
      <c r="DM258" s="188"/>
      <c r="DN258" s="188"/>
      <c r="DO258" s="188"/>
      <c r="DP258" s="188"/>
      <c r="DQ258" s="188"/>
      <c r="DR258" s="188"/>
      <c r="DS258" s="188"/>
      <c r="DT258" s="188"/>
      <c r="DU258" s="188"/>
      <c r="DV258" s="188"/>
      <c r="DW258" s="188"/>
      <c r="DX258" s="188"/>
      <c r="DY258" s="188"/>
      <c r="DZ258" s="188"/>
      <c r="EA258" s="188"/>
      <c r="EB258" s="188"/>
      <c r="EC258" s="188"/>
      <c r="ED258" s="188"/>
      <c r="EE258" s="188"/>
      <c r="EF258" s="188"/>
      <c r="EG258" s="188"/>
      <c r="EH258" s="188"/>
      <c r="EI258" s="188"/>
      <c r="EJ258" s="188"/>
      <c r="EK258" s="188"/>
      <c r="EL258" s="188"/>
      <c r="EM258" s="188"/>
      <c r="EN258" s="188"/>
      <c r="EO258" s="188"/>
      <c r="EP258" s="188"/>
      <c r="EQ258" s="188"/>
      <c r="ER258" s="188"/>
      <c r="ES258" s="188"/>
      <c r="ET258" s="188"/>
      <c r="EU258" s="188"/>
      <c r="EV258" s="188"/>
      <c r="EW258" s="188"/>
      <c r="EX258" s="188"/>
      <c r="EY258" s="188"/>
      <c r="EZ258" s="188"/>
      <c r="FA258" s="188"/>
      <c r="FB258" s="188"/>
      <c r="FC258" s="188"/>
      <c r="FD258" s="188"/>
      <c r="FE258" s="188"/>
      <c r="FF258" s="188"/>
      <c r="FG258" s="188"/>
      <c r="FH258" s="188"/>
      <c r="FI258" s="188"/>
      <c r="FJ258" s="188"/>
      <c r="FK258" s="188"/>
      <c r="FL258" s="188"/>
      <c r="FM258" s="188"/>
      <c r="FN258" s="188"/>
      <c r="FO258" s="188"/>
      <c r="FP258" s="188"/>
      <c r="FQ258" s="188"/>
      <c r="FR258" s="188"/>
      <c r="FS258" s="188"/>
      <c r="FT258" s="188"/>
      <c r="FU258" s="188"/>
      <c r="FV258" s="188"/>
      <c r="FW258" s="188"/>
      <c r="FX258" s="188"/>
      <c r="FY258" s="188"/>
      <c r="FZ258" s="188"/>
      <c r="GA258" s="188"/>
      <c r="GB258" s="188"/>
      <c r="GC258" s="188"/>
      <c r="GD258" s="188"/>
      <c r="GE258" s="188"/>
      <c r="GF258" s="188"/>
      <c r="GG258" s="188"/>
      <c r="GH258" s="188"/>
      <c r="GI258" s="188"/>
      <c r="GJ258" s="188"/>
      <c r="GK258" s="188"/>
      <c r="GL258" s="188"/>
      <c r="GM258" s="188"/>
      <c r="GN258" s="188"/>
      <c r="GO258" s="188"/>
      <c r="GP258" s="188"/>
      <c r="GQ258" s="188"/>
      <c r="GR258" s="188"/>
      <c r="GS258" s="188"/>
      <c r="GT258" s="188"/>
      <c r="GU258" s="188"/>
      <c r="GV258" s="188"/>
      <c r="GW258" s="188"/>
      <c r="GX258" s="188"/>
      <c r="GY258" s="188"/>
      <c r="GZ258" s="188"/>
      <c r="HA258" s="188"/>
      <c r="HB258" s="188"/>
      <c r="HC258" s="188"/>
      <c r="HD258" s="188"/>
      <c r="HE258" s="188"/>
      <c r="HF258" s="188"/>
      <c r="HG258" s="188"/>
      <c r="HH258" s="188"/>
      <c r="HI258" s="188"/>
      <c r="HJ258" s="188"/>
    </row>
    <row r="259" spans="1:218" ht="15.6">
      <c r="A259" s="190"/>
      <c r="B259" s="190"/>
      <c r="C259" s="190"/>
      <c r="D259" s="190"/>
      <c r="E259" s="179"/>
      <c r="F259" s="190"/>
      <c r="G259" s="190"/>
      <c r="H259" s="190"/>
      <c r="I259" s="179"/>
      <c r="J259" s="190"/>
      <c r="K259" s="190"/>
      <c r="L259" s="190"/>
      <c r="M259" s="190"/>
      <c r="N259" s="190"/>
      <c r="O259" s="190"/>
      <c r="P259" s="190"/>
      <c r="Q259" s="190"/>
      <c r="R259" s="190"/>
      <c r="S259" s="190"/>
      <c r="T259" s="190"/>
      <c r="U259" s="190"/>
      <c r="V259" s="190"/>
      <c r="W259" s="190"/>
      <c r="X259" s="190"/>
      <c r="Y259" s="190"/>
      <c r="Z259" s="190"/>
      <c r="AA259" s="188"/>
      <c r="AB259" s="188"/>
      <c r="AC259" s="188"/>
      <c r="AD259" s="188"/>
      <c r="AE259" s="188"/>
      <c r="AF259" s="188"/>
      <c r="AG259" s="188"/>
      <c r="AH259" s="188"/>
      <c r="AI259" s="188"/>
      <c r="AJ259" s="188"/>
      <c r="AK259" s="188"/>
      <c r="AL259" s="188"/>
      <c r="AM259" s="188"/>
      <c r="AN259" s="188"/>
      <c r="AO259" s="188"/>
      <c r="AP259" s="188"/>
      <c r="AQ259" s="188"/>
      <c r="AR259" s="188"/>
      <c r="AS259" s="188"/>
      <c r="AT259" s="188"/>
      <c r="AU259" s="188"/>
      <c r="AV259" s="188"/>
      <c r="AW259" s="188"/>
      <c r="AX259" s="188"/>
      <c r="AY259" s="188"/>
      <c r="AZ259" s="188"/>
      <c r="BA259" s="188"/>
      <c r="BB259" s="188"/>
      <c r="BC259" s="188"/>
      <c r="BD259" s="188"/>
      <c r="BE259" s="188"/>
      <c r="BF259" s="188"/>
      <c r="BG259" s="188"/>
      <c r="BH259" s="188"/>
      <c r="BI259" s="188"/>
      <c r="BJ259" s="188"/>
      <c r="BK259" s="188"/>
      <c r="BL259" s="188"/>
      <c r="BM259" s="188"/>
      <c r="BN259" s="188"/>
      <c r="BO259" s="188"/>
      <c r="BP259" s="188"/>
      <c r="BQ259" s="188"/>
      <c r="BR259" s="188"/>
      <c r="BS259" s="188"/>
      <c r="BT259" s="188"/>
      <c r="BU259" s="188"/>
      <c r="BV259" s="188"/>
      <c r="BW259" s="188"/>
      <c r="BX259" s="188"/>
      <c r="BY259" s="188"/>
      <c r="BZ259" s="188"/>
      <c r="CA259" s="188"/>
      <c r="CB259" s="188"/>
      <c r="CC259" s="188"/>
      <c r="CD259" s="188"/>
      <c r="CE259" s="188"/>
      <c r="CF259" s="188"/>
      <c r="CG259" s="188"/>
      <c r="CH259" s="188"/>
      <c r="CI259" s="188"/>
      <c r="CJ259" s="188"/>
      <c r="CK259" s="188"/>
      <c r="CL259" s="188"/>
      <c r="CM259" s="188"/>
      <c r="CN259" s="188"/>
      <c r="CO259" s="188"/>
      <c r="CP259" s="188"/>
      <c r="CQ259" s="188"/>
      <c r="CR259" s="188"/>
      <c r="CS259" s="188"/>
      <c r="CT259" s="188"/>
      <c r="CU259" s="188"/>
      <c r="CV259" s="188"/>
      <c r="CW259" s="188"/>
      <c r="CX259" s="188"/>
      <c r="CY259" s="188"/>
      <c r="CZ259" s="188"/>
      <c r="DA259" s="188"/>
      <c r="DB259" s="188"/>
      <c r="DC259" s="188"/>
      <c r="DD259" s="188"/>
      <c r="DE259" s="188"/>
      <c r="DF259" s="188"/>
      <c r="DG259" s="188"/>
      <c r="DH259" s="188"/>
      <c r="DI259" s="188"/>
      <c r="DJ259" s="188"/>
      <c r="DK259" s="188"/>
      <c r="DL259" s="188"/>
      <c r="DM259" s="188"/>
      <c r="DN259" s="188"/>
      <c r="DO259" s="188"/>
      <c r="DP259" s="188"/>
      <c r="DQ259" s="188"/>
      <c r="DR259" s="188"/>
      <c r="DS259" s="188"/>
      <c r="DT259" s="188"/>
      <c r="DU259" s="188"/>
      <c r="DV259" s="188"/>
      <c r="DW259" s="188"/>
      <c r="DX259" s="188"/>
      <c r="DY259" s="188"/>
      <c r="DZ259" s="188"/>
      <c r="EA259" s="188"/>
      <c r="EB259" s="188"/>
      <c r="EC259" s="188"/>
      <c r="ED259" s="188"/>
      <c r="EE259" s="188"/>
      <c r="EF259" s="188"/>
      <c r="EG259" s="188"/>
      <c r="EH259" s="188"/>
      <c r="EI259" s="188"/>
      <c r="EJ259" s="188"/>
      <c r="EK259" s="188"/>
      <c r="EL259" s="188"/>
      <c r="EM259" s="188"/>
      <c r="EN259" s="188"/>
      <c r="EO259" s="188"/>
      <c r="EP259" s="188"/>
      <c r="EQ259" s="188"/>
      <c r="ER259" s="188"/>
      <c r="ES259" s="188"/>
      <c r="ET259" s="188"/>
      <c r="EU259" s="188"/>
      <c r="EV259" s="188"/>
      <c r="EW259" s="188"/>
      <c r="EX259" s="188"/>
      <c r="EY259" s="188"/>
      <c r="EZ259" s="188"/>
      <c r="FA259" s="188"/>
      <c r="FB259" s="188"/>
      <c r="FC259" s="188"/>
      <c r="FD259" s="188"/>
      <c r="FE259" s="188"/>
      <c r="FF259" s="188"/>
      <c r="FG259" s="188"/>
      <c r="FH259" s="188"/>
      <c r="FI259" s="188"/>
      <c r="FJ259" s="188"/>
      <c r="FK259" s="188"/>
      <c r="FL259" s="188"/>
      <c r="FM259" s="188"/>
      <c r="FN259" s="188"/>
      <c r="FO259" s="188"/>
      <c r="FP259" s="188"/>
      <c r="FQ259" s="188"/>
      <c r="FR259" s="188"/>
      <c r="FS259" s="188"/>
      <c r="FT259" s="188"/>
      <c r="FU259" s="188"/>
      <c r="FV259" s="188"/>
      <c r="FW259" s="188"/>
      <c r="FX259" s="188"/>
      <c r="FY259" s="188"/>
      <c r="FZ259" s="188"/>
      <c r="GA259" s="188"/>
      <c r="GB259" s="188"/>
      <c r="GC259" s="188"/>
      <c r="GD259" s="188"/>
      <c r="GE259" s="188"/>
      <c r="GF259" s="188"/>
      <c r="GG259" s="188"/>
      <c r="GH259" s="188"/>
      <c r="GI259" s="188"/>
      <c r="GJ259" s="188"/>
      <c r="GK259" s="188"/>
      <c r="GL259" s="188"/>
      <c r="GM259" s="188"/>
      <c r="GN259" s="188"/>
      <c r="GO259" s="188"/>
      <c r="GP259" s="188"/>
      <c r="GQ259" s="188"/>
      <c r="GR259" s="188"/>
      <c r="GS259" s="188"/>
      <c r="GT259" s="188"/>
      <c r="GU259" s="188"/>
      <c r="GV259" s="188"/>
      <c r="GW259" s="188"/>
      <c r="GX259" s="188"/>
      <c r="GY259" s="188"/>
      <c r="GZ259" s="188"/>
      <c r="HA259" s="188"/>
      <c r="HB259" s="188"/>
      <c r="HC259" s="188"/>
      <c r="HD259" s="188"/>
      <c r="HE259" s="188"/>
      <c r="HF259" s="188"/>
      <c r="HG259" s="188"/>
      <c r="HH259" s="188"/>
      <c r="HI259" s="188"/>
      <c r="HJ259" s="188"/>
    </row>
    <row r="260" spans="1:218" ht="15.6">
      <c r="A260" s="190"/>
      <c r="B260" s="190"/>
      <c r="C260" s="190"/>
      <c r="D260" s="190"/>
      <c r="E260" s="179"/>
      <c r="F260" s="190"/>
      <c r="G260" s="190"/>
      <c r="H260" s="190"/>
      <c r="I260" s="179"/>
      <c r="J260" s="190"/>
      <c r="K260" s="190"/>
      <c r="L260" s="190"/>
      <c r="M260" s="190"/>
      <c r="N260" s="190"/>
      <c r="O260" s="190"/>
      <c r="P260" s="190"/>
      <c r="Q260" s="190"/>
      <c r="R260" s="190"/>
      <c r="S260" s="190"/>
      <c r="T260" s="190"/>
      <c r="U260" s="190"/>
      <c r="V260" s="190"/>
      <c r="W260" s="190"/>
      <c r="X260" s="190"/>
      <c r="Y260" s="190"/>
      <c r="Z260" s="190"/>
      <c r="AA260" s="188"/>
      <c r="AB260" s="188"/>
      <c r="AC260" s="188"/>
      <c r="AD260" s="188"/>
      <c r="AE260" s="188"/>
      <c r="AF260" s="188"/>
      <c r="AG260" s="188"/>
      <c r="AH260" s="188"/>
      <c r="AI260" s="188"/>
      <c r="AJ260" s="188"/>
      <c r="AK260" s="188"/>
      <c r="AL260" s="188"/>
      <c r="AM260" s="188"/>
      <c r="AN260" s="188"/>
      <c r="AO260" s="188"/>
      <c r="AP260" s="188"/>
      <c r="AQ260" s="188"/>
      <c r="AR260" s="188"/>
      <c r="AS260" s="188"/>
      <c r="AT260" s="188"/>
      <c r="AU260" s="188"/>
      <c r="AV260" s="188"/>
      <c r="AW260" s="188"/>
      <c r="AX260" s="188"/>
      <c r="AY260" s="188"/>
      <c r="AZ260" s="188"/>
      <c r="BA260" s="188"/>
      <c r="BB260" s="188"/>
      <c r="BC260" s="188"/>
      <c r="BD260" s="188"/>
      <c r="BE260" s="188"/>
      <c r="BF260" s="188"/>
      <c r="BG260" s="188"/>
      <c r="BH260" s="188"/>
      <c r="BI260" s="188"/>
      <c r="BJ260" s="188"/>
      <c r="BK260" s="188"/>
      <c r="BL260" s="188"/>
      <c r="BM260" s="188"/>
      <c r="BN260" s="188"/>
      <c r="BO260" s="188"/>
      <c r="BP260" s="188"/>
      <c r="BQ260" s="188"/>
      <c r="BR260" s="188"/>
      <c r="BS260" s="188"/>
      <c r="BT260" s="188"/>
      <c r="BU260" s="188"/>
      <c r="BV260" s="188"/>
      <c r="BW260" s="188"/>
      <c r="BX260" s="188"/>
      <c r="BY260" s="188"/>
      <c r="BZ260" s="188"/>
      <c r="CA260" s="188"/>
      <c r="CB260" s="188"/>
      <c r="CC260" s="188"/>
      <c r="CD260" s="188"/>
      <c r="CE260" s="188"/>
      <c r="CF260" s="188"/>
      <c r="CG260" s="188"/>
      <c r="CH260" s="188"/>
      <c r="CI260" s="188"/>
      <c r="CJ260" s="188"/>
      <c r="CK260" s="188"/>
      <c r="CL260" s="188"/>
      <c r="CM260" s="188"/>
      <c r="CN260" s="188"/>
      <c r="CO260" s="188"/>
      <c r="CP260" s="188"/>
      <c r="CQ260" s="188"/>
      <c r="CR260" s="188"/>
      <c r="CS260" s="188"/>
      <c r="CT260" s="188"/>
      <c r="CU260" s="188"/>
      <c r="CV260" s="188"/>
      <c r="CW260" s="188"/>
      <c r="CX260" s="188"/>
      <c r="CY260" s="188"/>
      <c r="CZ260" s="188"/>
      <c r="DA260" s="188"/>
      <c r="DB260" s="188"/>
      <c r="DC260" s="188"/>
      <c r="DD260" s="188"/>
      <c r="DE260" s="188"/>
      <c r="DF260" s="188"/>
      <c r="DG260" s="188"/>
      <c r="DH260" s="188"/>
      <c r="DI260" s="188"/>
      <c r="DJ260" s="188"/>
      <c r="DK260" s="188"/>
      <c r="DL260" s="188"/>
      <c r="DM260" s="188"/>
      <c r="DN260" s="188"/>
      <c r="DO260" s="188"/>
      <c r="DP260" s="188"/>
      <c r="DQ260" s="188"/>
      <c r="DR260" s="188"/>
      <c r="DS260" s="188"/>
      <c r="DT260" s="188"/>
      <c r="DU260" s="188"/>
      <c r="DV260" s="188"/>
      <c r="DW260" s="188"/>
      <c r="DX260" s="188"/>
      <c r="DY260" s="188"/>
      <c r="DZ260" s="188"/>
      <c r="EA260" s="188"/>
      <c r="EB260" s="188"/>
      <c r="EC260" s="188"/>
      <c r="ED260" s="188"/>
      <c r="EE260" s="188"/>
      <c r="EF260" s="188"/>
      <c r="EG260" s="188"/>
      <c r="EH260" s="188"/>
      <c r="EI260" s="188"/>
      <c r="EJ260" s="188"/>
      <c r="EK260" s="188"/>
      <c r="EL260" s="188"/>
      <c r="EM260" s="188"/>
      <c r="EN260" s="188"/>
      <c r="EO260" s="188"/>
      <c r="EP260" s="188"/>
      <c r="EQ260" s="188"/>
      <c r="ER260" s="188"/>
      <c r="ES260" s="188"/>
      <c r="ET260" s="188"/>
      <c r="EU260" s="188"/>
      <c r="EV260" s="188"/>
      <c r="EW260" s="188"/>
      <c r="EX260" s="188"/>
      <c r="EY260" s="188"/>
      <c r="EZ260" s="188"/>
      <c r="FA260" s="188"/>
      <c r="FB260" s="188"/>
      <c r="FC260" s="188"/>
      <c r="FD260" s="188"/>
      <c r="FE260" s="188"/>
      <c r="FF260" s="188"/>
      <c r="FG260" s="188"/>
      <c r="FH260" s="188"/>
      <c r="FI260" s="188"/>
      <c r="FJ260" s="188"/>
      <c r="FK260" s="188"/>
      <c r="FL260" s="188"/>
      <c r="FM260" s="188"/>
      <c r="FN260" s="188"/>
      <c r="FO260" s="188"/>
      <c r="FP260" s="188"/>
      <c r="FQ260" s="188"/>
      <c r="FR260" s="188"/>
      <c r="FS260" s="188"/>
      <c r="FT260" s="188"/>
      <c r="FU260" s="188"/>
      <c r="FV260" s="188"/>
      <c r="FW260" s="188"/>
      <c r="FX260" s="188"/>
      <c r="FY260" s="188"/>
      <c r="FZ260" s="188"/>
      <c r="GA260" s="188"/>
      <c r="GB260" s="188"/>
      <c r="GC260" s="188"/>
      <c r="GD260" s="188"/>
      <c r="GE260" s="188"/>
      <c r="GF260" s="188"/>
      <c r="GG260" s="188"/>
      <c r="GH260" s="188"/>
      <c r="GI260" s="188"/>
      <c r="GJ260" s="188"/>
      <c r="GK260" s="188"/>
      <c r="GL260" s="188"/>
      <c r="GM260" s="188"/>
      <c r="GN260" s="188"/>
      <c r="GO260" s="188"/>
      <c r="GP260" s="188"/>
      <c r="GQ260" s="188"/>
      <c r="GR260" s="188"/>
      <c r="GS260" s="188"/>
      <c r="GT260" s="188"/>
      <c r="GU260" s="188"/>
      <c r="GV260" s="188"/>
      <c r="GW260" s="188"/>
      <c r="GX260" s="188"/>
      <c r="GY260" s="188"/>
      <c r="GZ260" s="188"/>
      <c r="HA260" s="188"/>
      <c r="HB260" s="188"/>
      <c r="HC260" s="188"/>
      <c r="HD260" s="188"/>
      <c r="HE260" s="188"/>
      <c r="HF260" s="188"/>
      <c r="HG260" s="188"/>
      <c r="HH260" s="188"/>
      <c r="HI260" s="188"/>
      <c r="HJ260" s="188"/>
    </row>
    <row r="261" spans="1:218" ht="15.6">
      <c r="A261" s="190"/>
      <c r="B261" s="190"/>
      <c r="C261" s="190"/>
      <c r="D261" s="190"/>
      <c r="E261" s="179"/>
      <c r="F261" s="190"/>
      <c r="G261" s="190"/>
      <c r="H261" s="190"/>
      <c r="I261" s="179"/>
      <c r="J261" s="190"/>
      <c r="K261" s="190"/>
      <c r="L261" s="190"/>
      <c r="M261" s="190"/>
      <c r="N261" s="190"/>
      <c r="O261" s="190"/>
      <c r="P261" s="190"/>
      <c r="Q261" s="190"/>
      <c r="R261" s="190"/>
      <c r="S261" s="190"/>
      <c r="T261" s="190"/>
      <c r="U261" s="190"/>
      <c r="V261" s="190"/>
      <c r="W261" s="190"/>
      <c r="X261" s="190"/>
      <c r="Y261" s="190"/>
      <c r="Z261" s="190"/>
      <c r="AA261" s="188"/>
      <c r="AB261" s="188"/>
      <c r="AC261" s="188"/>
      <c r="AD261" s="188"/>
      <c r="AE261" s="188"/>
      <c r="AF261" s="188"/>
      <c r="AG261" s="188"/>
      <c r="AH261" s="188"/>
      <c r="AI261" s="188"/>
      <c r="AJ261" s="188"/>
      <c r="AK261" s="188"/>
      <c r="AL261" s="188"/>
      <c r="AM261" s="188"/>
      <c r="AN261" s="188"/>
      <c r="AO261" s="188"/>
      <c r="AP261" s="188"/>
      <c r="AQ261" s="188"/>
      <c r="AR261" s="188"/>
      <c r="AS261" s="188"/>
      <c r="AT261" s="188"/>
      <c r="AU261" s="188"/>
      <c r="AV261" s="188"/>
      <c r="AW261" s="188"/>
      <c r="AX261" s="188"/>
      <c r="AY261" s="188"/>
      <c r="AZ261" s="188"/>
      <c r="BA261" s="188"/>
      <c r="BB261" s="188"/>
      <c r="BC261" s="188"/>
      <c r="BD261" s="188"/>
      <c r="BE261" s="188"/>
      <c r="BF261" s="188"/>
      <c r="BG261" s="188"/>
      <c r="BH261" s="188"/>
      <c r="BI261" s="188"/>
      <c r="BJ261" s="188"/>
      <c r="BK261" s="188"/>
      <c r="BL261" s="188"/>
      <c r="BM261" s="188"/>
      <c r="BN261" s="188"/>
      <c r="BO261" s="188"/>
      <c r="BP261" s="188"/>
      <c r="BQ261" s="188"/>
      <c r="BR261" s="188"/>
      <c r="BS261" s="188"/>
      <c r="BT261" s="188"/>
      <c r="BU261" s="188"/>
      <c r="BV261" s="188"/>
      <c r="BW261" s="188"/>
      <c r="BX261" s="188"/>
      <c r="BY261" s="188"/>
      <c r="BZ261" s="188"/>
      <c r="CA261" s="188"/>
      <c r="CB261" s="188"/>
      <c r="CC261" s="188"/>
      <c r="CD261" s="188"/>
      <c r="CE261" s="188"/>
      <c r="CF261" s="188"/>
      <c r="CG261" s="188"/>
      <c r="CH261" s="188"/>
      <c r="CI261" s="188"/>
      <c r="CJ261" s="188"/>
      <c r="CK261" s="188"/>
      <c r="CL261" s="188"/>
      <c r="CM261" s="188"/>
      <c r="CN261" s="188"/>
      <c r="CO261" s="188"/>
      <c r="CP261" s="188"/>
      <c r="CQ261" s="188"/>
      <c r="CR261" s="188"/>
      <c r="CS261" s="188"/>
      <c r="CT261" s="188"/>
      <c r="CU261" s="188"/>
      <c r="CV261" s="188"/>
      <c r="CW261" s="188"/>
      <c r="CX261" s="188"/>
      <c r="CY261" s="188"/>
      <c r="CZ261" s="188"/>
      <c r="DA261" s="188"/>
      <c r="DB261" s="188"/>
      <c r="DC261" s="188"/>
      <c r="DD261" s="188"/>
      <c r="DE261" s="188"/>
      <c r="DF261" s="188"/>
      <c r="DG261" s="188"/>
      <c r="DH261" s="188"/>
      <c r="DI261" s="188"/>
      <c r="DJ261" s="188"/>
      <c r="DK261" s="188"/>
      <c r="DL261" s="188"/>
      <c r="DM261" s="188"/>
      <c r="DN261" s="188"/>
      <c r="DO261" s="188"/>
      <c r="DP261" s="188"/>
      <c r="DQ261" s="188"/>
      <c r="DR261" s="188"/>
      <c r="DS261" s="188"/>
      <c r="DT261" s="188"/>
      <c r="DU261" s="188"/>
      <c r="DV261" s="188"/>
      <c r="DW261" s="188"/>
      <c r="DX261" s="188"/>
      <c r="DY261" s="188"/>
      <c r="DZ261" s="188"/>
      <c r="EA261" s="188"/>
      <c r="EB261" s="188"/>
      <c r="EC261" s="188"/>
      <c r="ED261" s="188"/>
      <c r="EE261" s="188"/>
      <c r="EF261" s="188"/>
      <c r="EG261" s="188"/>
      <c r="EH261" s="188"/>
      <c r="EI261" s="188"/>
      <c r="EJ261" s="188"/>
      <c r="EK261" s="188"/>
      <c r="EL261" s="188"/>
      <c r="EM261" s="188"/>
      <c r="EN261" s="188"/>
      <c r="EO261" s="188"/>
      <c r="EP261" s="188"/>
      <c r="EQ261" s="188"/>
      <c r="ER261" s="188"/>
      <c r="ES261" s="188"/>
      <c r="ET261" s="188"/>
      <c r="EU261" s="188"/>
      <c r="EV261" s="188"/>
      <c r="EW261" s="188"/>
      <c r="EX261" s="188"/>
      <c r="EY261" s="188"/>
      <c r="EZ261" s="188"/>
      <c r="FA261" s="188"/>
      <c r="FB261" s="188"/>
      <c r="FC261" s="188"/>
      <c r="FD261" s="188"/>
      <c r="FE261" s="188"/>
      <c r="FF261" s="188"/>
      <c r="FG261" s="188"/>
      <c r="FH261" s="188"/>
      <c r="FI261" s="188"/>
      <c r="FJ261" s="188"/>
      <c r="FK261" s="188"/>
      <c r="FL261" s="188"/>
      <c r="FM261" s="188"/>
      <c r="FN261" s="188"/>
      <c r="FO261" s="188"/>
      <c r="FP261" s="188"/>
      <c r="FQ261" s="188"/>
      <c r="FR261" s="188"/>
      <c r="FS261" s="188"/>
      <c r="FT261" s="188"/>
      <c r="FU261" s="188"/>
      <c r="FV261" s="188"/>
      <c r="FW261" s="188"/>
      <c r="FX261" s="188"/>
      <c r="FY261" s="188"/>
      <c r="FZ261" s="188"/>
      <c r="GA261" s="188"/>
      <c r="GB261" s="188"/>
      <c r="GC261" s="188"/>
      <c r="GD261" s="188"/>
      <c r="GE261" s="188"/>
      <c r="GF261" s="188"/>
      <c r="GG261" s="188"/>
      <c r="GH261" s="188"/>
      <c r="GI261" s="188"/>
      <c r="GJ261" s="188"/>
      <c r="GK261" s="188"/>
      <c r="GL261" s="188"/>
      <c r="GM261" s="188"/>
      <c r="GN261" s="188"/>
      <c r="GO261" s="188"/>
      <c r="GP261" s="188"/>
      <c r="GQ261" s="188"/>
      <c r="GR261" s="188"/>
      <c r="GS261" s="188"/>
      <c r="GT261" s="188"/>
      <c r="GU261" s="188"/>
      <c r="GV261" s="188"/>
      <c r="GW261" s="188"/>
      <c r="GX261" s="188"/>
      <c r="GY261" s="188"/>
      <c r="GZ261" s="188"/>
      <c r="HA261" s="188"/>
      <c r="HB261" s="188"/>
      <c r="HC261" s="188"/>
      <c r="HD261" s="188"/>
      <c r="HE261" s="188"/>
      <c r="HF261" s="188"/>
      <c r="HG261" s="188"/>
      <c r="HH261" s="188"/>
      <c r="HI261" s="188"/>
      <c r="HJ261" s="188"/>
    </row>
    <row r="262" spans="1:218" ht="15.6">
      <c r="A262" s="190"/>
      <c r="B262" s="190"/>
      <c r="C262" s="190"/>
      <c r="D262" s="190"/>
      <c r="E262" s="179"/>
      <c r="F262" s="190"/>
      <c r="G262" s="190"/>
      <c r="H262" s="190"/>
      <c r="I262" s="179"/>
      <c r="J262" s="190"/>
      <c r="K262" s="190"/>
      <c r="L262" s="190"/>
      <c r="M262" s="190"/>
      <c r="N262" s="190"/>
      <c r="O262" s="190"/>
      <c r="P262" s="190"/>
      <c r="Q262" s="190"/>
      <c r="R262" s="190"/>
      <c r="S262" s="190"/>
      <c r="T262" s="190"/>
      <c r="U262" s="190"/>
      <c r="V262" s="190"/>
      <c r="W262" s="190"/>
      <c r="X262" s="190"/>
      <c r="Y262" s="190"/>
      <c r="Z262" s="190"/>
      <c r="AA262" s="188"/>
      <c r="AB262" s="188"/>
      <c r="AC262" s="188"/>
      <c r="AD262" s="188"/>
      <c r="AE262" s="188"/>
      <c r="AF262" s="188"/>
      <c r="AG262" s="188"/>
      <c r="AH262" s="188"/>
      <c r="AI262" s="188"/>
      <c r="AJ262" s="188"/>
      <c r="AK262" s="188"/>
      <c r="AL262" s="188"/>
      <c r="AM262" s="188"/>
      <c r="AN262" s="188"/>
      <c r="AO262" s="188"/>
      <c r="AP262" s="188"/>
      <c r="AQ262" s="188"/>
      <c r="AR262" s="188"/>
      <c r="AS262" s="188"/>
      <c r="AT262" s="188"/>
      <c r="AU262" s="188"/>
      <c r="AV262" s="188"/>
      <c r="AW262" s="188"/>
      <c r="AX262" s="188"/>
      <c r="AY262" s="188"/>
      <c r="AZ262" s="188"/>
      <c r="BA262" s="188"/>
      <c r="BB262" s="188"/>
      <c r="BC262" s="188"/>
      <c r="BD262" s="188"/>
      <c r="BE262" s="188"/>
      <c r="BF262" s="188"/>
      <c r="BG262" s="188"/>
      <c r="BH262" s="188"/>
      <c r="BI262" s="188"/>
      <c r="BJ262" s="188"/>
      <c r="BK262" s="188"/>
      <c r="BL262" s="188"/>
      <c r="BM262" s="188"/>
      <c r="BN262" s="188"/>
      <c r="BO262" s="188"/>
      <c r="BP262" s="188"/>
      <c r="BQ262" s="188"/>
      <c r="BR262" s="188"/>
      <c r="BS262" s="188"/>
      <c r="BT262" s="188"/>
      <c r="BU262" s="188"/>
      <c r="BV262" s="188"/>
      <c r="BW262" s="188"/>
      <c r="BX262" s="188"/>
      <c r="BY262" s="188"/>
      <c r="BZ262" s="188"/>
      <c r="CA262" s="188"/>
      <c r="CB262" s="188"/>
      <c r="CC262" s="188"/>
      <c r="CD262" s="188"/>
      <c r="CE262" s="188"/>
      <c r="CF262" s="188"/>
      <c r="CG262" s="188"/>
      <c r="CH262" s="188"/>
      <c r="CI262" s="188"/>
      <c r="CJ262" s="188"/>
      <c r="CK262" s="188"/>
      <c r="CL262" s="188"/>
      <c r="CM262" s="188"/>
      <c r="CN262" s="188"/>
      <c r="CO262" s="188"/>
      <c r="CP262" s="188"/>
      <c r="CQ262" s="188"/>
      <c r="CR262" s="188"/>
      <c r="CS262" s="188"/>
      <c r="CT262" s="188"/>
      <c r="CU262" s="188"/>
      <c r="CV262" s="188"/>
      <c r="CW262" s="188"/>
      <c r="CX262" s="188"/>
      <c r="CY262" s="188"/>
      <c r="CZ262" s="188"/>
      <c r="DA262" s="188"/>
      <c r="DB262" s="188"/>
      <c r="DC262" s="188"/>
      <c r="DD262" s="188"/>
      <c r="DE262" s="188"/>
      <c r="DF262" s="188"/>
      <c r="DG262" s="188"/>
      <c r="DH262" s="188"/>
      <c r="DI262" s="188"/>
      <c r="DJ262" s="188"/>
      <c r="DK262" s="188"/>
      <c r="DL262" s="188"/>
      <c r="DM262" s="188"/>
      <c r="DN262" s="188"/>
      <c r="DO262" s="188"/>
      <c r="DP262" s="188"/>
      <c r="DQ262" s="188"/>
      <c r="DR262" s="188"/>
      <c r="DS262" s="188"/>
      <c r="DT262" s="188"/>
      <c r="DU262" s="188"/>
      <c r="DV262" s="188"/>
      <c r="DW262" s="188"/>
      <c r="DX262" s="188"/>
      <c r="DY262" s="188"/>
      <c r="DZ262" s="188"/>
      <c r="EA262" s="188"/>
      <c r="EB262" s="188"/>
      <c r="EC262" s="188"/>
      <c r="ED262" s="188"/>
      <c r="EE262" s="188"/>
      <c r="EF262" s="188"/>
      <c r="EG262" s="188"/>
      <c r="EH262" s="188"/>
      <c r="EI262" s="188"/>
      <c r="EJ262" s="188"/>
      <c r="EK262" s="188"/>
      <c r="EL262" s="188"/>
      <c r="EM262" s="188"/>
      <c r="EN262" s="188"/>
      <c r="EO262" s="188"/>
      <c r="EP262" s="188"/>
      <c r="EQ262" s="188"/>
      <c r="ER262" s="188"/>
      <c r="ES262" s="188"/>
      <c r="ET262" s="188"/>
      <c r="EU262" s="188"/>
      <c r="EV262" s="188"/>
      <c r="EW262" s="188"/>
      <c r="EX262" s="188"/>
      <c r="EY262" s="188"/>
      <c r="EZ262" s="188"/>
      <c r="FA262" s="188"/>
      <c r="FB262" s="188"/>
      <c r="FC262" s="188"/>
      <c r="FD262" s="188"/>
      <c r="FE262" s="188"/>
      <c r="FF262" s="188"/>
      <c r="FG262" s="188"/>
      <c r="FH262" s="188"/>
      <c r="FI262" s="188"/>
      <c r="FJ262" s="188"/>
      <c r="FK262" s="188"/>
      <c r="FL262" s="188"/>
      <c r="FM262" s="188"/>
      <c r="FN262" s="188"/>
      <c r="FO262" s="188"/>
      <c r="FP262" s="188"/>
      <c r="FQ262" s="188"/>
      <c r="FR262" s="188"/>
      <c r="FS262" s="188"/>
      <c r="FT262" s="188"/>
      <c r="FU262" s="188"/>
      <c r="FV262" s="188"/>
      <c r="FW262" s="188"/>
      <c r="FX262" s="188"/>
      <c r="FY262" s="188"/>
      <c r="FZ262" s="188"/>
      <c r="GA262" s="188"/>
      <c r="GB262" s="188"/>
      <c r="GC262" s="188"/>
      <c r="GD262" s="188"/>
      <c r="GE262" s="188"/>
      <c r="GF262" s="188"/>
      <c r="GG262" s="188"/>
      <c r="GH262" s="188"/>
      <c r="GI262" s="188"/>
      <c r="GJ262" s="188"/>
      <c r="GK262" s="188"/>
      <c r="GL262" s="188"/>
      <c r="GM262" s="188"/>
      <c r="GN262" s="188"/>
      <c r="GO262" s="188"/>
      <c r="GP262" s="188"/>
      <c r="GQ262" s="188"/>
      <c r="GR262" s="188"/>
      <c r="GS262" s="188"/>
      <c r="GT262" s="188"/>
      <c r="GU262" s="188"/>
      <c r="GV262" s="188"/>
      <c r="GW262" s="188"/>
      <c r="GX262" s="188"/>
      <c r="GY262" s="188"/>
      <c r="GZ262" s="188"/>
      <c r="HA262" s="188"/>
      <c r="HB262" s="188"/>
      <c r="HC262" s="188"/>
      <c r="HD262" s="188"/>
      <c r="HE262" s="188"/>
      <c r="HF262" s="188"/>
      <c r="HG262" s="188"/>
      <c r="HH262" s="188"/>
      <c r="HI262" s="188"/>
      <c r="HJ262" s="188"/>
    </row>
    <row r="263" spans="1:218" ht="15.6">
      <c r="A263" s="190"/>
      <c r="B263" s="190"/>
      <c r="C263" s="190"/>
      <c r="D263" s="190"/>
      <c r="E263" s="179"/>
      <c r="F263" s="190"/>
      <c r="G263" s="190"/>
      <c r="H263" s="190"/>
      <c r="I263" s="179"/>
      <c r="J263" s="190"/>
      <c r="K263" s="190"/>
      <c r="L263" s="190"/>
      <c r="M263" s="190"/>
      <c r="N263" s="190"/>
      <c r="O263" s="190"/>
      <c r="P263" s="190"/>
      <c r="Q263" s="190"/>
      <c r="R263" s="190"/>
      <c r="S263" s="190"/>
      <c r="T263" s="190"/>
      <c r="U263" s="190"/>
      <c r="V263" s="190"/>
      <c r="W263" s="190"/>
      <c r="X263" s="190"/>
      <c r="Y263" s="190"/>
      <c r="Z263" s="190"/>
      <c r="AA263" s="188"/>
      <c r="AB263" s="188"/>
      <c r="AC263" s="188"/>
      <c r="AD263" s="188"/>
      <c r="AE263" s="188"/>
      <c r="AF263" s="188"/>
      <c r="AG263" s="188"/>
      <c r="AH263" s="188"/>
      <c r="AI263" s="188"/>
      <c r="AJ263" s="188"/>
      <c r="AK263" s="188"/>
      <c r="AL263" s="188"/>
      <c r="AM263" s="188"/>
      <c r="AN263" s="188"/>
      <c r="AO263" s="188"/>
      <c r="AP263" s="188"/>
      <c r="AQ263" s="188"/>
      <c r="AR263" s="188"/>
      <c r="AS263" s="188"/>
      <c r="AT263" s="188"/>
      <c r="AU263" s="188"/>
      <c r="AV263" s="188"/>
      <c r="AW263" s="188"/>
      <c r="AX263" s="188"/>
      <c r="AY263" s="188"/>
      <c r="AZ263" s="188"/>
      <c r="BA263" s="188"/>
      <c r="BB263" s="188"/>
      <c r="BC263" s="188"/>
      <c r="BD263" s="188"/>
      <c r="BE263" s="188"/>
      <c r="BF263" s="188"/>
      <c r="BG263" s="188"/>
      <c r="BH263" s="188"/>
      <c r="BI263" s="188"/>
      <c r="BJ263" s="188"/>
      <c r="BK263" s="188"/>
      <c r="BL263" s="188"/>
      <c r="BM263" s="188"/>
      <c r="BN263" s="188"/>
      <c r="BO263" s="188"/>
      <c r="BP263" s="188"/>
      <c r="BQ263" s="188"/>
      <c r="BR263" s="188"/>
      <c r="BS263" s="188"/>
      <c r="BT263" s="188"/>
      <c r="BU263" s="188"/>
      <c r="BV263" s="188"/>
      <c r="BW263" s="188"/>
      <c r="BX263" s="188"/>
      <c r="BY263" s="188"/>
      <c r="BZ263" s="188"/>
      <c r="CA263" s="188"/>
      <c r="CB263" s="188"/>
      <c r="CC263" s="188"/>
      <c r="CD263" s="188"/>
      <c r="CE263" s="188"/>
      <c r="CF263" s="188"/>
      <c r="CG263" s="188"/>
      <c r="CH263" s="188"/>
      <c r="CI263" s="188"/>
      <c r="CJ263" s="188"/>
      <c r="CK263" s="188"/>
      <c r="CL263" s="188"/>
      <c r="CM263" s="188"/>
      <c r="CN263" s="188"/>
      <c r="CO263" s="188"/>
      <c r="CP263" s="188"/>
      <c r="CQ263" s="188"/>
      <c r="CR263" s="188"/>
      <c r="CS263" s="188"/>
      <c r="CT263" s="188"/>
      <c r="CU263" s="188"/>
      <c r="CV263" s="188"/>
      <c r="CW263" s="188"/>
      <c r="CX263" s="188"/>
      <c r="CY263" s="188"/>
      <c r="CZ263" s="188"/>
      <c r="DA263" s="188"/>
      <c r="DB263" s="188"/>
      <c r="DC263" s="188"/>
      <c r="DD263" s="188"/>
      <c r="DE263" s="188"/>
      <c r="DF263" s="188"/>
      <c r="DG263" s="188"/>
      <c r="DH263" s="188"/>
      <c r="DI263" s="188"/>
      <c r="DJ263" s="188"/>
      <c r="DK263" s="188"/>
      <c r="DL263" s="188"/>
      <c r="DM263" s="188"/>
      <c r="DN263" s="188"/>
      <c r="DO263" s="188"/>
      <c r="DP263" s="188"/>
      <c r="DQ263" s="188"/>
      <c r="DR263" s="188"/>
      <c r="DS263" s="188"/>
      <c r="DT263" s="188"/>
      <c r="DU263" s="188"/>
      <c r="DV263" s="188"/>
      <c r="DW263" s="188"/>
      <c r="DX263" s="188"/>
      <c r="DY263" s="188"/>
      <c r="DZ263" s="188"/>
      <c r="EA263" s="188"/>
      <c r="EB263" s="188"/>
      <c r="EC263" s="188"/>
      <c r="ED263" s="188"/>
      <c r="EE263" s="188"/>
      <c r="EF263" s="188"/>
      <c r="EG263" s="188"/>
      <c r="EH263" s="188"/>
      <c r="EI263" s="188"/>
      <c r="EJ263" s="188"/>
      <c r="EK263" s="188"/>
      <c r="EL263" s="188"/>
      <c r="EM263" s="188"/>
      <c r="EN263" s="188"/>
      <c r="EO263" s="188"/>
      <c r="EP263" s="188"/>
      <c r="EQ263" s="188"/>
      <c r="ER263" s="188"/>
      <c r="ES263" s="188"/>
      <c r="ET263" s="188"/>
      <c r="EU263" s="188"/>
      <c r="EV263" s="188"/>
      <c r="EW263" s="188"/>
      <c r="EX263" s="188"/>
      <c r="EY263" s="188"/>
      <c r="EZ263" s="188"/>
      <c r="FA263" s="188"/>
      <c r="FB263" s="188"/>
      <c r="FC263" s="188"/>
      <c r="FD263" s="188"/>
      <c r="FE263" s="188"/>
      <c r="FF263" s="188"/>
      <c r="FG263" s="188"/>
      <c r="FH263" s="188"/>
      <c r="FI263" s="188"/>
      <c r="FJ263" s="188"/>
      <c r="FK263" s="188"/>
      <c r="FL263" s="188"/>
      <c r="FM263" s="188"/>
      <c r="FN263" s="188"/>
      <c r="FO263" s="188"/>
      <c r="FP263" s="188"/>
      <c r="FQ263" s="188"/>
      <c r="FR263" s="188"/>
      <c r="FS263" s="188"/>
      <c r="FT263" s="188"/>
      <c r="FU263" s="188"/>
      <c r="FV263" s="188"/>
      <c r="FW263" s="188"/>
      <c r="FX263" s="188"/>
      <c r="FY263" s="188"/>
      <c r="FZ263" s="188"/>
      <c r="GA263" s="188"/>
      <c r="GB263" s="188"/>
      <c r="GC263" s="188"/>
      <c r="GD263" s="188"/>
      <c r="GE263" s="188"/>
      <c r="GF263" s="188"/>
      <c r="GG263" s="188"/>
      <c r="GH263" s="188"/>
      <c r="GI263" s="188"/>
      <c r="GJ263" s="188"/>
      <c r="GK263" s="188"/>
      <c r="GL263" s="188"/>
      <c r="GM263" s="188"/>
      <c r="GN263" s="188"/>
      <c r="GO263" s="188"/>
      <c r="GP263" s="188"/>
      <c r="GQ263" s="188"/>
      <c r="GR263" s="188"/>
      <c r="GS263" s="188"/>
      <c r="GT263" s="188"/>
      <c r="GU263" s="188"/>
      <c r="GV263" s="188"/>
      <c r="GW263" s="188"/>
      <c r="GX263" s="188"/>
      <c r="GY263" s="188"/>
      <c r="GZ263" s="188"/>
      <c r="HA263" s="188"/>
      <c r="HB263" s="188"/>
      <c r="HC263" s="188"/>
      <c r="HD263" s="188"/>
      <c r="HE263" s="188"/>
      <c r="HF263" s="188"/>
      <c r="HG263" s="188"/>
      <c r="HH263" s="188"/>
      <c r="HI263" s="188"/>
      <c r="HJ263" s="188"/>
    </row>
    <row r="264" spans="1:218" ht="15.6">
      <c r="A264" s="190"/>
      <c r="B264" s="190"/>
      <c r="C264" s="190"/>
      <c r="D264" s="190"/>
      <c r="E264" s="179"/>
      <c r="F264" s="190"/>
      <c r="G264" s="190"/>
      <c r="H264" s="190"/>
      <c r="I264" s="179"/>
      <c r="J264" s="190"/>
      <c r="K264" s="190"/>
      <c r="L264" s="190"/>
      <c r="M264" s="190"/>
      <c r="N264" s="190"/>
      <c r="O264" s="190"/>
      <c r="P264" s="190"/>
      <c r="Q264" s="190"/>
      <c r="R264" s="190"/>
      <c r="S264" s="190"/>
      <c r="T264" s="190"/>
      <c r="U264" s="190"/>
      <c r="V264" s="190"/>
      <c r="W264" s="190"/>
      <c r="X264" s="190"/>
      <c r="Y264" s="190"/>
      <c r="Z264" s="190"/>
      <c r="AA264" s="188"/>
      <c r="AB264" s="188"/>
      <c r="AC264" s="188"/>
      <c r="AD264" s="188"/>
      <c r="AE264" s="188"/>
      <c r="AF264" s="188"/>
      <c r="AG264" s="188"/>
      <c r="AH264" s="188"/>
      <c r="AI264" s="188"/>
      <c r="AJ264" s="188"/>
      <c r="AK264" s="188"/>
      <c r="AL264" s="188"/>
      <c r="AM264" s="188"/>
      <c r="AN264" s="188"/>
      <c r="AO264" s="188"/>
      <c r="AP264" s="188"/>
      <c r="AQ264" s="188"/>
      <c r="AR264" s="188"/>
      <c r="AS264" s="188"/>
      <c r="AT264" s="188"/>
      <c r="AU264" s="188"/>
      <c r="AV264" s="188"/>
      <c r="AW264" s="188"/>
      <c r="AX264" s="188"/>
      <c r="AY264" s="188"/>
      <c r="AZ264" s="188"/>
      <c r="BA264" s="188"/>
      <c r="BB264" s="188"/>
      <c r="BC264" s="188"/>
      <c r="BD264" s="188"/>
      <c r="BE264" s="188"/>
      <c r="BF264" s="188"/>
      <c r="BG264" s="188"/>
      <c r="BH264" s="188"/>
      <c r="BI264" s="188"/>
      <c r="BJ264" s="188"/>
      <c r="BK264" s="188"/>
      <c r="BL264" s="188"/>
      <c r="BM264" s="188"/>
      <c r="BN264" s="188"/>
      <c r="BO264" s="188"/>
      <c r="BP264" s="188"/>
      <c r="BQ264" s="188"/>
      <c r="BR264" s="188"/>
      <c r="BS264" s="188"/>
      <c r="BT264" s="188"/>
      <c r="BU264" s="188"/>
      <c r="BV264" s="188"/>
      <c r="BW264" s="188"/>
      <c r="BX264" s="188"/>
      <c r="BY264" s="188"/>
      <c r="BZ264" s="188"/>
      <c r="CA264" s="188"/>
      <c r="CB264" s="188"/>
      <c r="CC264" s="188"/>
      <c r="CD264" s="188"/>
      <c r="CE264" s="188"/>
      <c r="CF264" s="188"/>
      <c r="CG264" s="188"/>
      <c r="CH264" s="188"/>
      <c r="CI264" s="188"/>
      <c r="CJ264" s="188"/>
      <c r="CK264" s="188"/>
      <c r="CL264" s="188"/>
      <c r="CM264" s="188"/>
      <c r="CN264" s="188"/>
      <c r="CO264" s="188"/>
      <c r="CP264" s="188"/>
      <c r="CQ264" s="188"/>
      <c r="CR264" s="188"/>
      <c r="CS264" s="188"/>
      <c r="CT264" s="188"/>
      <c r="CU264" s="188"/>
      <c r="CV264" s="188"/>
      <c r="CW264" s="188"/>
      <c r="CX264" s="188"/>
      <c r="CY264" s="188"/>
      <c r="CZ264" s="188"/>
      <c r="DA264" s="188"/>
      <c r="DB264" s="188"/>
      <c r="DC264" s="188"/>
      <c r="DD264" s="188"/>
      <c r="DE264" s="188"/>
      <c r="DF264" s="188"/>
      <c r="DG264" s="188"/>
      <c r="DH264" s="188"/>
      <c r="DI264" s="188"/>
      <c r="DJ264" s="188"/>
      <c r="DK264" s="188"/>
      <c r="DL264" s="188"/>
      <c r="DM264" s="188"/>
      <c r="DN264" s="188"/>
      <c r="DO264" s="188"/>
      <c r="DP264" s="188"/>
      <c r="DQ264" s="188"/>
      <c r="DR264" s="188"/>
      <c r="DS264" s="188"/>
      <c r="DT264" s="188"/>
      <c r="DU264" s="188"/>
      <c r="DV264" s="188"/>
      <c r="DW264" s="188"/>
      <c r="DX264" s="188"/>
      <c r="DY264" s="188"/>
      <c r="DZ264" s="188"/>
      <c r="EA264" s="188"/>
      <c r="EB264" s="188"/>
      <c r="EC264" s="188"/>
      <c r="ED264" s="188"/>
      <c r="EE264" s="188"/>
      <c r="EF264" s="188"/>
      <c r="EG264" s="188"/>
      <c r="EH264" s="188"/>
      <c r="EI264" s="188"/>
      <c r="EJ264" s="188"/>
      <c r="EK264" s="188"/>
      <c r="EL264" s="188"/>
      <c r="EM264" s="188"/>
      <c r="EN264" s="188"/>
      <c r="EO264" s="188"/>
      <c r="EP264" s="188"/>
      <c r="EQ264" s="188"/>
      <c r="ER264" s="188"/>
      <c r="ES264" s="188"/>
      <c r="ET264" s="188"/>
      <c r="EU264" s="188"/>
      <c r="EV264" s="188"/>
      <c r="EW264" s="188"/>
      <c r="EX264" s="188"/>
      <c r="EY264" s="188"/>
      <c r="EZ264" s="188"/>
      <c r="FA264" s="188"/>
      <c r="FB264" s="188"/>
      <c r="FC264" s="188"/>
      <c r="FD264" s="188"/>
      <c r="FE264" s="188"/>
      <c r="FF264" s="188"/>
      <c r="FG264" s="188"/>
      <c r="FH264" s="188"/>
      <c r="FI264" s="188"/>
      <c r="FJ264" s="188"/>
      <c r="FK264" s="188"/>
      <c r="FL264" s="188"/>
      <c r="FM264" s="188"/>
      <c r="FN264" s="188"/>
      <c r="FO264" s="188"/>
      <c r="FP264" s="188"/>
      <c r="FQ264" s="188"/>
      <c r="FR264" s="188"/>
      <c r="FS264" s="188"/>
      <c r="FT264" s="188"/>
      <c r="FU264" s="188"/>
      <c r="FV264" s="188"/>
      <c r="FW264" s="188"/>
      <c r="FX264" s="188"/>
      <c r="FY264" s="188"/>
      <c r="FZ264" s="188"/>
      <c r="GA264" s="188"/>
      <c r="GB264" s="188"/>
      <c r="GC264" s="188"/>
      <c r="GD264" s="188"/>
      <c r="GE264" s="188"/>
      <c r="GF264" s="188"/>
      <c r="GG264" s="188"/>
      <c r="GH264" s="188"/>
      <c r="GI264" s="188"/>
      <c r="GJ264" s="188"/>
      <c r="GK264" s="188"/>
      <c r="GL264" s="188"/>
      <c r="GM264" s="188"/>
      <c r="GN264" s="188"/>
      <c r="GO264" s="188"/>
      <c r="GP264" s="188"/>
      <c r="GQ264" s="188"/>
      <c r="GR264" s="188"/>
      <c r="GS264" s="188"/>
      <c r="GT264" s="188"/>
      <c r="GU264" s="188"/>
      <c r="GV264" s="188"/>
      <c r="GW264" s="188"/>
      <c r="GX264" s="188"/>
      <c r="GY264" s="188"/>
      <c r="GZ264" s="188"/>
      <c r="HA264" s="188"/>
      <c r="HB264" s="188"/>
      <c r="HC264" s="188"/>
      <c r="HD264" s="188"/>
      <c r="HE264" s="188"/>
      <c r="HF264" s="188"/>
      <c r="HG264" s="188"/>
      <c r="HH264" s="188"/>
      <c r="HI264" s="188"/>
      <c r="HJ264" s="188"/>
    </row>
    <row r="265" spans="1:218" ht="15.6">
      <c r="A265" s="190"/>
      <c r="B265" s="190"/>
      <c r="C265" s="190"/>
      <c r="D265" s="190"/>
      <c r="E265" s="179"/>
      <c r="F265" s="190"/>
      <c r="G265" s="190"/>
      <c r="H265" s="190"/>
      <c r="I265" s="179"/>
      <c r="J265" s="190"/>
      <c r="K265" s="190"/>
      <c r="L265" s="190"/>
      <c r="M265" s="190"/>
      <c r="N265" s="190"/>
      <c r="O265" s="190"/>
      <c r="P265" s="190"/>
      <c r="Q265" s="190"/>
      <c r="R265" s="190"/>
      <c r="S265" s="190"/>
      <c r="T265" s="190"/>
      <c r="U265" s="190"/>
      <c r="V265" s="190"/>
      <c r="W265" s="190"/>
      <c r="X265" s="190"/>
      <c r="Y265" s="190"/>
      <c r="Z265" s="190"/>
      <c r="AA265" s="188"/>
      <c r="AB265" s="188"/>
      <c r="AC265" s="188"/>
      <c r="AD265" s="188"/>
      <c r="AE265" s="188"/>
      <c r="AF265" s="188"/>
      <c r="AG265" s="188"/>
      <c r="AH265" s="188"/>
      <c r="AI265" s="188"/>
      <c r="AJ265" s="188"/>
      <c r="AK265" s="188"/>
      <c r="AL265" s="188"/>
      <c r="AM265" s="188"/>
      <c r="AN265" s="188"/>
      <c r="AO265" s="188"/>
      <c r="AP265" s="188"/>
      <c r="AQ265" s="188"/>
      <c r="AR265" s="188"/>
      <c r="AS265" s="188"/>
      <c r="AT265" s="188"/>
      <c r="AU265" s="188"/>
      <c r="AV265" s="188"/>
      <c r="AW265" s="188"/>
      <c r="AX265" s="188"/>
      <c r="AY265" s="188"/>
      <c r="AZ265" s="188"/>
      <c r="BA265" s="188"/>
      <c r="BB265" s="188"/>
      <c r="BC265" s="188"/>
      <c r="BD265" s="188"/>
      <c r="BE265" s="188"/>
      <c r="BF265" s="188"/>
      <c r="BG265" s="188"/>
      <c r="BH265" s="188"/>
      <c r="BI265" s="188"/>
      <c r="BJ265" s="188"/>
      <c r="BK265" s="188"/>
      <c r="BL265" s="188"/>
      <c r="BM265" s="188"/>
      <c r="BN265" s="188"/>
      <c r="BO265" s="188"/>
      <c r="BP265" s="188"/>
      <c r="BQ265" s="188"/>
      <c r="BR265" s="188"/>
      <c r="BS265" s="188"/>
      <c r="BT265" s="188"/>
      <c r="BU265" s="188"/>
      <c r="BV265" s="188"/>
      <c r="BW265" s="188"/>
      <c r="BX265" s="188"/>
      <c r="BY265" s="188"/>
      <c r="BZ265" s="188"/>
      <c r="CA265" s="188"/>
      <c r="CB265" s="188"/>
      <c r="CC265" s="188"/>
      <c r="CD265" s="188"/>
      <c r="CE265" s="188"/>
      <c r="CF265" s="188"/>
      <c r="CG265" s="188"/>
      <c r="CH265" s="188"/>
      <c r="CI265" s="188"/>
      <c r="CJ265" s="188"/>
      <c r="CK265" s="188"/>
      <c r="CL265" s="188"/>
      <c r="CM265" s="188"/>
      <c r="CN265" s="188"/>
      <c r="CO265" s="188"/>
      <c r="CP265" s="188"/>
      <c r="CQ265" s="188"/>
      <c r="CR265" s="188"/>
      <c r="CS265" s="188"/>
      <c r="CT265" s="188"/>
      <c r="CU265" s="188"/>
      <c r="CV265" s="188"/>
      <c r="CW265" s="188"/>
      <c r="CX265" s="188"/>
      <c r="CY265" s="188"/>
      <c r="CZ265" s="188"/>
      <c r="DA265" s="188"/>
      <c r="DB265" s="188"/>
      <c r="DC265" s="188"/>
      <c r="DD265" s="188"/>
      <c r="DE265" s="188"/>
      <c r="DF265" s="188"/>
      <c r="DG265" s="188"/>
      <c r="DH265" s="188"/>
      <c r="DI265" s="188"/>
      <c r="DJ265" s="188"/>
      <c r="DK265" s="188"/>
      <c r="DL265" s="188"/>
      <c r="DM265" s="188"/>
      <c r="DN265" s="188"/>
      <c r="DO265" s="188"/>
      <c r="DP265" s="188"/>
      <c r="DQ265" s="188"/>
      <c r="DR265" s="188"/>
      <c r="DS265" s="188"/>
      <c r="DT265" s="188"/>
      <c r="DU265" s="188"/>
      <c r="DV265" s="188"/>
      <c r="DW265" s="188"/>
      <c r="DX265" s="188"/>
      <c r="DY265" s="188"/>
      <c r="DZ265" s="188"/>
      <c r="EA265" s="188"/>
      <c r="EB265" s="188"/>
      <c r="EC265" s="188"/>
      <c r="ED265" s="188"/>
      <c r="EE265" s="188"/>
      <c r="EF265" s="188"/>
      <c r="EG265" s="188"/>
      <c r="EH265" s="188"/>
      <c r="EI265" s="188"/>
      <c r="EJ265" s="188"/>
      <c r="EK265" s="188"/>
      <c r="EL265" s="188"/>
      <c r="EM265" s="188"/>
      <c r="EN265" s="188"/>
      <c r="EO265" s="188"/>
      <c r="EP265" s="188"/>
      <c r="EQ265" s="188"/>
      <c r="ER265" s="188"/>
      <c r="ES265" s="188"/>
      <c r="ET265" s="188"/>
      <c r="EU265" s="188"/>
      <c r="EV265" s="188"/>
      <c r="EW265" s="188"/>
      <c r="EX265" s="188"/>
      <c r="EY265" s="188"/>
      <c r="EZ265" s="188"/>
      <c r="FA265" s="188"/>
      <c r="FB265" s="188"/>
      <c r="FC265" s="188"/>
      <c r="FD265" s="188"/>
      <c r="FE265" s="188"/>
      <c r="FF265" s="188"/>
      <c r="FG265" s="188"/>
      <c r="FH265" s="188"/>
      <c r="FI265" s="188"/>
      <c r="FJ265" s="188"/>
      <c r="FK265" s="188"/>
      <c r="FL265" s="188"/>
      <c r="FM265" s="188"/>
      <c r="FN265" s="188"/>
      <c r="FO265" s="188"/>
      <c r="FP265" s="188"/>
      <c r="FQ265" s="188"/>
      <c r="FR265" s="188"/>
      <c r="FS265" s="188"/>
      <c r="FT265" s="188"/>
      <c r="FU265" s="188"/>
      <c r="FV265" s="188"/>
      <c r="FW265" s="188"/>
      <c r="FX265" s="188"/>
      <c r="FY265" s="188"/>
      <c r="FZ265" s="188"/>
      <c r="GA265" s="188"/>
      <c r="GB265" s="188"/>
      <c r="GC265" s="188"/>
      <c r="GD265" s="188"/>
      <c r="GE265" s="188"/>
      <c r="GF265" s="188"/>
      <c r="GG265" s="188"/>
      <c r="GH265" s="188"/>
      <c r="GI265" s="188"/>
      <c r="GJ265" s="188"/>
      <c r="GK265" s="188"/>
      <c r="GL265" s="188"/>
      <c r="GM265" s="188"/>
      <c r="GN265" s="188"/>
      <c r="GO265" s="188"/>
      <c r="GP265" s="188"/>
      <c r="GQ265" s="188"/>
      <c r="GR265" s="188"/>
      <c r="GS265" s="188"/>
      <c r="GT265" s="188"/>
      <c r="GU265" s="188"/>
      <c r="GV265" s="188"/>
      <c r="GW265" s="188"/>
      <c r="GX265" s="188"/>
      <c r="GY265" s="188"/>
      <c r="GZ265" s="188"/>
      <c r="HA265" s="188"/>
      <c r="HB265" s="188"/>
      <c r="HC265" s="188"/>
      <c r="HD265" s="188"/>
      <c r="HE265" s="188"/>
      <c r="HF265" s="188"/>
      <c r="HG265" s="188"/>
      <c r="HH265" s="188"/>
      <c r="HI265" s="188"/>
      <c r="HJ265" s="188"/>
    </row>
    <row r="266" spans="1:218" ht="15.6">
      <c r="A266" s="190"/>
      <c r="B266" s="190"/>
      <c r="C266" s="190"/>
      <c r="D266" s="190"/>
      <c r="E266" s="179"/>
      <c r="F266" s="190"/>
      <c r="G266" s="190"/>
      <c r="H266" s="190"/>
      <c r="I266" s="179"/>
      <c r="J266" s="190"/>
      <c r="K266" s="190"/>
      <c r="L266" s="190"/>
      <c r="M266" s="190"/>
      <c r="N266" s="190"/>
      <c r="O266" s="190"/>
      <c r="P266" s="190"/>
      <c r="Q266" s="190"/>
      <c r="R266" s="190"/>
      <c r="S266" s="190"/>
      <c r="T266" s="190"/>
      <c r="U266" s="190"/>
      <c r="V266" s="190"/>
      <c r="W266" s="190"/>
      <c r="X266" s="190"/>
      <c r="Y266" s="190"/>
      <c r="Z266" s="190"/>
      <c r="AA266" s="188"/>
      <c r="AB266" s="188"/>
      <c r="AC266" s="188"/>
      <c r="AD266" s="188"/>
      <c r="AE266" s="188"/>
      <c r="AF266" s="188"/>
      <c r="AG266" s="188"/>
      <c r="AH266" s="188"/>
      <c r="AI266" s="188"/>
      <c r="AJ266" s="188"/>
      <c r="AK266" s="188"/>
      <c r="AL266" s="188"/>
      <c r="AM266" s="188"/>
      <c r="AN266" s="188"/>
      <c r="AO266" s="188"/>
      <c r="AP266" s="188"/>
      <c r="AQ266" s="188"/>
      <c r="AR266" s="188"/>
      <c r="AS266" s="188"/>
      <c r="AT266" s="188"/>
      <c r="AU266" s="188"/>
      <c r="AV266" s="188"/>
      <c r="AW266" s="188"/>
      <c r="AX266" s="188"/>
      <c r="AY266" s="188"/>
      <c r="AZ266" s="188"/>
      <c r="BA266" s="188"/>
      <c r="BB266" s="188"/>
      <c r="BC266" s="188"/>
      <c r="BD266" s="188"/>
      <c r="BE266" s="188"/>
      <c r="BF266" s="188"/>
      <c r="BG266" s="188"/>
      <c r="BH266" s="188"/>
      <c r="BI266" s="188"/>
      <c r="BJ266" s="188"/>
      <c r="BK266" s="188"/>
      <c r="BL266" s="188"/>
      <c r="BM266" s="188"/>
      <c r="BN266" s="188"/>
      <c r="BO266" s="188"/>
      <c r="BP266" s="188"/>
      <c r="BQ266" s="188"/>
      <c r="BR266" s="188"/>
      <c r="BS266" s="188"/>
      <c r="BT266" s="188"/>
      <c r="BU266" s="188"/>
      <c r="BV266" s="188"/>
      <c r="BW266" s="188"/>
      <c r="BX266" s="188"/>
      <c r="BY266" s="188"/>
      <c r="BZ266" s="188"/>
      <c r="CA266" s="188"/>
      <c r="CB266" s="188"/>
      <c r="CC266" s="188"/>
      <c r="CD266" s="188"/>
      <c r="CE266" s="188"/>
      <c r="CF266" s="188"/>
      <c r="CG266" s="188"/>
      <c r="CH266" s="188"/>
      <c r="CI266" s="188"/>
      <c r="CJ266" s="188"/>
      <c r="CK266" s="188"/>
      <c r="CL266" s="188"/>
      <c r="CM266" s="188"/>
      <c r="CN266" s="188"/>
      <c r="CO266" s="188"/>
      <c r="CP266" s="188"/>
      <c r="CQ266" s="188"/>
      <c r="CR266" s="188"/>
      <c r="CS266" s="188"/>
      <c r="CT266" s="188"/>
      <c r="CU266" s="188"/>
      <c r="CV266" s="188"/>
      <c r="CW266" s="188"/>
      <c r="CX266" s="188"/>
      <c r="CY266" s="188"/>
      <c r="CZ266" s="188"/>
      <c r="DA266" s="188"/>
      <c r="DB266" s="188"/>
      <c r="DC266" s="188"/>
      <c r="DD266" s="188"/>
      <c r="DE266" s="188"/>
      <c r="DF266" s="188"/>
      <c r="DG266" s="188"/>
      <c r="DH266" s="188"/>
      <c r="DI266" s="188"/>
      <c r="DJ266" s="188"/>
      <c r="DK266" s="188"/>
      <c r="DL266" s="188"/>
      <c r="DM266" s="188"/>
      <c r="DN266" s="188"/>
      <c r="DO266" s="188"/>
      <c r="DP266" s="188"/>
      <c r="DQ266" s="188"/>
      <c r="DR266" s="188"/>
      <c r="DS266" s="188"/>
      <c r="DT266" s="188"/>
      <c r="DU266" s="188"/>
      <c r="DV266" s="188"/>
      <c r="DW266" s="188"/>
      <c r="DX266" s="188"/>
      <c r="DY266" s="188"/>
      <c r="DZ266" s="188"/>
      <c r="EA266" s="188"/>
      <c r="EB266" s="188"/>
      <c r="EC266" s="188"/>
      <c r="ED266" s="188"/>
      <c r="EE266" s="188"/>
      <c r="EF266" s="188"/>
      <c r="EG266" s="188"/>
      <c r="EH266" s="188"/>
      <c r="EI266" s="188"/>
      <c r="EJ266" s="188"/>
      <c r="EK266" s="188"/>
      <c r="EL266" s="188"/>
      <c r="EM266" s="188"/>
      <c r="EN266" s="188"/>
      <c r="EO266" s="188"/>
      <c r="EP266" s="188"/>
      <c r="EQ266" s="188"/>
      <c r="ER266" s="188"/>
      <c r="ES266" s="188"/>
      <c r="ET266" s="188"/>
      <c r="EU266" s="188"/>
      <c r="EV266" s="188"/>
      <c r="EW266" s="188"/>
      <c r="EX266" s="188"/>
      <c r="EY266" s="188"/>
      <c r="EZ266" s="188"/>
      <c r="FA266" s="188"/>
      <c r="FB266" s="188"/>
      <c r="FC266" s="188"/>
      <c r="FD266" s="188"/>
      <c r="FE266" s="188"/>
      <c r="FF266" s="188"/>
      <c r="FG266" s="188"/>
      <c r="FH266" s="188"/>
      <c r="FI266" s="188"/>
      <c r="FJ266" s="188"/>
      <c r="FK266" s="188"/>
      <c r="FL266" s="188"/>
      <c r="FM266" s="188"/>
      <c r="FN266" s="188"/>
      <c r="FO266" s="188"/>
      <c r="FP266" s="188"/>
      <c r="FQ266" s="188"/>
      <c r="FR266" s="188"/>
      <c r="FS266" s="188"/>
      <c r="FT266" s="188"/>
      <c r="FU266" s="188"/>
      <c r="FV266" s="188"/>
      <c r="FW266" s="188"/>
      <c r="FX266" s="188"/>
      <c r="FY266" s="188"/>
      <c r="FZ266" s="188"/>
      <c r="GA266" s="188"/>
      <c r="GB266" s="188"/>
      <c r="GC266" s="188"/>
      <c r="GD266" s="188"/>
      <c r="GE266" s="188"/>
      <c r="GF266" s="188"/>
      <c r="GG266" s="188"/>
      <c r="GH266" s="188"/>
      <c r="GI266" s="188"/>
      <c r="GJ266" s="188"/>
      <c r="GK266" s="188"/>
      <c r="GL266" s="188"/>
      <c r="GM266" s="188"/>
      <c r="GN266" s="188"/>
      <c r="GO266" s="188"/>
      <c r="GP266" s="188"/>
      <c r="GQ266" s="188"/>
      <c r="GR266" s="188"/>
      <c r="GS266" s="188"/>
      <c r="GT266" s="188"/>
      <c r="GU266" s="188"/>
      <c r="GV266" s="188"/>
      <c r="GW266" s="188"/>
      <c r="GX266" s="188"/>
      <c r="GY266" s="188"/>
      <c r="GZ266" s="188"/>
      <c r="HA266" s="188"/>
      <c r="HB266" s="188"/>
      <c r="HC266" s="188"/>
      <c r="HD266" s="188"/>
      <c r="HE266" s="188"/>
      <c r="HF266" s="188"/>
      <c r="HG266" s="188"/>
      <c r="HH266" s="188"/>
      <c r="HI266" s="188"/>
      <c r="HJ266" s="188"/>
    </row>
    <row r="267" spans="1:218" ht="15.6">
      <c r="A267" s="190"/>
      <c r="B267" s="190"/>
      <c r="C267" s="190"/>
      <c r="D267" s="190"/>
      <c r="E267" s="179"/>
      <c r="F267" s="190"/>
      <c r="G267" s="190"/>
      <c r="H267" s="190"/>
      <c r="I267" s="179"/>
      <c r="J267" s="190"/>
      <c r="K267" s="190"/>
      <c r="L267" s="190"/>
      <c r="M267" s="190"/>
      <c r="N267" s="190"/>
      <c r="O267" s="190"/>
      <c r="P267" s="190"/>
      <c r="Q267" s="190"/>
      <c r="R267" s="190"/>
      <c r="S267" s="190"/>
      <c r="T267" s="190"/>
      <c r="U267" s="190"/>
      <c r="V267" s="190"/>
      <c r="W267" s="190"/>
      <c r="X267" s="190"/>
      <c r="Y267" s="190"/>
      <c r="Z267" s="190"/>
      <c r="AA267" s="188"/>
      <c r="AB267" s="188"/>
      <c r="AC267" s="188"/>
      <c r="AD267" s="188"/>
      <c r="AE267" s="188"/>
      <c r="AF267" s="188"/>
      <c r="AG267" s="188"/>
      <c r="AH267" s="188"/>
      <c r="AI267" s="188"/>
      <c r="AJ267" s="188"/>
      <c r="AK267" s="188"/>
      <c r="AL267" s="188"/>
      <c r="AM267" s="188"/>
      <c r="AN267" s="188"/>
      <c r="AO267" s="188"/>
      <c r="AP267" s="188"/>
      <c r="AQ267" s="188"/>
      <c r="AR267" s="188"/>
      <c r="AS267" s="188"/>
      <c r="AT267" s="188"/>
      <c r="AU267" s="188"/>
      <c r="AV267" s="188"/>
      <c r="AW267" s="188"/>
      <c r="AX267" s="188"/>
      <c r="AY267" s="188"/>
      <c r="AZ267" s="188"/>
      <c r="BA267" s="188"/>
      <c r="BB267" s="188"/>
      <c r="BC267" s="188"/>
      <c r="BD267" s="188"/>
      <c r="BE267" s="188"/>
      <c r="BF267" s="188"/>
      <c r="BG267" s="188"/>
      <c r="BH267" s="188"/>
      <c r="BI267" s="188"/>
      <c r="BJ267" s="188"/>
      <c r="BK267" s="188"/>
      <c r="BL267" s="188"/>
      <c r="BM267" s="188"/>
      <c r="BN267" s="188"/>
      <c r="BO267" s="188"/>
      <c r="BP267" s="188"/>
      <c r="BQ267" s="188"/>
      <c r="BR267" s="188"/>
      <c r="BS267" s="188"/>
      <c r="BT267" s="188"/>
      <c r="BU267" s="188"/>
      <c r="BV267" s="188"/>
      <c r="BW267" s="188"/>
      <c r="BX267" s="188"/>
      <c r="BY267" s="188"/>
      <c r="BZ267" s="188"/>
      <c r="CA267" s="188"/>
      <c r="CB267" s="188"/>
      <c r="CC267" s="188"/>
      <c r="CD267" s="188"/>
      <c r="CE267" s="188"/>
      <c r="CF267" s="188"/>
      <c r="CG267" s="188"/>
      <c r="CH267" s="188"/>
      <c r="CI267" s="188"/>
      <c r="CJ267" s="188"/>
      <c r="CK267" s="188"/>
      <c r="CL267" s="188"/>
      <c r="CM267" s="188"/>
      <c r="CN267" s="188"/>
      <c r="CO267" s="188"/>
      <c r="CP267" s="188"/>
      <c r="CQ267" s="188"/>
      <c r="CR267" s="188"/>
      <c r="CS267" s="188"/>
      <c r="CT267" s="188"/>
      <c r="CU267" s="188"/>
      <c r="CV267" s="188"/>
      <c r="CW267" s="188"/>
      <c r="CX267" s="188"/>
      <c r="CY267" s="188"/>
      <c r="CZ267" s="188"/>
      <c r="DA267" s="188"/>
      <c r="DB267" s="188"/>
      <c r="DC267" s="188"/>
      <c r="DD267" s="188"/>
      <c r="DE267" s="188"/>
      <c r="DF267" s="188"/>
      <c r="DG267" s="188"/>
      <c r="DH267" s="188"/>
      <c r="DI267" s="188"/>
      <c r="DJ267" s="188"/>
      <c r="DK267" s="188"/>
      <c r="DL267" s="188"/>
      <c r="DM267" s="188"/>
      <c r="DN267" s="188"/>
      <c r="DO267" s="188"/>
      <c r="DP267" s="188"/>
      <c r="DQ267" s="188"/>
      <c r="DR267" s="188"/>
      <c r="DS267" s="188"/>
      <c r="DT267" s="188"/>
      <c r="DU267" s="188"/>
      <c r="DV267" s="188"/>
      <c r="DW267" s="188"/>
      <c r="DX267" s="188"/>
      <c r="DY267" s="188"/>
      <c r="DZ267" s="188"/>
      <c r="EA267" s="188"/>
      <c r="EB267" s="188"/>
      <c r="EC267" s="188"/>
      <c r="ED267" s="188"/>
      <c r="EE267" s="188"/>
      <c r="EF267" s="188"/>
      <c r="EG267" s="188"/>
      <c r="EH267" s="188"/>
      <c r="EI267" s="188"/>
      <c r="EJ267" s="188"/>
      <c r="EK267" s="188"/>
      <c r="EL267" s="188"/>
      <c r="EM267" s="188"/>
      <c r="EN267" s="188"/>
      <c r="EO267" s="188"/>
      <c r="EP267" s="188"/>
      <c r="EQ267" s="188"/>
      <c r="ER267" s="188"/>
      <c r="ES267" s="188"/>
      <c r="ET267" s="188"/>
      <c r="EU267" s="188"/>
      <c r="EV267" s="188"/>
      <c r="EW267" s="188"/>
      <c r="EX267" s="188"/>
      <c r="EY267" s="188"/>
      <c r="EZ267" s="188"/>
      <c r="FA267" s="188"/>
      <c r="FB267" s="188"/>
      <c r="FC267" s="188"/>
      <c r="FD267" s="188"/>
      <c r="FE267" s="188"/>
      <c r="FF267" s="188"/>
      <c r="FG267" s="188"/>
      <c r="FH267" s="188"/>
      <c r="FI267" s="188"/>
      <c r="FJ267" s="188"/>
      <c r="FK267" s="188"/>
      <c r="FL267" s="188"/>
      <c r="FM267" s="188"/>
      <c r="FN267" s="188"/>
      <c r="FO267" s="188"/>
      <c r="FP267" s="188"/>
      <c r="FQ267" s="188"/>
      <c r="FR267" s="188"/>
      <c r="FS267" s="188"/>
      <c r="FT267" s="188"/>
      <c r="FU267" s="188"/>
      <c r="FV267" s="188"/>
      <c r="FW267" s="188"/>
      <c r="FX267" s="188"/>
      <c r="FY267" s="188"/>
      <c r="FZ267" s="188"/>
      <c r="GA267" s="188"/>
      <c r="GB267" s="188"/>
      <c r="GC267" s="188"/>
      <c r="GD267" s="188"/>
      <c r="GE267" s="188"/>
      <c r="GF267" s="188"/>
      <c r="GG267" s="188"/>
      <c r="GH267" s="188"/>
      <c r="GI267" s="188"/>
      <c r="GJ267" s="188"/>
      <c r="GK267" s="188"/>
      <c r="GL267" s="188"/>
      <c r="GM267" s="188"/>
      <c r="GN267" s="188"/>
      <c r="GO267" s="188"/>
      <c r="GP267" s="188"/>
      <c r="GQ267" s="188"/>
      <c r="GR267" s="188"/>
      <c r="GS267" s="188"/>
      <c r="GT267" s="188"/>
      <c r="GU267" s="188"/>
      <c r="GV267" s="188"/>
      <c r="GW267" s="188"/>
      <c r="GX267" s="188"/>
      <c r="GY267" s="188"/>
      <c r="GZ267" s="188"/>
      <c r="HA267" s="188"/>
      <c r="HB267" s="188"/>
      <c r="HC267" s="188"/>
      <c r="HD267" s="188"/>
      <c r="HE267" s="188"/>
      <c r="HF267" s="188"/>
      <c r="HG267" s="188"/>
      <c r="HH267" s="188"/>
      <c r="HI267" s="188"/>
      <c r="HJ267" s="188"/>
    </row>
    <row r="268" spans="1:218" ht="15.6">
      <c r="A268" s="190"/>
      <c r="B268" s="190"/>
      <c r="C268" s="190"/>
      <c r="D268" s="190"/>
      <c r="E268" s="179"/>
      <c r="F268" s="190"/>
      <c r="G268" s="190"/>
      <c r="H268" s="190"/>
      <c r="I268" s="179"/>
      <c r="J268" s="190"/>
      <c r="K268" s="190"/>
      <c r="L268" s="190"/>
      <c r="M268" s="190"/>
      <c r="N268" s="190"/>
      <c r="O268" s="190"/>
      <c r="P268" s="190"/>
      <c r="Q268" s="190"/>
      <c r="R268" s="190"/>
      <c r="S268" s="190"/>
      <c r="T268" s="190"/>
      <c r="U268" s="190"/>
      <c r="V268" s="190"/>
      <c r="W268" s="190"/>
      <c r="X268" s="190"/>
      <c r="Y268" s="190"/>
      <c r="Z268" s="190"/>
      <c r="AA268" s="188"/>
      <c r="AB268" s="188"/>
      <c r="AC268" s="188"/>
      <c r="AD268" s="188"/>
      <c r="AE268" s="188"/>
      <c r="AF268" s="188"/>
      <c r="AG268" s="188"/>
      <c r="AH268" s="188"/>
      <c r="AI268" s="188"/>
      <c r="AJ268" s="188"/>
      <c r="AK268" s="188"/>
      <c r="AL268" s="188"/>
      <c r="AM268" s="188"/>
      <c r="AN268" s="188"/>
      <c r="AO268" s="188"/>
      <c r="AP268" s="188"/>
      <c r="AQ268" s="188"/>
      <c r="AR268" s="188"/>
      <c r="AS268" s="188"/>
      <c r="AT268" s="188"/>
      <c r="AU268" s="188"/>
      <c r="AV268" s="188"/>
      <c r="AW268" s="188"/>
      <c r="AX268" s="188"/>
      <c r="AY268" s="188"/>
      <c r="AZ268" s="188"/>
      <c r="BA268" s="188"/>
      <c r="BB268" s="188"/>
      <c r="BC268" s="188"/>
      <c r="BD268" s="188"/>
      <c r="BE268" s="188"/>
      <c r="BF268" s="188"/>
      <c r="BG268" s="188"/>
      <c r="BH268" s="188"/>
      <c r="BI268" s="188"/>
      <c r="BJ268" s="188"/>
      <c r="BK268" s="188"/>
      <c r="BL268" s="188"/>
      <c r="BM268" s="188"/>
      <c r="BN268" s="188"/>
      <c r="BO268" s="188"/>
      <c r="BP268" s="188"/>
      <c r="BQ268" s="188"/>
      <c r="BR268" s="188"/>
      <c r="BS268" s="188"/>
      <c r="BT268" s="188"/>
      <c r="BU268" s="188"/>
      <c r="BV268" s="188"/>
      <c r="BW268" s="188"/>
      <c r="BX268" s="188"/>
      <c r="BY268" s="188"/>
      <c r="BZ268" s="188"/>
      <c r="CA268" s="188"/>
      <c r="CB268" s="188"/>
      <c r="CC268" s="188"/>
      <c r="CD268" s="188"/>
      <c r="CE268" s="188"/>
      <c r="CF268" s="188"/>
      <c r="CG268" s="188"/>
      <c r="CH268" s="188"/>
      <c r="CI268" s="188"/>
      <c r="CJ268" s="188"/>
      <c r="CK268" s="188"/>
      <c r="CL268" s="188"/>
      <c r="CM268" s="188"/>
      <c r="CN268" s="188"/>
      <c r="CO268" s="188"/>
      <c r="CP268" s="188"/>
      <c r="CQ268" s="188"/>
      <c r="CR268" s="188"/>
      <c r="CS268" s="188"/>
      <c r="CT268" s="188"/>
      <c r="CU268" s="188"/>
      <c r="CV268" s="188"/>
      <c r="CW268" s="188"/>
      <c r="CX268" s="188"/>
      <c r="CY268" s="188"/>
      <c r="CZ268" s="188"/>
      <c r="DA268" s="188"/>
      <c r="DB268" s="188"/>
      <c r="DC268" s="188"/>
      <c r="DD268" s="188"/>
      <c r="DE268" s="188"/>
      <c r="DF268" s="188"/>
      <c r="DG268" s="188"/>
      <c r="DH268" s="188"/>
      <c r="DI268" s="188"/>
      <c r="DJ268" s="188"/>
      <c r="DK268" s="188"/>
      <c r="DL268" s="188"/>
      <c r="DM268" s="188"/>
      <c r="DN268" s="188"/>
      <c r="DO268" s="188"/>
      <c r="DP268" s="188"/>
      <c r="DQ268" s="188"/>
      <c r="DR268" s="188"/>
      <c r="DS268" s="188"/>
      <c r="DT268" s="188"/>
      <c r="DU268" s="188"/>
      <c r="DV268" s="188"/>
      <c r="DW268" s="188"/>
      <c r="DX268" s="188"/>
      <c r="DY268" s="188"/>
      <c r="DZ268" s="188"/>
      <c r="EA268" s="188"/>
      <c r="EB268" s="188"/>
      <c r="EC268" s="188"/>
      <c r="ED268" s="188"/>
      <c r="EE268" s="188"/>
      <c r="EF268" s="188"/>
      <c r="EG268" s="188"/>
      <c r="EH268" s="188"/>
      <c r="EI268" s="188"/>
      <c r="EJ268" s="188"/>
      <c r="EK268" s="188"/>
      <c r="EL268" s="188"/>
      <c r="EM268" s="188"/>
      <c r="EN268" s="188"/>
      <c r="EO268" s="188"/>
      <c r="EP268" s="188"/>
      <c r="EQ268" s="188"/>
      <c r="ER268" s="188"/>
      <c r="ES268" s="188"/>
      <c r="ET268" s="188"/>
      <c r="EU268" s="188"/>
      <c r="EV268" s="188"/>
      <c r="EW268" s="188"/>
      <c r="EX268" s="188"/>
      <c r="EY268" s="188"/>
      <c r="EZ268" s="188"/>
      <c r="FA268" s="188"/>
      <c r="FB268" s="188"/>
      <c r="FC268" s="188"/>
      <c r="FD268" s="188"/>
      <c r="FE268" s="188"/>
      <c r="FF268" s="188"/>
      <c r="FG268" s="188"/>
      <c r="FH268" s="188"/>
      <c r="FI268" s="188"/>
      <c r="FJ268" s="188"/>
      <c r="FK268" s="188"/>
      <c r="FL268" s="188"/>
      <c r="FM268" s="188"/>
      <c r="FN268" s="188"/>
      <c r="FO268" s="188"/>
      <c r="FP268" s="188"/>
      <c r="FQ268" s="188"/>
      <c r="FR268" s="188"/>
      <c r="FS268" s="188"/>
      <c r="FT268" s="188"/>
      <c r="FU268" s="188"/>
      <c r="FV268" s="188"/>
      <c r="FW268" s="188"/>
      <c r="FX268" s="188"/>
      <c r="FY268" s="188"/>
      <c r="FZ268" s="188"/>
      <c r="GA268" s="188"/>
      <c r="GB268" s="188"/>
      <c r="GC268" s="188"/>
      <c r="GD268" s="188"/>
      <c r="GE268" s="188"/>
      <c r="GF268" s="188"/>
      <c r="GG268" s="188"/>
      <c r="GH268" s="188"/>
      <c r="GI268" s="188"/>
      <c r="GJ268" s="188"/>
      <c r="GK268" s="188"/>
      <c r="GL268" s="188"/>
      <c r="GM268" s="188"/>
      <c r="GN268" s="188"/>
      <c r="GO268" s="188"/>
      <c r="GP268" s="188"/>
      <c r="GQ268" s="188"/>
      <c r="GR268" s="188"/>
      <c r="GS268" s="188"/>
      <c r="GT268" s="188"/>
      <c r="GU268" s="188"/>
      <c r="GV268" s="188"/>
      <c r="GW268" s="188"/>
      <c r="GX268" s="188"/>
      <c r="GY268" s="188"/>
      <c r="GZ268" s="188"/>
      <c r="HA268" s="188"/>
      <c r="HB268" s="188"/>
      <c r="HC268" s="188"/>
      <c r="HD268" s="188"/>
      <c r="HE268" s="188"/>
      <c r="HF268" s="188"/>
      <c r="HG268" s="188"/>
      <c r="HH268" s="188"/>
      <c r="HI268" s="188"/>
      <c r="HJ268" s="188"/>
    </row>
    <row r="269" spans="1:218" ht="15.6">
      <c r="A269" s="190"/>
      <c r="B269" s="190"/>
      <c r="C269" s="190"/>
      <c r="D269" s="190"/>
      <c r="E269" s="179"/>
      <c r="F269" s="190"/>
      <c r="G269" s="190"/>
      <c r="H269" s="190"/>
      <c r="I269" s="179"/>
      <c r="J269" s="190"/>
      <c r="K269" s="190"/>
      <c r="L269" s="190"/>
      <c r="M269" s="190"/>
      <c r="N269" s="190"/>
      <c r="O269" s="190"/>
      <c r="P269" s="190"/>
      <c r="Q269" s="190"/>
      <c r="R269" s="190"/>
      <c r="S269" s="190"/>
      <c r="T269" s="190"/>
      <c r="U269" s="190"/>
      <c r="V269" s="190"/>
      <c r="W269" s="190"/>
      <c r="X269" s="190"/>
      <c r="Y269" s="190"/>
      <c r="Z269" s="190"/>
      <c r="AA269" s="188"/>
      <c r="AB269" s="188"/>
      <c r="AC269" s="188"/>
      <c r="AD269" s="188"/>
      <c r="AE269" s="188"/>
      <c r="AF269" s="188"/>
      <c r="AG269" s="188"/>
      <c r="AH269" s="188"/>
      <c r="AI269" s="188"/>
      <c r="AJ269" s="188"/>
      <c r="AK269" s="188"/>
      <c r="AL269" s="188"/>
      <c r="AM269" s="188"/>
      <c r="AN269" s="188"/>
      <c r="AO269" s="188"/>
      <c r="AP269" s="188"/>
      <c r="AQ269" s="188"/>
      <c r="AR269" s="188"/>
      <c r="AS269" s="188"/>
      <c r="AT269" s="188"/>
      <c r="AU269" s="188"/>
      <c r="AV269" s="188"/>
      <c r="AW269" s="188"/>
      <c r="AX269" s="188"/>
      <c r="AY269" s="188"/>
      <c r="AZ269" s="188"/>
      <c r="BA269" s="188"/>
      <c r="BB269" s="188"/>
      <c r="BC269" s="188"/>
      <c r="BD269" s="188"/>
      <c r="BE269" s="188"/>
      <c r="BF269" s="188"/>
      <c r="BG269" s="188"/>
      <c r="BH269" s="188"/>
      <c r="BI269" s="188"/>
      <c r="BJ269" s="188"/>
      <c r="BK269" s="188"/>
      <c r="BL269" s="188"/>
      <c r="BM269" s="188"/>
      <c r="BN269" s="188"/>
      <c r="BO269" s="188"/>
      <c r="BP269" s="188"/>
      <c r="BQ269" s="188"/>
      <c r="BR269" s="188"/>
      <c r="BS269" s="188"/>
      <c r="BT269" s="188"/>
      <c r="BU269" s="188"/>
      <c r="BV269" s="188"/>
      <c r="BW269" s="188"/>
      <c r="BX269" s="188"/>
      <c r="BY269" s="188"/>
      <c r="BZ269" s="188"/>
      <c r="CA269" s="188"/>
      <c r="CB269" s="188"/>
      <c r="CC269" s="188"/>
      <c r="CD269" s="188"/>
      <c r="CE269" s="188"/>
      <c r="CF269" s="188"/>
      <c r="CG269" s="188"/>
      <c r="CH269" s="188"/>
      <c r="CI269" s="188"/>
      <c r="CJ269" s="188"/>
      <c r="CK269" s="188"/>
      <c r="CL269" s="188"/>
      <c r="CM269" s="188"/>
      <c r="CN269" s="188"/>
      <c r="CO269" s="188"/>
      <c r="CP269" s="188"/>
      <c r="CQ269" s="188"/>
      <c r="CR269" s="188"/>
      <c r="CS269" s="188"/>
      <c r="CT269" s="188"/>
      <c r="CU269" s="188"/>
      <c r="CV269" s="188"/>
      <c r="CW269" s="188"/>
      <c r="CX269" s="188"/>
      <c r="CY269" s="188"/>
      <c r="CZ269" s="188"/>
      <c r="DA269" s="188"/>
      <c r="DB269" s="188"/>
      <c r="DC269" s="188"/>
      <c r="DD269" s="188"/>
      <c r="DE269" s="188"/>
      <c r="DF269" s="188"/>
      <c r="DG269" s="188"/>
      <c r="DH269" s="188"/>
      <c r="DI269" s="188"/>
      <c r="DJ269" s="188"/>
      <c r="DK269" s="188"/>
      <c r="DL269" s="188"/>
      <c r="DM269" s="188"/>
      <c r="DN269" s="188"/>
      <c r="DO269" s="188"/>
      <c r="DP269" s="188"/>
      <c r="DQ269" s="188"/>
      <c r="DR269" s="188"/>
      <c r="DS269" s="188"/>
      <c r="DT269" s="188"/>
      <c r="DU269" s="188"/>
      <c r="DV269" s="188"/>
      <c r="DW269" s="188"/>
      <c r="DX269" s="188"/>
      <c r="DY269" s="188"/>
      <c r="DZ269" s="188"/>
      <c r="EA269" s="188"/>
      <c r="EB269" s="188"/>
      <c r="EC269" s="188"/>
      <c r="ED269" s="188"/>
      <c r="EE269" s="188"/>
      <c r="EF269" s="188"/>
      <c r="EG269" s="188"/>
      <c r="EH269" s="188"/>
      <c r="EI269" s="188"/>
      <c r="EJ269" s="188"/>
      <c r="EK269" s="188"/>
      <c r="EL269" s="188"/>
      <c r="EM269" s="188"/>
      <c r="EN269" s="188"/>
      <c r="EO269" s="188"/>
      <c r="EP269" s="188"/>
      <c r="EQ269" s="188"/>
      <c r="ER269" s="188"/>
      <c r="ES269" s="188"/>
      <c r="ET269" s="188"/>
      <c r="EU269" s="188"/>
      <c r="EV269" s="188"/>
      <c r="EW269" s="188"/>
      <c r="EX269" s="188"/>
      <c r="EY269" s="188"/>
      <c r="EZ269" s="188"/>
      <c r="FA269" s="188"/>
      <c r="FB269" s="188"/>
      <c r="FC269" s="188"/>
      <c r="FD269" s="188"/>
      <c r="FE269" s="188"/>
      <c r="FF269" s="188"/>
      <c r="FG269" s="188"/>
      <c r="FH269" s="188"/>
      <c r="FI269" s="188"/>
      <c r="FJ269" s="188"/>
      <c r="FK269" s="188"/>
      <c r="FL269" s="188"/>
      <c r="FM269" s="188"/>
      <c r="FN269" s="188"/>
      <c r="FO269" s="188"/>
      <c r="FP269" s="188"/>
      <c r="FQ269" s="188"/>
      <c r="FR269" s="188"/>
      <c r="FS269" s="188"/>
      <c r="FT269" s="188"/>
      <c r="FU269" s="188"/>
      <c r="FV269" s="188"/>
      <c r="FW269" s="188"/>
      <c r="FX269" s="188"/>
      <c r="FY269" s="188"/>
      <c r="FZ269" s="188"/>
      <c r="GA269" s="188"/>
      <c r="GB269" s="188"/>
      <c r="GC269" s="188"/>
      <c r="GD269" s="188"/>
      <c r="GE269" s="188"/>
      <c r="GF269" s="188"/>
      <c r="GG269" s="188"/>
      <c r="GH269" s="188"/>
      <c r="GI269" s="188"/>
      <c r="GJ269" s="188"/>
      <c r="GK269" s="188"/>
      <c r="GL269" s="188"/>
      <c r="GM269" s="188"/>
      <c r="GN269" s="188"/>
      <c r="GO269" s="188"/>
      <c r="GP269" s="188"/>
      <c r="GQ269" s="188"/>
      <c r="GR269" s="188"/>
      <c r="GS269" s="188"/>
      <c r="GT269" s="188"/>
      <c r="GU269" s="188"/>
      <c r="GV269" s="188"/>
      <c r="GW269" s="188"/>
      <c r="GX269" s="188"/>
      <c r="GY269" s="188"/>
      <c r="GZ269" s="188"/>
      <c r="HA269" s="188"/>
      <c r="HB269" s="188"/>
      <c r="HC269" s="188"/>
      <c r="HD269" s="188"/>
      <c r="HE269" s="188"/>
      <c r="HF269" s="188"/>
      <c r="HG269" s="188"/>
      <c r="HH269" s="188"/>
      <c r="HI269" s="188"/>
      <c r="HJ269" s="188"/>
    </row>
    <row r="270" spans="1:218" ht="15.6">
      <c r="A270" s="190"/>
      <c r="B270" s="190"/>
      <c r="C270" s="190"/>
      <c r="D270" s="190"/>
      <c r="E270" s="179"/>
      <c r="F270" s="190"/>
      <c r="G270" s="190"/>
      <c r="H270" s="190"/>
      <c r="I270" s="179"/>
      <c r="J270" s="190"/>
      <c r="K270" s="190"/>
      <c r="L270" s="190"/>
      <c r="M270" s="190"/>
      <c r="N270" s="190"/>
      <c r="O270" s="190"/>
      <c r="P270" s="190"/>
      <c r="Q270" s="190"/>
      <c r="R270" s="190"/>
      <c r="S270" s="190"/>
      <c r="T270" s="190"/>
      <c r="U270" s="190"/>
      <c r="V270" s="190"/>
      <c r="W270" s="190"/>
      <c r="X270" s="190"/>
      <c r="Y270" s="190"/>
      <c r="Z270" s="190"/>
      <c r="AA270" s="188"/>
      <c r="AB270" s="188"/>
      <c r="AC270" s="188"/>
      <c r="AD270" s="188"/>
      <c r="AE270" s="188"/>
      <c r="AF270" s="188"/>
      <c r="AG270" s="188"/>
      <c r="AH270" s="188"/>
      <c r="AI270" s="188"/>
      <c r="AJ270" s="188"/>
      <c r="AK270" s="188"/>
      <c r="AL270" s="188"/>
      <c r="AM270" s="188"/>
      <c r="AN270" s="188"/>
      <c r="AO270" s="188"/>
      <c r="AP270" s="188"/>
      <c r="AQ270" s="188"/>
      <c r="AR270" s="188"/>
      <c r="AS270" s="188"/>
      <c r="AT270" s="188"/>
      <c r="AU270" s="188"/>
      <c r="AV270" s="188"/>
      <c r="AW270" s="188"/>
      <c r="AX270" s="188"/>
      <c r="AY270" s="188"/>
      <c r="AZ270" s="188"/>
      <c r="BA270" s="188"/>
      <c r="BB270" s="188"/>
      <c r="BC270" s="188"/>
      <c r="BD270" s="188"/>
      <c r="BE270" s="188"/>
      <c r="BF270" s="188"/>
      <c r="BG270" s="188"/>
      <c r="BH270" s="188"/>
      <c r="BI270" s="188"/>
      <c r="BJ270" s="188"/>
      <c r="BK270" s="188"/>
      <c r="BL270" s="188"/>
      <c r="BM270" s="188"/>
      <c r="BN270" s="188"/>
      <c r="BO270" s="188"/>
      <c r="BP270" s="188"/>
      <c r="BQ270" s="188"/>
      <c r="BR270" s="188"/>
      <c r="BS270" s="188"/>
      <c r="BT270" s="188"/>
      <c r="BU270" s="188"/>
      <c r="BV270" s="188"/>
      <c r="BW270" s="188"/>
      <c r="BX270" s="188"/>
      <c r="BY270" s="188"/>
      <c r="BZ270" s="188"/>
      <c r="CA270" s="188"/>
      <c r="CB270" s="188"/>
      <c r="CC270" s="188"/>
      <c r="CD270" s="188"/>
      <c r="CE270" s="188"/>
      <c r="CF270" s="188"/>
      <c r="CG270" s="188"/>
      <c r="CH270" s="188"/>
      <c r="CI270" s="188"/>
      <c r="CJ270" s="188"/>
      <c r="CK270" s="188"/>
      <c r="CL270" s="188"/>
      <c r="CM270" s="188"/>
      <c r="CN270" s="188"/>
      <c r="CO270" s="188"/>
      <c r="CP270" s="188"/>
      <c r="CQ270" s="188"/>
      <c r="CR270" s="188"/>
      <c r="CS270" s="188"/>
      <c r="CT270" s="188"/>
      <c r="CU270" s="188"/>
      <c r="CV270" s="188"/>
      <c r="CW270" s="188"/>
      <c r="CX270" s="188"/>
      <c r="CY270" s="188"/>
      <c r="CZ270" s="188"/>
      <c r="DA270" s="188"/>
      <c r="DB270" s="188"/>
      <c r="DC270" s="188"/>
      <c r="DD270" s="188"/>
      <c r="DE270" s="188"/>
      <c r="DF270" s="188"/>
      <c r="DG270" s="188"/>
      <c r="DH270" s="188"/>
      <c r="DI270" s="188"/>
      <c r="DJ270" s="188"/>
      <c r="DK270" s="188"/>
      <c r="DL270" s="188"/>
      <c r="DM270" s="188"/>
      <c r="DN270" s="188"/>
      <c r="DO270" s="188"/>
      <c r="DP270" s="188"/>
      <c r="DQ270" s="188"/>
      <c r="DR270" s="188"/>
      <c r="DS270" s="188"/>
      <c r="DT270" s="188"/>
      <c r="DU270" s="188"/>
      <c r="DV270" s="188"/>
      <c r="DW270" s="188"/>
      <c r="DX270" s="188"/>
      <c r="DY270" s="188"/>
      <c r="DZ270" s="188"/>
      <c r="EA270" s="188"/>
      <c r="EB270" s="188"/>
      <c r="EC270" s="188"/>
      <c r="ED270" s="188"/>
      <c r="EE270" s="188"/>
      <c r="EF270" s="188"/>
      <c r="EG270" s="188"/>
      <c r="EH270" s="188"/>
      <c r="EI270" s="188"/>
      <c r="EJ270" s="188"/>
      <c r="EK270" s="188"/>
      <c r="EL270" s="188"/>
      <c r="EM270" s="188"/>
      <c r="EN270" s="188"/>
      <c r="EO270" s="188"/>
      <c r="EP270" s="188"/>
      <c r="EQ270" s="188"/>
      <c r="ER270" s="188"/>
      <c r="ES270" s="188"/>
      <c r="ET270" s="188"/>
      <c r="EU270" s="188"/>
      <c r="EV270" s="188"/>
      <c r="EW270" s="188"/>
      <c r="EX270" s="188"/>
      <c r="EY270" s="188"/>
      <c r="EZ270" s="188"/>
      <c r="FA270" s="188"/>
      <c r="FB270" s="188"/>
      <c r="FC270" s="188"/>
      <c r="FD270" s="188"/>
      <c r="FE270" s="188"/>
      <c r="FF270" s="188"/>
      <c r="FG270" s="188"/>
      <c r="FH270" s="188"/>
      <c r="FI270" s="188"/>
      <c r="FJ270" s="188"/>
      <c r="FK270" s="188"/>
      <c r="FL270" s="188"/>
      <c r="FM270" s="188"/>
      <c r="FN270" s="188"/>
      <c r="FO270" s="188"/>
      <c r="FP270" s="188"/>
      <c r="FQ270" s="188"/>
      <c r="FR270" s="188"/>
      <c r="FS270" s="188"/>
      <c r="FT270" s="188"/>
      <c r="FU270" s="188"/>
      <c r="FV270" s="188"/>
      <c r="FW270" s="188"/>
      <c r="FX270" s="188"/>
      <c r="FY270" s="188"/>
      <c r="FZ270" s="188"/>
      <c r="GA270" s="188"/>
      <c r="GB270" s="188"/>
      <c r="GC270" s="188"/>
      <c r="GD270" s="188"/>
      <c r="GE270" s="188"/>
      <c r="GF270" s="188"/>
      <c r="GG270" s="188"/>
      <c r="GH270" s="188"/>
      <c r="GI270" s="188"/>
      <c r="GJ270" s="188"/>
      <c r="GK270" s="188"/>
      <c r="GL270" s="188"/>
      <c r="GM270" s="188"/>
      <c r="GN270" s="188"/>
      <c r="GO270" s="188"/>
      <c r="GP270" s="188"/>
      <c r="GQ270" s="188"/>
      <c r="GR270" s="188"/>
      <c r="GS270" s="188"/>
      <c r="GT270" s="188"/>
      <c r="GU270" s="188"/>
      <c r="GV270" s="188"/>
      <c r="GW270" s="188"/>
      <c r="GX270" s="188"/>
      <c r="GY270" s="188"/>
      <c r="GZ270" s="188"/>
      <c r="HA270" s="188"/>
      <c r="HB270" s="188"/>
      <c r="HC270" s="188"/>
      <c r="HD270" s="188"/>
      <c r="HE270" s="188"/>
      <c r="HF270" s="188"/>
      <c r="HG270" s="188"/>
      <c r="HH270" s="188"/>
      <c r="HI270" s="188"/>
      <c r="HJ270" s="188"/>
    </row>
    <row r="271" spans="1:218" ht="15.6">
      <c r="A271" s="190"/>
      <c r="B271" s="190"/>
      <c r="C271" s="190"/>
      <c r="D271" s="190"/>
      <c r="E271" s="179"/>
      <c r="F271" s="190"/>
      <c r="G271" s="190"/>
      <c r="H271" s="190"/>
      <c r="I271" s="179"/>
      <c r="J271" s="190"/>
      <c r="K271" s="190"/>
      <c r="L271" s="190"/>
      <c r="M271" s="190"/>
      <c r="N271" s="190"/>
      <c r="O271" s="190"/>
      <c r="P271" s="190"/>
      <c r="Q271" s="190"/>
      <c r="R271" s="190"/>
      <c r="S271" s="190"/>
      <c r="T271" s="190"/>
      <c r="U271" s="190"/>
      <c r="V271" s="190"/>
      <c r="W271" s="190"/>
      <c r="X271" s="190"/>
      <c r="Y271" s="190"/>
      <c r="Z271" s="190"/>
      <c r="AA271" s="188"/>
      <c r="AB271" s="188"/>
      <c r="AC271" s="188"/>
      <c r="AD271" s="188"/>
      <c r="AE271" s="188"/>
      <c r="AF271" s="188"/>
      <c r="AG271" s="188"/>
      <c r="AH271" s="188"/>
      <c r="AI271" s="188"/>
      <c r="AJ271" s="188"/>
      <c r="AK271" s="188"/>
      <c r="AL271" s="188"/>
      <c r="AM271" s="188"/>
      <c r="AN271" s="188"/>
      <c r="AO271" s="188"/>
      <c r="AP271" s="188"/>
      <c r="AQ271" s="188"/>
      <c r="AR271" s="188"/>
      <c r="AS271" s="188"/>
      <c r="AT271" s="188"/>
      <c r="AU271" s="188"/>
      <c r="AV271" s="188"/>
      <c r="AW271" s="188"/>
      <c r="AX271" s="188"/>
      <c r="AY271" s="188"/>
      <c r="AZ271" s="188"/>
      <c r="BA271" s="188"/>
      <c r="BB271" s="188"/>
      <c r="BC271" s="188"/>
      <c r="BD271" s="188"/>
      <c r="BE271" s="188"/>
      <c r="BF271" s="188"/>
      <c r="BG271" s="188"/>
      <c r="BH271" s="188"/>
      <c r="BI271" s="188"/>
      <c r="BJ271" s="188"/>
      <c r="BK271" s="188"/>
      <c r="BL271" s="188"/>
      <c r="BM271" s="188"/>
      <c r="BN271" s="188"/>
      <c r="BO271" s="188"/>
      <c r="BP271" s="188"/>
      <c r="BQ271" s="188"/>
      <c r="BR271" s="188"/>
      <c r="BS271" s="188"/>
      <c r="BT271" s="188"/>
      <c r="BU271" s="188"/>
      <c r="BV271" s="188"/>
      <c r="BW271" s="188"/>
      <c r="BX271" s="188"/>
      <c r="BY271" s="188"/>
      <c r="BZ271" s="188"/>
      <c r="CA271" s="188"/>
      <c r="CB271" s="188"/>
      <c r="CC271" s="188"/>
      <c r="CD271" s="188"/>
      <c r="CE271" s="188"/>
      <c r="CF271" s="188"/>
      <c r="CG271" s="188"/>
      <c r="CH271" s="188"/>
      <c r="CI271" s="188"/>
      <c r="CJ271" s="188"/>
      <c r="CK271" s="188"/>
      <c r="CL271" s="188"/>
      <c r="CM271" s="188"/>
      <c r="CN271" s="188"/>
      <c r="CO271" s="188"/>
      <c r="CP271" s="188"/>
      <c r="CQ271" s="188"/>
      <c r="CR271" s="188"/>
      <c r="CS271" s="188"/>
      <c r="CT271" s="188"/>
      <c r="CU271" s="188"/>
      <c r="CV271" s="188"/>
      <c r="CW271" s="188"/>
      <c r="CX271" s="188"/>
      <c r="CY271" s="188"/>
      <c r="CZ271" s="188"/>
      <c r="DA271" s="188"/>
      <c r="DB271" s="188"/>
      <c r="DC271" s="188"/>
      <c r="DD271" s="188"/>
      <c r="DE271" s="188"/>
      <c r="DF271" s="188"/>
      <c r="DG271" s="188"/>
      <c r="DH271" s="188"/>
      <c r="DI271" s="188"/>
      <c r="DJ271" s="188"/>
      <c r="DK271" s="188"/>
      <c r="DL271" s="188"/>
      <c r="DM271" s="188"/>
      <c r="DN271" s="188"/>
      <c r="DO271" s="188"/>
      <c r="DP271" s="188"/>
      <c r="DQ271" s="188"/>
      <c r="DR271" s="188"/>
      <c r="DS271" s="188"/>
      <c r="DT271" s="188"/>
      <c r="DU271" s="188"/>
      <c r="DV271" s="188"/>
      <c r="DW271" s="188"/>
      <c r="DX271" s="188"/>
      <c r="DY271" s="188"/>
      <c r="DZ271" s="188"/>
      <c r="EA271" s="188"/>
      <c r="EB271" s="188"/>
      <c r="EC271" s="188"/>
      <c r="ED271" s="188"/>
      <c r="EE271" s="188"/>
      <c r="EF271" s="188"/>
      <c r="EG271" s="188"/>
      <c r="EH271" s="188"/>
      <c r="EI271" s="188"/>
      <c r="EJ271" s="188"/>
      <c r="EK271" s="188"/>
      <c r="EL271" s="188"/>
      <c r="EM271" s="188"/>
      <c r="EN271" s="188"/>
      <c r="EO271" s="188"/>
      <c r="EP271" s="188"/>
      <c r="EQ271" s="188"/>
      <c r="ER271" s="188"/>
      <c r="ES271" s="188"/>
      <c r="ET271" s="188"/>
      <c r="EU271" s="188"/>
      <c r="EV271" s="188"/>
      <c r="EW271" s="188"/>
      <c r="EX271" s="188"/>
      <c r="EY271" s="188"/>
      <c r="EZ271" s="188"/>
      <c r="FA271" s="188"/>
      <c r="FB271" s="188"/>
      <c r="FC271" s="188"/>
      <c r="FD271" s="188"/>
      <c r="FE271" s="188"/>
      <c r="FF271" s="188"/>
      <c r="FG271" s="188"/>
      <c r="FH271" s="188"/>
      <c r="FI271" s="188"/>
      <c r="FJ271" s="188"/>
      <c r="FK271" s="188"/>
      <c r="FL271" s="188"/>
      <c r="FM271" s="188"/>
      <c r="FN271" s="188"/>
      <c r="FO271" s="188"/>
      <c r="FP271" s="188"/>
      <c r="FQ271" s="188"/>
      <c r="FR271" s="188"/>
      <c r="FS271" s="188"/>
      <c r="FT271" s="188"/>
      <c r="FU271" s="188"/>
      <c r="FV271" s="188"/>
      <c r="FW271" s="188"/>
      <c r="FX271" s="188"/>
      <c r="FY271" s="188"/>
      <c r="FZ271" s="188"/>
      <c r="GA271" s="188"/>
      <c r="GB271" s="188"/>
      <c r="GC271" s="188"/>
      <c r="GD271" s="188"/>
      <c r="GE271" s="188"/>
      <c r="GF271" s="188"/>
      <c r="GG271" s="188"/>
      <c r="GH271" s="188"/>
      <c r="GI271" s="188"/>
      <c r="GJ271" s="188"/>
      <c r="GK271" s="188"/>
      <c r="GL271" s="188"/>
      <c r="GM271" s="188"/>
      <c r="GN271" s="188"/>
      <c r="GO271" s="188"/>
      <c r="GP271" s="188"/>
      <c r="GQ271" s="188"/>
      <c r="GR271" s="188"/>
      <c r="GS271" s="188"/>
      <c r="GT271" s="188"/>
      <c r="GU271" s="188"/>
      <c r="GV271" s="188"/>
      <c r="GW271" s="188"/>
      <c r="GX271" s="188"/>
      <c r="GY271" s="188"/>
      <c r="GZ271" s="188"/>
      <c r="HA271" s="188"/>
      <c r="HB271" s="188"/>
      <c r="HC271" s="188"/>
      <c r="HD271" s="188"/>
      <c r="HE271" s="188"/>
      <c r="HF271" s="188"/>
      <c r="HG271" s="188"/>
      <c r="HH271" s="188"/>
      <c r="HI271" s="188"/>
      <c r="HJ271" s="188"/>
    </row>
    <row r="272" spans="1:218" ht="15.6">
      <c r="A272" s="190"/>
      <c r="B272" s="190"/>
      <c r="C272" s="190"/>
      <c r="D272" s="190"/>
      <c r="E272" s="179"/>
      <c r="F272" s="190"/>
      <c r="G272" s="190"/>
      <c r="H272" s="190"/>
      <c r="I272" s="179"/>
      <c r="J272" s="190"/>
      <c r="K272" s="190"/>
      <c r="L272" s="190"/>
      <c r="M272" s="190"/>
      <c r="N272" s="190"/>
      <c r="O272" s="190"/>
      <c r="P272" s="190"/>
      <c r="Q272" s="190"/>
      <c r="R272" s="190"/>
      <c r="S272" s="190"/>
      <c r="T272" s="190"/>
      <c r="U272" s="190"/>
      <c r="V272" s="190"/>
      <c r="W272" s="190"/>
      <c r="X272" s="190"/>
      <c r="Y272" s="190"/>
      <c r="Z272" s="190"/>
      <c r="AA272" s="188"/>
      <c r="AB272" s="188"/>
      <c r="AC272" s="188"/>
      <c r="AD272" s="188"/>
      <c r="AE272" s="188"/>
      <c r="AF272" s="188"/>
      <c r="AG272" s="188"/>
      <c r="AH272" s="188"/>
      <c r="AI272" s="188"/>
      <c r="AJ272" s="188"/>
      <c r="AK272" s="188"/>
      <c r="AL272" s="188"/>
      <c r="AM272" s="188"/>
      <c r="AN272" s="188"/>
      <c r="AO272" s="188"/>
      <c r="AP272" s="188"/>
      <c r="AQ272" s="188"/>
      <c r="AR272" s="188"/>
      <c r="AS272" s="188"/>
      <c r="AT272" s="188"/>
      <c r="AU272" s="188"/>
      <c r="AV272" s="188"/>
      <c r="AW272" s="188"/>
      <c r="AX272" s="188"/>
      <c r="AY272" s="188"/>
      <c r="AZ272" s="188"/>
      <c r="BA272" s="188"/>
      <c r="BB272" s="188"/>
      <c r="BC272" s="188"/>
      <c r="BD272" s="188"/>
      <c r="BE272" s="188"/>
      <c r="BF272" s="188"/>
      <c r="BG272" s="188"/>
      <c r="BH272" s="188"/>
      <c r="BI272" s="188"/>
      <c r="BJ272" s="188"/>
      <c r="BK272" s="188"/>
      <c r="BL272" s="188"/>
      <c r="BM272" s="188"/>
      <c r="BN272" s="188"/>
      <c r="BO272" s="188"/>
      <c r="BP272" s="188"/>
      <c r="BQ272" s="188"/>
      <c r="BR272" s="188"/>
      <c r="BS272" s="188"/>
      <c r="BT272" s="188"/>
      <c r="BU272" s="188"/>
      <c r="BV272" s="188"/>
      <c r="BW272" s="188"/>
      <c r="BX272" s="188"/>
      <c r="BY272" s="188"/>
      <c r="BZ272" s="188"/>
      <c r="CA272" s="188"/>
      <c r="CB272" s="188"/>
      <c r="CC272" s="188"/>
      <c r="CD272" s="188"/>
      <c r="CE272" s="188"/>
      <c r="CF272" s="188"/>
      <c r="CG272" s="188"/>
      <c r="CH272" s="188"/>
      <c r="CI272" s="188"/>
      <c r="CJ272" s="188"/>
      <c r="CK272" s="188"/>
      <c r="CL272" s="188"/>
      <c r="CM272" s="188"/>
      <c r="CN272" s="188"/>
      <c r="CO272" s="188"/>
      <c r="CP272" s="188"/>
      <c r="CQ272" s="188"/>
      <c r="CR272" s="188"/>
      <c r="CS272" s="188"/>
      <c r="CT272" s="188"/>
      <c r="CU272" s="188"/>
      <c r="CV272" s="188"/>
      <c r="CW272" s="188"/>
      <c r="CX272" s="188"/>
      <c r="CY272" s="188"/>
      <c r="CZ272" s="188"/>
      <c r="DA272" s="188"/>
      <c r="DB272" s="188"/>
      <c r="DC272" s="188"/>
      <c r="DD272" s="188"/>
      <c r="DE272" s="188"/>
      <c r="DF272" s="188"/>
      <c r="DG272" s="188"/>
      <c r="DH272" s="188"/>
      <c r="DI272" s="188"/>
      <c r="DJ272" s="188"/>
      <c r="DK272" s="188"/>
      <c r="DL272" s="188"/>
      <c r="DM272" s="188"/>
      <c r="DN272" s="188"/>
      <c r="DO272" s="188"/>
      <c r="DP272" s="188"/>
      <c r="DQ272" s="188"/>
      <c r="DR272" s="188"/>
      <c r="DS272" s="188"/>
      <c r="DT272" s="188"/>
      <c r="DU272" s="188"/>
      <c r="DV272" s="188"/>
      <c r="DW272" s="188"/>
      <c r="DX272" s="188"/>
      <c r="DY272" s="188"/>
      <c r="DZ272" s="188"/>
      <c r="EA272" s="188"/>
      <c r="EB272" s="188"/>
      <c r="EC272" s="188"/>
      <c r="ED272" s="188"/>
      <c r="EE272" s="188"/>
      <c r="EF272" s="188"/>
      <c r="EG272" s="188"/>
      <c r="EH272" s="188"/>
      <c r="EI272" s="188"/>
      <c r="EJ272" s="188"/>
      <c r="EK272" s="188"/>
      <c r="EL272" s="188"/>
      <c r="EM272" s="188"/>
      <c r="EN272" s="188"/>
      <c r="EO272" s="188"/>
      <c r="EP272" s="188"/>
      <c r="EQ272" s="188"/>
      <c r="ER272" s="188"/>
      <c r="ES272" s="188"/>
      <c r="ET272" s="188"/>
      <c r="EU272" s="188"/>
      <c r="EV272" s="188"/>
      <c r="EW272" s="188"/>
      <c r="EX272" s="188"/>
      <c r="EY272" s="188"/>
      <c r="EZ272" s="188"/>
      <c r="FA272" s="188"/>
      <c r="FB272" s="188"/>
      <c r="FC272" s="188"/>
      <c r="FD272" s="188"/>
      <c r="FE272" s="188"/>
      <c r="FF272" s="188"/>
      <c r="FG272" s="188"/>
      <c r="FH272" s="188"/>
      <c r="FI272" s="188"/>
      <c r="FJ272" s="188"/>
      <c r="FK272" s="188"/>
      <c r="FL272" s="188"/>
      <c r="FM272" s="188"/>
      <c r="FN272" s="188"/>
      <c r="FO272" s="188"/>
      <c r="FP272" s="188"/>
      <c r="FQ272" s="188"/>
      <c r="FR272" s="188"/>
      <c r="FS272" s="188"/>
      <c r="FT272" s="188"/>
      <c r="FU272" s="188"/>
      <c r="FV272" s="188"/>
      <c r="FW272" s="188"/>
      <c r="FX272" s="188"/>
      <c r="FY272" s="188"/>
      <c r="FZ272" s="188"/>
      <c r="GA272" s="188"/>
      <c r="GB272" s="188"/>
      <c r="GC272" s="188"/>
      <c r="GD272" s="188"/>
      <c r="GE272" s="188"/>
      <c r="GF272" s="188"/>
      <c r="GG272" s="188"/>
      <c r="GH272" s="188"/>
      <c r="GI272" s="188"/>
      <c r="GJ272" s="188"/>
      <c r="GK272" s="188"/>
      <c r="GL272" s="188"/>
      <c r="GM272" s="188"/>
      <c r="GN272" s="188"/>
      <c r="GO272" s="188"/>
      <c r="GP272" s="188"/>
      <c r="GQ272" s="188"/>
      <c r="GR272" s="188"/>
      <c r="GS272" s="188"/>
      <c r="GT272" s="188"/>
      <c r="GU272" s="188"/>
      <c r="GV272" s="188"/>
      <c r="GW272" s="188"/>
      <c r="GX272" s="188"/>
      <c r="GY272" s="188"/>
      <c r="GZ272" s="188"/>
      <c r="HA272" s="188"/>
      <c r="HB272" s="188"/>
      <c r="HC272" s="188"/>
      <c r="HD272" s="188"/>
      <c r="HE272" s="188"/>
      <c r="HF272" s="188"/>
      <c r="HG272" s="188"/>
      <c r="HH272" s="188"/>
      <c r="HI272" s="188"/>
      <c r="HJ272" s="188"/>
    </row>
    <row r="273" spans="1:218" ht="15.6">
      <c r="A273" s="190"/>
      <c r="B273" s="190"/>
      <c r="C273" s="190"/>
      <c r="D273" s="190"/>
      <c r="E273" s="179"/>
      <c r="F273" s="190"/>
      <c r="G273" s="190"/>
      <c r="H273" s="190"/>
      <c r="I273" s="179"/>
      <c r="J273" s="190"/>
      <c r="K273" s="190"/>
      <c r="L273" s="190"/>
      <c r="M273" s="190"/>
      <c r="N273" s="190"/>
      <c r="O273" s="190"/>
      <c r="P273" s="190"/>
      <c r="Q273" s="190"/>
      <c r="R273" s="190"/>
      <c r="S273" s="190"/>
      <c r="T273" s="190"/>
      <c r="U273" s="190"/>
      <c r="V273" s="190"/>
      <c r="W273" s="190"/>
      <c r="X273" s="190"/>
      <c r="Y273" s="190"/>
      <c r="Z273" s="190"/>
      <c r="AA273" s="188"/>
      <c r="AB273" s="188"/>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88"/>
      <c r="BD273" s="188"/>
      <c r="BE273" s="188"/>
      <c r="BF273" s="188"/>
      <c r="BG273" s="188"/>
      <c r="BH273" s="188"/>
      <c r="BI273" s="188"/>
      <c r="BJ273" s="188"/>
      <c r="BK273" s="188"/>
      <c r="BL273" s="188"/>
      <c r="BM273" s="188"/>
      <c r="BN273" s="188"/>
      <c r="BO273" s="188"/>
      <c r="BP273" s="188"/>
      <c r="BQ273" s="188"/>
      <c r="BR273" s="188"/>
      <c r="BS273" s="188"/>
      <c r="BT273" s="188"/>
      <c r="BU273" s="188"/>
      <c r="BV273" s="188"/>
      <c r="BW273" s="188"/>
      <c r="BX273" s="188"/>
      <c r="BY273" s="188"/>
      <c r="BZ273" s="188"/>
      <c r="CA273" s="188"/>
      <c r="CB273" s="188"/>
      <c r="CC273" s="188"/>
      <c r="CD273" s="188"/>
      <c r="CE273" s="188"/>
      <c r="CF273" s="188"/>
      <c r="CG273" s="188"/>
      <c r="CH273" s="188"/>
      <c r="CI273" s="188"/>
      <c r="CJ273" s="188"/>
      <c r="CK273" s="188"/>
      <c r="CL273" s="188"/>
      <c r="CM273" s="188"/>
      <c r="CN273" s="188"/>
      <c r="CO273" s="188"/>
      <c r="CP273" s="188"/>
      <c r="CQ273" s="188"/>
      <c r="CR273" s="188"/>
      <c r="CS273" s="188"/>
      <c r="CT273" s="188"/>
      <c r="CU273" s="188"/>
      <c r="CV273" s="188"/>
      <c r="CW273" s="188"/>
      <c r="CX273" s="188"/>
      <c r="CY273" s="188"/>
      <c r="CZ273" s="188"/>
      <c r="DA273" s="188"/>
      <c r="DB273" s="188"/>
      <c r="DC273" s="188"/>
      <c r="DD273" s="188"/>
      <c r="DE273" s="188"/>
      <c r="DF273" s="188"/>
      <c r="DG273" s="188"/>
      <c r="DH273" s="188"/>
      <c r="DI273" s="188"/>
      <c r="DJ273" s="188"/>
      <c r="DK273" s="188"/>
      <c r="DL273" s="188"/>
      <c r="DM273" s="188"/>
      <c r="DN273" s="188"/>
      <c r="DO273" s="188"/>
      <c r="DP273" s="188"/>
      <c r="DQ273" s="188"/>
      <c r="DR273" s="188"/>
      <c r="DS273" s="188"/>
      <c r="DT273" s="188"/>
      <c r="DU273" s="188"/>
      <c r="DV273" s="188"/>
      <c r="DW273" s="188"/>
      <c r="DX273" s="188"/>
      <c r="DY273" s="188"/>
      <c r="DZ273" s="188"/>
      <c r="EA273" s="188"/>
      <c r="EB273" s="188"/>
      <c r="EC273" s="188"/>
      <c r="ED273" s="188"/>
      <c r="EE273" s="188"/>
      <c r="EF273" s="188"/>
      <c r="EG273" s="188"/>
      <c r="EH273" s="188"/>
      <c r="EI273" s="188"/>
      <c r="EJ273" s="188"/>
      <c r="EK273" s="188"/>
      <c r="EL273" s="188"/>
      <c r="EM273" s="188"/>
      <c r="EN273" s="188"/>
      <c r="EO273" s="188"/>
      <c r="EP273" s="188"/>
      <c r="EQ273" s="188"/>
      <c r="ER273" s="188"/>
      <c r="ES273" s="188"/>
      <c r="ET273" s="188"/>
      <c r="EU273" s="188"/>
      <c r="EV273" s="188"/>
      <c r="EW273" s="188"/>
      <c r="EX273" s="188"/>
      <c r="EY273" s="188"/>
      <c r="EZ273" s="188"/>
      <c r="FA273" s="188"/>
      <c r="FB273" s="188"/>
      <c r="FC273" s="188"/>
      <c r="FD273" s="188"/>
      <c r="FE273" s="188"/>
      <c r="FF273" s="188"/>
      <c r="FG273" s="188"/>
      <c r="FH273" s="188"/>
      <c r="FI273" s="188"/>
      <c r="FJ273" s="188"/>
      <c r="FK273" s="188"/>
      <c r="FL273" s="188"/>
      <c r="FM273" s="188"/>
      <c r="FN273" s="188"/>
      <c r="FO273" s="188"/>
      <c r="FP273" s="188"/>
      <c r="FQ273" s="188"/>
      <c r="FR273" s="188"/>
      <c r="FS273" s="188"/>
      <c r="FT273" s="188"/>
      <c r="FU273" s="188"/>
      <c r="FV273" s="188"/>
      <c r="FW273" s="188"/>
      <c r="FX273" s="188"/>
      <c r="FY273" s="188"/>
      <c r="FZ273" s="188"/>
      <c r="GA273" s="188"/>
      <c r="GB273" s="188"/>
      <c r="GC273" s="188"/>
      <c r="GD273" s="188"/>
      <c r="GE273" s="188"/>
      <c r="GF273" s="188"/>
      <c r="GG273" s="188"/>
      <c r="GH273" s="188"/>
      <c r="GI273" s="188"/>
      <c r="GJ273" s="188"/>
      <c r="GK273" s="188"/>
      <c r="GL273" s="188"/>
      <c r="GM273" s="188"/>
      <c r="GN273" s="188"/>
      <c r="GO273" s="188"/>
      <c r="GP273" s="188"/>
      <c r="GQ273" s="188"/>
      <c r="GR273" s="188"/>
      <c r="GS273" s="188"/>
      <c r="GT273" s="188"/>
      <c r="GU273" s="188"/>
      <c r="GV273" s="188"/>
      <c r="GW273" s="188"/>
      <c r="GX273" s="188"/>
      <c r="GY273" s="188"/>
      <c r="GZ273" s="188"/>
      <c r="HA273" s="188"/>
      <c r="HB273" s="188"/>
      <c r="HC273" s="188"/>
      <c r="HD273" s="188"/>
      <c r="HE273" s="188"/>
      <c r="HF273" s="188"/>
      <c r="HG273" s="188"/>
      <c r="HH273" s="188"/>
      <c r="HI273" s="188"/>
      <c r="HJ273" s="188"/>
    </row>
    <row r="274" spans="1:218" ht="15.6">
      <c r="A274" s="190"/>
      <c r="B274" s="190"/>
      <c r="C274" s="190"/>
      <c r="D274" s="190"/>
      <c r="E274" s="179"/>
      <c r="F274" s="190"/>
      <c r="G274" s="190"/>
      <c r="H274" s="190"/>
      <c r="I274" s="179"/>
      <c r="J274" s="190"/>
      <c r="K274" s="190"/>
      <c r="L274" s="190"/>
      <c r="M274" s="190"/>
      <c r="N274" s="190"/>
      <c r="O274" s="190"/>
      <c r="P274" s="190"/>
      <c r="Q274" s="190"/>
      <c r="R274" s="190"/>
      <c r="S274" s="190"/>
      <c r="T274" s="190"/>
      <c r="U274" s="190"/>
      <c r="V274" s="190"/>
      <c r="W274" s="190"/>
      <c r="X274" s="190"/>
      <c r="Y274" s="190"/>
      <c r="Z274" s="190"/>
      <c r="AA274" s="188"/>
      <c r="AB274" s="188"/>
      <c r="AC274" s="188"/>
      <c r="AD274" s="188"/>
      <c r="AE274" s="188"/>
      <c r="AF274" s="188"/>
      <c r="AG274" s="188"/>
      <c r="AH274" s="188"/>
      <c r="AI274" s="188"/>
      <c r="AJ274" s="188"/>
      <c r="AK274" s="188"/>
      <c r="AL274" s="188"/>
      <c r="AM274" s="188"/>
      <c r="AN274" s="188"/>
      <c r="AO274" s="188"/>
      <c r="AP274" s="188"/>
      <c r="AQ274" s="188"/>
      <c r="AR274" s="188"/>
      <c r="AS274" s="188"/>
      <c r="AT274" s="188"/>
      <c r="AU274" s="188"/>
      <c r="AV274" s="188"/>
      <c r="AW274" s="188"/>
      <c r="AX274" s="188"/>
      <c r="AY274" s="188"/>
      <c r="AZ274" s="188"/>
      <c r="BA274" s="188"/>
      <c r="BB274" s="188"/>
      <c r="BC274" s="188"/>
      <c r="BD274" s="188"/>
      <c r="BE274" s="188"/>
      <c r="BF274" s="188"/>
      <c r="BG274" s="188"/>
      <c r="BH274" s="188"/>
      <c r="BI274" s="188"/>
      <c r="BJ274" s="188"/>
      <c r="BK274" s="188"/>
      <c r="BL274" s="188"/>
      <c r="BM274" s="188"/>
      <c r="BN274" s="188"/>
      <c r="BO274" s="188"/>
      <c r="BP274" s="188"/>
      <c r="BQ274" s="188"/>
      <c r="BR274" s="188"/>
      <c r="BS274" s="188"/>
      <c r="BT274" s="188"/>
      <c r="BU274" s="188"/>
      <c r="BV274" s="188"/>
      <c r="BW274" s="188"/>
      <c r="BX274" s="188"/>
      <c r="BY274" s="188"/>
      <c r="BZ274" s="188"/>
      <c r="CA274" s="188"/>
      <c r="CB274" s="188"/>
      <c r="CC274" s="188"/>
      <c r="CD274" s="188"/>
      <c r="CE274" s="188"/>
      <c r="CF274" s="188"/>
      <c r="CG274" s="188"/>
      <c r="CH274" s="188"/>
      <c r="CI274" s="188"/>
      <c r="CJ274" s="188"/>
      <c r="CK274" s="188"/>
      <c r="CL274" s="188"/>
      <c r="CM274" s="188"/>
      <c r="CN274" s="188"/>
      <c r="CO274" s="188"/>
      <c r="CP274" s="188"/>
      <c r="CQ274" s="188"/>
      <c r="CR274" s="188"/>
      <c r="CS274" s="188"/>
      <c r="CT274" s="188"/>
      <c r="CU274" s="188"/>
      <c r="CV274" s="188"/>
      <c r="CW274" s="188"/>
      <c r="CX274" s="188"/>
      <c r="CY274" s="188"/>
      <c r="CZ274" s="188"/>
      <c r="DA274" s="188"/>
      <c r="DB274" s="188"/>
      <c r="DC274" s="188"/>
      <c r="DD274" s="188"/>
      <c r="DE274" s="188"/>
      <c r="DF274" s="188"/>
      <c r="DG274" s="188"/>
      <c r="DH274" s="188"/>
      <c r="DI274" s="188"/>
      <c r="DJ274" s="188"/>
      <c r="DK274" s="188"/>
      <c r="DL274" s="188"/>
      <c r="DM274" s="188"/>
      <c r="DN274" s="188"/>
      <c r="DO274" s="188"/>
      <c r="DP274" s="188"/>
      <c r="DQ274" s="188"/>
      <c r="DR274" s="188"/>
      <c r="DS274" s="188"/>
      <c r="DT274" s="188"/>
      <c r="DU274" s="188"/>
      <c r="DV274" s="188"/>
      <c r="DW274" s="188"/>
      <c r="DX274" s="188"/>
      <c r="DY274" s="188"/>
      <c r="DZ274" s="188"/>
      <c r="EA274" s="188"/>
      <c r="EB274" s="188"/>
      <c r="EC274" s="188"/>
      <c r="ED274" s="188"/>
      <c r="EE274" s="188"/>
      <c r="EF274" s="188"/>
      <c r="EG274" s="188"/>
      <c r="EH274" s="188"/>
      <c r="EI274" s="188"/>
      <c r="EJ274" s="188"/>
      <c r="EK274" s="188"/>
      <c r="EL274" s="188"/>
      <c r="EM274" s="188"/>
      <c r="EN274" s="188"/>
      <c r="EO274" s="188"/>
      <c r="EP274" s="188"/>
      <c r="EQ274" s="188"/>
      <c r="ER274" s="188"/>
      <c r="ES274" s="188"/>
      <c r="ET274" s="188"/>
      <c r="EU274" s="188"/>
      <c r="EV274" s="188"/>
      <c r="EW274" s="188"/>
      <c r="EX274" s="188"/>
      <c r="EY274" s="188"/>
      <c r="EZ274" s="188"/>
      <c r="FA274" s="188"/>
      <c r="FB274" s="188"/>
      <c r="FC274" s="188"/>
      <c r="FD274" s="188"/>
      <c r="FE274" s="188"/>
      <c r="FF274" s="188"/>
      <c r="FG274" s="188"/>
      <c r="FH274" s="188"/>
      <c r="FI274" s="188"/>
      <c r="FJ274" s="188"/>
      <c r="FK274" s="188"/>
      <c r="FL274" s="188"/>
      <c r="FM274" s="188"/>
      <c r="FN274" s="188"/>
      <c r="FO274" s="188"/>
      <c r="FP274" s="188"/>
      <c r="FQ274" s="188"/>
      <c r="FR274" s="188"/>
      <c r="FS274" s="188"/>
      <c r="FT274" s="188"/>
      <c r="FU274" s="188"/>
      <c r="FV274" s="188"/>
      <c r="FW274" s="188"/>
      <c r="FX274" s="188"/>
      <c r="FY274" s="188"/>
      <c r="FZ274" s="188"/>
      <c r="GA274" s="188"/>
      <c r="GB274" s="188"/>
      <c r="GC274" s="188"/>
      <c r="GD274" s="188"/>
      <c r="GE274" s="188"/>
      <c r="GF274" s="188"/>
      <c r="GG274" s="188"/>
      <c r="GH274" s="188"/>
      <c r="GI274" s="188"/>
      <c r="GJ274" s="188"/>
      <c r="GK274" s="188"/>
      <c r="GL274" s="188"/>
      <c r="GM274" s="188"/>
      <c r="GN274" s="188"/>
      <c r="GO274" s="188"/>
      <c r="GP274" s="188"/>
      <c r="GQ274" s="188"/>
      <c r="GR274" s="188"/>
      <c r="GS274" s="188"/>
      <c r="GT274" s="188"/>
      <c r="GU274" s="188"/>
      <c r="GV274" s="188"/>
      <c r="GW274" s="188"/>
      <c r="GX274" s="188"/>
      <c r="GY274" s="188"/>
      <c r="GZ274" s="188"/>
      <c r="HA274" s="188"/>
      <c r="HB274" s="188"/>
      <c r="HC274" s="188"/>
      <c r="HD274" s="188"/>
      <c r="HE274" s="188"/>
      <c r="HF274" s="188"/>
      <c r="HG274" s="188"/>
      <c r="HH274" s="188"/>
      <c r="HI274" s="188"/>
      <c r="HJ274" s="188"/>
    </row>
    <row r="275" spans="1:218" ht="15.6">
      <c r="A275" s="190"/>
      <c r="B275" s="190"/>
      <c r="C275" s="190"/>
      <c r="D275" s="190"/>
      <c r="E275" s="179"/>
      <c r="F275" s="190"/>
      <c r="G275" s="190"/>
      <c r="H275" s="190"/>
      <c r="I275" s="179"/>
      <c r="J275" s="190"/>
      <c r="K275" s="190"/>
      <c r="L275" s="190"/>
      <c r="M275" s="190"/>
      <c r="N275" s="190"/>
      <c r="O275" s="190"/>
      <c r="P275" s="190"/>
      <c r="Q275" s="190"/>
      <c r="R275" s="190"/>
      <c r="S275" s="190"/>
      <c r="T275" s="190"/>
      <c r="U275" s="190"/>
      <c r="V275" s="190"/>
      <c r="W275" s="190"/>
      <c r="X275" s="190"/>
      <c r="Y275" s="190"/>
      <c r="Z275" s="190"/>
      <c r="AA275" s="188"/>
      <c r="AB275" s="188"/>
      <c r="AC275" s="188"/>
      <c r="AD275" s="188"/>
      <c r="AE275" s="188"/>
      <c r="AF275" s="188"/>
      <c r="AG275" s="188"/>
      <c r="AH275" s="188"/>
      <c r="AI275" s="188"/>
      <c r="AJ275" s="188"/>
      <c r="AK275" s="188"/>
      <c r="AL275" s="188"/>
      <c r="AM275" s="188"/>
      <c r="AN275" s="188"/>
      <c r="AO275" s="188"/>
      <c r="AP275" s="188"/>
      <c r="AQ275" s="188"/>
      <c r="AR275" s="188"/>
      <c r="AS275" s="188"/>
      <c r="AT275" s="188"/>
      <c r="AU275" s="188"/>
      <c r="AV275" s="188"/>
      <c r="AW275" s="188"/>
      <c r="AX275" s="188"/>
      <c r="AY275" s="188"/>
      <c r="AZ275" s="188"/>
      <c r="BA275" s="188"/>
      <c r="BB275" s="188"/>
      <c r="BC275" s="188"/>
      <c r="BD275" s="188"/>
      <c r="BE275" s="188"/>
      <c r="BF275" s="188"/>
      <c r="BG275" s="188"/>
      <c r="BH275" s="188"/>
      <c r="BI275" s="188"/>
      <c r="BJ275" s="188"/>
      <c r="BK275" s="188"/>
      <c r="BL275" s="188"/>
      <c r="BM275" s="188"/>
      <c r="BN275" s="188"/>
      <c r="BO275" s="188"/>
      <c r="BP275" s="188"/>
      <c r="BQ275" s="188"/>
      <c r="BR275" s="188"/>
      <c r="BS275" s="188"/>
      <c r="BT275" s="188"/>
      <c r="BU275" s="188"/>
      <c r="BV275" s="188"/>
      <c r="BW275" s="188"/>
      <c r="BX275" s="188"/>
      <c r="BY275" s="188"/>
      <c r="BZ275" s="188"/>
      <c r="CA275" s="188"/>
      <c r="CB275" s="188"/>
      <c r="CC275" s="188"/>
      <c r="CD275" s="188"/>
      <c r="CE275" s="188"/>
      <c r="CF275" s="188"/>
      <c r="CG275" s="188"/>
      <c r="CH275" s="188"/>
      <c r="CI275" s="188"/>
      <c r="CJ275" s="188"/>
      <c r="CK275" s="188"/>
      <c r="CL275" s="188"/>
      <c r="CM275" s="188"/>
      <c r="CN275" s="188"/>
      <c r="CO275" s="188"/>
      <c r="CP275" s="188"/>
      <c r="CQ275" s="188"/>
      <c r="CR275" s="188"/>
      <c r="CS275" s="188"/>
      <c r="CT275" s="188"/>
      <c r="CU275" s="188"/>
      <c r="CV275" s="188"/>
      <c r="CW275" s="188"/>
      <c r="CX275" s="188"/>
      <c r="CY275" s="188"/>
      <c r="CZ275" s="188"/>
      <c r="DA275" s="188"/>
      <c r="DB275" s="188"/>
      <c r="DC275" s="188"/>
      <c r="DD275" s="188"/>
      <c r="DE275" s="188"/>
      <c r="DF275" s="188"/>
      <c r="DG275" s="188"/>
      <c r="DH275" s="188"/>
      <c r="DI275" s="188"/>
      <c r="DJ275" s="188"/>
      <c r="DK275" s="188"/>
      <c r="DL275" s="188"/>
      <c r="DM275" s="188"/>
      <c r="DN275" s="188"/>
      <c r="DO275" s="188"/>
      <c r="DP275" s="188"/>
      <c r="DQ275" s="188"/>
      <c r="DR275" s="188"/>
      <c r="DS275" s="188"/>
      <c r="DT275" s="188"/>
      <c r="DU275" s="188"/>
      <c r="DV275" s="188"/>
      <c r="DW275" s="188"/>
      <c r="DX275" s="188"/>
      <c r="DY275" s="188"/>
      <c r="DZ275" s="188"/>
      <c r="EA275" s="188"/>
      <c r="EB275" s="188"/>
      <c r="EC275" s="188"/>
      <c r="ED275" s="188"/>
      <c r="EE275" s="188"/>
      <c r="EF275" s="188"/>
      <c r="EG275" s="188"/>
      <c r="EH275" s="188"/>
      <c r="EI275" s="188"/>
      <c r="EJ275" s="188"/>
      <c r="EK275" s="188"/>
      <c r="EL275" s="188"/>
      <c r="EM275" s="188"/>
      <c r="EN275" s="188"/>
      <c r="EO275" s="188"/>
      <c r="EP275" s="188"/>
      <c r="EQ275" s="188"/>
      <c r="ER275" s="188"/>
      <c r="ES275" s="188"/>
      <c r="ET275" s="188"/>
      <c r="EU275" s="188"/>
      <c r="EV275" s="188"/>
      <c r="EW275" s="188"/>
      <c r="EX275" s="188"/>
      <c r="EY275" s="188"/>
      <c r="EZ275" s="188"/>
      <c r="FA275" s="188"/>
      <c r="FB275" s="188"/>
      <c r="FC275" s="188"/>
      <c r="FD275" s="188"/>
      <c r="FE275" s="188"/>
      <c r="FF275" s="188"/>
      <c r="FG275" s="188"/>
      <c r="FH275" s="188"/>
      <c r="FI275" s="188"/>
      <c r="FJ275" s="188"/>
      <c r="FK275" s="188"/>
      <c r="FL275" s="188"/>
      <c r="FM275" s="188"/>
      <c r="FN275" s="188"/>
      <c r="FO275" s="188"/>
      <c r="FP275" s="188"/>
      <c r="FQ275" s="188"/>
      <c r="FR275" s="188"/>
      <c r="FS275" s="188"/>
      <c r="FT275" s="188"/>
      <c r="FU275" s="188"/>
      <c r="FV275" s="188"/>
      <c r="FW275" s="188"/>
      <c r="FX275" s="188"/>
      <c r="FY275" s="188"/>
      <c r="FZ275" s="188"/>
      <c r="GA275" s="188"/>
      <c r="GB275" s="188"/>
      <c r="GC275" s="188"/>
      <c r="GD275" s="188"/>
      <c r="GE275" s="188"/>
      <c r="GF275" s="188"/>
      <c r="GG275" s="188"/>
      <c r="GH275" s="188"/>
      <c r="GI275" s="188"/>
      <c r="GJ275" s="188"/>
      <c r="GK275" s="188"/>
      <c r="GL275" s="188"/>
      <c r="GM275" s="188"/>
      <c r="GN275" s="188"/>
      <c r="GO275" s="188"/>
      <c r="GP275" s="188"/>
      <c r="GQ275" s="188"/>
      <c r="GR275" s="188"/>
      <c r="GS275" s="188"/>
      <c r="GT275" s="188"/>
      <c r="GU275" s="188"/>
      <c r="GV275" s="188"/>
      <c r="GW275" s="188"/>
      <c r="GX275" s="188"/>
      <c r="GY275" s="188"/>
      <c r="GZ275" s="188"/>
      <c r="HA275" s="188"/>
      <c r="HB275" s="188"/>
      <c r="HC275" s="188"/>
      <c r="HD275" s="188"/>
      <c r="HE275" s="188"/>
      <c r="HF275" s="188"/>
      <c r="HG275" s="188"/>
      <c r="HH275" s="188"/>
      <c r="HI275" s="188"/>
      <c r="HJ275" s="188"/>
    </row>
    <row r="276" spans="1:218" ht="15.6">
      <c r="A276" s="190"/>
      <c r="B276" s="190"/>
      <c r="C276" s="190"/>
      <c r="D276" s="190"/>
      <c r="E276" s="179"/>
      <c r="F276" s="190"/>
      <c r="G276" s="190"/>
      <c r="H276" s="190"/>
      <c r="I276" s="179"/>
      <c r="J276" s="190"/>
      <c r="K276" s="190"/>
      <c r="L276" s="190"/>
      <c r="M276" s="190"/>
      <c r="N276" s="190"/>
      <c r="O276" s="190"/>
      <c r="P276" s="190"/>
      <c r="Q276" s="190"/>
      <c r="R276" s="190"/>
      <c r="S276" s="190"/>
      <c r="T276" s="190"/>
      <c r="U276" s="190"/>
      <c r="V276" s="190"/>
      <c r="W276" s="190"/>
      <c r="X276" s="190"/>
      <c r="Y276" s="190"/>
      <c r="Z276" s="190"/>
      <c r="AA276" s="188"/>
      <c r="AB276" s="188"/>
      <c r="AC276" s="188"/>
      <c r="AD276" s="188"/>
      <c r="AE276" s="188"/>
      <c r="AF276" s="188"/>
      <c r="AG276" s="188"/>
      <c r="AH276" s="188"/>
      <c r="AI276" s="188"/>
      <c r="AJ276" s="188"/>
      <c r="AK276" s="188"/>
      <c r="AL276" s="188"/>
      <c r="AM276" s="188"/>
      <c r="AN276" s="188"/>
      <c r="AO276" s="188"/>
      <c r="AP276" s="188"/>
      <c r="AQ276" s="188"/>
      <c r="AR276" s="188"/>
      <c r="AS276" s="188"/>
      <c r="AT276" s="188"/>
      <c r="AU276" s="188"/>
      <c r="AV276" s="188"/>
      <c r="AW276" s="188"/>
      <c r="AX276" s="188"/>
      <c r="AY276" s="188"/>
      <c r="AZ276" s="188"/>
      <c r="BA276" s="188"/>
      <c r="BB276" s="188"/>
      <c r="BC276" s="188"/>
      <c r="BD276" s="188"/>
      <c r="BE276" s="188"/>
      <c r="BF276" s="188"/>
      <c r="BG276" s="188"/>
      <c r="BH276" s="188"/>
      <c r="BI276" s="188"/>
      <c r="BJ276" s="188"/>
      <c r="BK276" s="188"/>
      <c r="BL276" s="188"/>
      <c r="BM276" s="188"/>
      <c r="BN276" s="188"/>
      <c r="BO276" s="188"/>
      <c r="BP276" s="188"/>
      <c r="BQ276" s="188"/>
      <c r="BR276" s="188"/>
      <c r="BS276" s="188"/>
      <c r="BT276" s="188"/>
      <c r="BU276" s="188"/>
      <c r="BV276" s="188"/>
      <c r="BW276" s="188"/>
      <c r="BX276" s="188"/>
      <c r="BY276" s="188"/>
      <c r="BZ276" s="188"/>
      <c r="CA276" s="188"/>
      <c r="CB276" s="188"/>
      <c r="CC276" s="188"/>
      <c r="CD276" s="188"/>
      <c r="CE276" s="188"/>
      <c r="CF276" s="188"/>
      <c r="CG276" s="188"/>
      <c r="CH276" s="188"/>
      <c r="CI276" s="188"/>
      <c r="CJ276" s="188"/>
      <c r="CK276" s="188"/>
      <c r="CL276" s="188"/>
      <c r="CM276" s="188"/>
      <c r="CN276" s="188"/>
      <c r="CO276" s="188"/>
      <c r="CP276" s="188"/>
      <c r="CQ276" s="188"/>
      <c r="CR276" s="188"/>
      <c r="CS276" s="188"/>
      <c r="CT276" s="188"/>
      <c r="CU276" s="188"/>
      <c r="CV276" s="188"/>
      <c r="CW276" s="188"/>
      <c r="CX276" s="188"/>
      <c r="CY276" s="188"/>
      <c r="CZ276" s="188"/>
      <c r="DA276" s="188"/>
      <c r="DB276" s="188"/>
      <c r="DC276" s="188"/>
      <c r="DD276" s="188"/>
      <c r="DE276" s="188"/>
      <c r="DF276" s="188"/>
      <c r="DG276" s="188"/>
      <c r="DH276" s="188"/>
      <c r="DI276" s="188"/>
      <c r="DJ276" s="188"/>
      <c r="DK276" s="188"/>
      <c r="DL276" s="188"/>
      <c r="DM276" s="188"/>
      <c r="DN276" s="188"/>
      <c r="DO276" s="188"/>
      <c r="DP276" s="188"/>
      <c r="DQ276" s="188"/>
      <c r="DR276" s="188"/>
      <c r="DS276" s="188"/>
      <c r="DT276" s="188"/>
      <c r="DU276" s="188"/>
      <c r="DV276" s="188"/>
      <c r="DW276" s="188"/>
      <c r="DX276" s="188"/>
      <c r="DY276" s="188"/>
      <c r="DZ276" s="188"/>
      <c r="EA276" s="188"/>
      <c r="EB276" s="188"/>
      <c r="EC276" s="188"/>
      <c r="ED276" s="188"/>
      <c r="EE276" s="188"/>
      <c r="EF276" s="188"/>
      <c r="EG276" s="188"/>
      <c r="EH276" s="188"/>
      <c r="EI276" s="188"/>
      <c r="EJ276" s="188"/>
      <c r="EK276" s="188"/>
      <c r="EL276" s="188"/>
      <c r="EM276" s="188"/>
      <c r="EN276" s="188"/>
      <c r="EO276" s="188"/>
      <c r="EP276" s="188"/>
      <c r="EQ276" s="188"/>
      <c r="ER276" s="188"/>
      <c r="ES276" s="188"/>
      <c r="ET276" s="188"/>
      <c r="EU276" s="188"/>
      <c r="EV276" s="188"/>
      <c r="EW276" s="188"/>
      <c r="EX276" s="188"/>
      <c r="EY276" s="188"/>
      <c r="EZ276" s="188"/>
      <c r="FA276" s="188"/>
      <c r="FB276" s="188"/>
      <c r="FC276" s="188"/>
      <c r="FD276" s="188"/>
      <c r="FE276" s="188"/>
      <c r="FF276" s="188"/>
      <c r="FG276" s="188"/>
      <c r="FH276" s="188"/>
      <c r="FI276" s="188"/>
      <c r="FJ276" s="188"/>
      <c r="FK276" s="188"/>
      <c r="FL276" s="188"/>
      <c r="FM276" s="188"/>
      <c r="FN276" s="188"/>
      <c r="FO276" s="188"/>
      <c r="FP276" s="188"/>
      <c r="FQ276" s="188"/>
      <c r="FR276" s="188"/>
      <c r="FS276" s="188"/>
      <c r="FT276" s="188"/>
      <c r="FU276" s="188"/>
      <c r="FV276" s="188"/>
      <c r="FW276" s="188"/>
      <c r="FX276" s="188"/>
      <c r="FY276" s="188"/>
      <c r="FZ276" s="188"/>
      <c r="GA276" s="188"/>
      <c r="GB276" s="188"/>
      <c r="GC276" s="188"/>
      <c r="GD276" s="188"/>
      <c r="GE276" s="188"/>
      <c r="GF276" s="188"/>
      <c r="GG276" s="188"/>
      <c r="GH276" s="188"/>
      <c r="GI276" s="188"/>
      <c r="GJ276" s="188"/>
      <c r="GK276" s="188"/>
      <c r="GL276" s="188"/>
      <c r="GM276" s="188"/>
      <c r="GN276" s="188"/>
      <c r="GO276" s="188"/>
      <c r="GP276" s="188"/>
      <c r="GQ276" s="188"/>
      <c r="GR276" s="188"/>
      <c r="GS276" s="188"/>
      <c r="GT276" s="188"/>
      <c r="GU276" s="188"/>
      <c r="GV276" s="188"/>
      <c r="GW276" s="188"/>
      <c r="GX276" s="188"/>
      <c r="GY276" s="188"/>
      <c r="GZ276" s="188"/>
      <c r="HA276" s="188"/>
      <c r="HB276" s="188"/>
      <c r="HC276" s="188"/>
      <c r="HD276" s="188"/>
      <c r="HE276" s="188"/>
      <c r="HF276" s="188"/>
      <c r="HG276" s="188"/>
      <c r="HH276" s="188"/>
      <c r="HI276" s="188"/>
      <c r="HJ276" s="188"/>
    </row>
    <row r="277" spans="1:218" ht="15.6">
      <c r="A277" s="190"/>
      <c r="B277" s="190"/>
      <c r="C277" s="190"/>
      <c r="D277" s="190"/>
      <c r="E277" s="179"/>
      <c r="F277" s="190"/>
      <c r="G277" s="190"/>
      <c r="H277" s="190"/>
      <c r="I277" s="179"/>
      <c r="J277" s="190"/>
      <c r="K277" s="190"/>
      <c r="L277" s="190"/>
      <c r="M277" s="190"/>
      <c r="N277" s="190"/>
      <c r="O277" s="190"/>
      <c r="P277" s="190"/>
      <c r="Q277" s="190"/>
      <c r="R277" s="190"/>
      <c r="S277" s="190"/>
      <c r="T277" s="190"/>
      <c r="U277" s="190"/>
      <c r="V277" s="190"/>
      <c r="W277" s="190"/>
      <c r="X277" s="190"/>
      <c r="Y277" s="190"/>
      <c r="Z277" s="190"/>
      <c r="AA277" s="188"/>
      <c r="AB277" s="188"/>
      <c r="AC277" s="188"/>
      <c r="AD277" s="188"/>
      <c r="AE277" s="188"/>
      <c r="AF277" s="188"/>
      <c r="AG277" s="188"/>
      <c r="AH277" s="188"/>
      <c r="AI277" s="188"/>
      <c r="AJ277" s="188"/>
      <c r="AK277" s="188"/>
      <c r="AL277" s="188"/>
      <c r="AM277" s="188"/>
      <c r="AN277" s="188"/>
      <c r="AO277" s="188"/>
      <c r="AP277" s="188"/>
      <c r="AQ277" s="188"/>
      <c r="AR277" s="188"/>
      <c r="AS277" s="188"/>
      <c r="AT277" s="188"/>
      <c r="AU277" s="188"/>
      <c r="AV277" s="188"/>
      <c r="AW277" s="188"/>
      <c r="AX277" s="188"/>
      <c r="AY277" s="188"/>
      <c r="AZ277" s="188"/>
      <c r="BA277" s="188"/>
      <c r="BB277" s="188"/>
      <c r="BC277" s="188"/>
      <c r="BD277" s="188"/>
      <c r="BE277" s="188"/>
      <c r="BF277" s="188"/>
      <c r="BG277" s="188"/>
      <c r="BH277" s="188"/>
      <c r="BI277" s="188"/>
      <c r="BJ277" s="188"/>
      <c r="BK277" s="188"/>
      <c r="BL277" s="188"/>
      <c r="BM277" s="188"/>
      <c r="BN277" s="188"/>
      <c r="BO277" s="188"/>
      <c r="BP277" s="188"/>
      <c r="BQ277" s="188"/>
      <c r="BR277" s="188"/>
      <c r="BS277" s="188"/>
      <c r="BT277" s="188"/>
      <c r="BU277" s="188"/>
      <c r="BV277" s="188"/>
      <c r="BW277" s="188"/>
      <c r="BX277" s="188"/>
      <c r="BY277" s="188"/>
      <c r="BZ277" s="188"/>
      <c r="CA277" s="188"/>
      <c r="CB277" s="188"/>
      <c r="CC277" s="188"/>
      <c r="CD277" s="188"/>
      <c r="CE277" s="188"/>
      <c r="CF277" s="188"/>
      <c r="CG277" s="188"/>
      <c r="CH277" s="188"/>
      <c r="CI277" s="188"/>
      <c r="CJ277" s="188"/>
      <c r="CK277" s="188"/>
      <c r="CL277" s="188"/>
      <c r="CM277" s="188"/>
      <c r="CN277" s="188"/>
      <c r="CO277" s="188"/>
      <c r="CP277" s="188"/>
      <c r="CQ277" s="188"/>
      <c r="CR277" s="188"/>
      <c r="CS277" s="188"/>
      <c r="CT277" s="188"/>
      <c r="CU277" s="188"/>
      <c r="CV277" s="188"/>
      <c r="CW277" s="188"/>
      <c r="CX277" s="188"/>
      <c r="CY277" s="188"/>
      <c r="CZ277" s="188"/>
      <c r="DA277" s="188"/>
      <c r="DB277" s="188"/>
      <c r="DC277" s="188"/>
      <c r="DD277" s="188"/>
      <c r="DE277" s="188"/>
      <c r="DF277" s="188"/>
      <c r="DG277" s="188"/>
      <c r="DH277" s="188"/>
      <c r="DI277" s="188"/>
      <c r="DJ277" s="188"/>
      <c r="DK277" s="188"/>
      <c r="DL277" s="188"/>
      <c r="DM277" s="188"/>
      <c r="DN277" s="188"/>
      <c r="DO277" s="188"/>
      <c r="DP277" s="188"/>
      <c r="DQ277" s="188"/>
      <c r="DR277" s="188"/>
      <c r="DS277" s="188"/>
      <c r="DT277" s="188"/>
      <c r="DU277" s="188"/>
      <c r="DV277" s="188"/>
      <c r="DW277" s="188"/>
      <c r="DX277" s="188"/>
      <c r="DY277" s="188"/>
      <c r="DZ277" s="188"/>
      <c r="EA277" s="188"/>
      <c r="EB277" s="188"/>
      <c r="EC277" s="188"/>
      <c r="ED277" s="188"/>
      <c r="EE277" s="188"/>
      <c r="EF277" s="188"/>
      <c r="EG277" s="188"/>
      <c r="EH277" s="188"/>
      <c r="EI277" s="188"/>
      <c r="EJ277" s="188"/>
      <c r="EK277" s="188"/>
      <c r="EL277" s="188"/>
      <c r="EM277" s="188"/>
      <c r="EN277" s="188"/>
      <c r="EO277" s="188"/>
      <c r="EP277" s="188"/>
      <c r="EQ277" s="188"/>
      <c r="ER277" s="188"/>
      <c r="ES277" s="188"/>
      <c r="ET277" s="188"/>
      <c r="EU277" s="188"/>
      <c r="EV277" s="188"/>
      <c r="EW277" s="188"/>
      <c r="EX277" s="188"/>
      <c r="EY277" s="188"/>
      <c r="EZ277" s="188"/>
      <c r="FA277" s="188"/>
      <c r="FB277" s="188"/>
      <c r="FC277" s="188"/>
      <c r="FD277" s="188"/>
      <c r="FE277" s="188"/>
      <c r="FF277" s="188"/>
      <c r="FG277" s="188"/>
      <c r="FH277" s="188"/>
      <c r="FI277" s="188"/>
      <c r="FJ277" s="188"/>
      <c r="FK277" s="188"/>
      <c r="FL277" s="188"/>
      <c r="FM277" s="188"/>
      <c r="FN277" s="188"/>
      <c r="FO277" s="188"/>
      <c r="FP277" s="188"/>
      <c r="FQ277" s="188"/>
      <c r="FR277" s="188"/>
      <c r="FS277" s="188"/>
      <c r="FT277" s="188"/>
      <c r="FU277" s="188"/>
      <c r="FV277" s="188"/>
      <c r="FW277" s="188"/>
      <c r="FX277" s="188"/>
      <c r="FY277" s="188"/>
      <c r="FZ277" s="188"/>
      <c r="GA277" s="188"/>
      <c r="GB277" s="188"/>
      <c r="GC277" s="188"/>
      <c r="GD277" s="188"/>
      <c r="GE277" s="188"/>
      <c r="GF277" s="188"/>
      <c r="GG277" s="188"/>
      <c r="GH277" s="188"/>
      <c r="GI277" s="188"/>
      <c r="GJ277" s="188"/>
      <c r="GK277" s="188"/>
      <c r="GL277" s="188"/>
      <c r="GM277" s="188"/>
      <c r="GN277" s="188"/>
      <c r="GO277" s="188"/>
      <c r="GP277" s="188"/>
      <c r="GQ277" s="188"/>
      <c r="GR277" s="188"/>
      <c r="GS277" s="188"/>
      <c r="GT277" s="188"/>
      <c r="GU277" s="188"/>
      <c r="GV277" s="188"/>
      <c r="GW277" s="188"/>
      <c r="GX277" s="188"/>
      <c r="GY277" s="188"/>
      <c r="GZ277" s="188"/>
      <c r="HA277" s="188"/>
      <c r="HB277" s="188"/>
      <c r="HC277" s="188"/>
      <c r="HD277" s="188"/>
      <c r="HE277" s="188"/>
      <c r="HF277" s="188"/>
      <c r="HG277" s="188"/>
      <c r="HH277" s="188"/>
      <c r="HI277" s="188"/>
      <c r="HJ277" s="188"/>
    </row>
    <row r="278" spans="1:218" ht="15.6">
      <c r="A278" s="190"/>
      <c r="B278" s="190"/>
      <c r="C278" s="190"/>
      <c r="D278" s="190"/>
      <c r="E278" s="179"/>
      <c r="F278" s="190"/>
      <c r="G278" s="190"/>
      <c r="H278" s="190"/>
      <c r="I278" s="179"/>
      <c r="J278" s="190"/>
      <c r="K278" s="190"/>
      <c r="L278" s="190"/>
      <c r="M278" s="190"/>
      <c r="N278" s="190"/>
      <c r="O278" s="190"/>
      <c r="P278" s="190"/>
      <c r="Q278" s="190"/>
      <c r="R278" s="190"/>
      <c r="S278" s="190"/>
      <c r="T278" s="190"/>
      <c r="U278" s="190"/>
      <c r="V278" s="190"/>
      <c r="W278" s="190"/>
      <c r="X278" s="190"/>
      <c r="Y278" s="190"/>
      <c r="Z278" s="190"/>
      <c r="AA278" s="188"/>
      <c r="AB278" s="188"/>
      <c r="AC278" s="188"/>
      <c r="AD278" s="188"/>
      <c r="AE278" s="188"/>
      <c r="AF278" s="188"/>
      <c r="AG278" s="188"/>
      <c r="AH278" s="188"/>
      <c r="AI278" s="188"/>
      <c r="AJ278" s="188"/>
      <c r="AK278" s="188"/>
      <c r="AL278" s="188"/>
      <c r="AM278" s="188"/>
      <c r="AN278" s="188"/>
      <c r="AO278" s="188"/>
      <c r="AP278" s="188"/>
      <c r="AQ278" s="188"/>
      <c r="AR278" s="188"/>
      <c r="AS278" s="188"/>
      <c r="AT278" s="188"/>
      <c r="AU278" s="188"/>
      <c r="AV278" s="188"/>
      <c r="AW278" s="188"/>
      <c r="AX278" s="188"/>
      <c r="AY278" s="188"/>
      <c r="AZ278" s="188"/>
      <c r="BA278" s="188"/>
      <c r="BB278" s="188"/>
      <c r="BC278" s="188"/>
      <c r="BD278" s="188"/>
      <c r="BE278" s="188"/>
      <c r="BF278" s="188"/>
      <c r="BG278" s="188"/>
      <c r="BH278" s="188"/>
      <c r="BI278" s="188"/>
      <c r="BJ278" s="188"/>
      <c r="BK278" s="188"/>
      <c r="BL278" s="188"/>
      <c r="BM278" s="188"/>
      <c r="BN278" s="188"/>
      <c r="BO278" s="188"/>
      <c r="BP278" s="188"/>
      <c r="BQ278" s="188"/>
      <c r="BR278" s="188"/>
      <c r="BS278" s="188"/>
      <c r="BT278" s="188"/>
      <c r="BU278" s="188"/>
      <c r="BV278" s="188"/>
      <c r="BW278" s="188"/>
      <c r="BX278" s="188"/>
      <c r="BY278" s="188"/>
      <c r="BZ278" s="188"/>
      <c r="CA278" s="188"/>
      <c r="CB278" s="188"/>
      <c r="CC278" s="188"/>
      <c r="CD278" s="188"/>
      <c r="CE278" s="188"/>
      <c r="CF278" s="188"/>
      <c r="CG278" s="188"/>
      <c r="CH278" s="188"/>
      <c r="CI278" s="188"/>
      <c r="CJ278" s="188"/>
      <c r="CK278" s="188"/>
      <c r="CL278" s="188"/>
      <c r="CM278" s="188"/>
      <c r="CN278" s="188"/>
      <c r="CO278" s="188"/>
      <c r="CP278" s="188"/>
      <c r="CQ278" s="188"/>
      <c r="CR278" s="188"/>
      <c r="CS278" s="188"/>
      <c r="CT278" s="188"/>
      <c r="CU278" s="188"/>
      <c r="CV278" s="188"/>
      <c r="CW278" s="188"/>
      <c r="CX278" s="188"/>
      <c r="CY278" s="188"/>
      <c r="CZ278" s="188"/>
      <c r="DA278" s="188"/>
      <c r="DB278" s="188"/>
      <c r="DC278" s="188"/>
      <c r="DD278" s="188"/>
      <c r="DE278" s="188"/>
      <c r="DF278" s="188"/>
      <c r="DG278" s="188"/>
      <c r="DH278" s="188"/>
      <c r="DI278" s="188"/>
      <c r="DJ278" s="188"/>
      <c r="DK278" s="188"/>
      <c r="DL278" s="188"/>
      <c r="DM278" s="188"/>
      <c r="DN278" s="188"/>
      <c r="DO278" s="188"/>
      <c r="DP278" s="188"/>
      <c r="DQ278" s="188"/>
      <c r="DR278" s="188"/>
      <c r="DS278" s="188"/>
      <c r="DT278" s="188"/>
      <c r="DU278" s="188"/>
      <c r="DV278" s="188"/>
      <c r="DW278" s="188"/>
      <c r="DX278" s="188"/>
      <c r="DY278" s="188"/>
      <c r="DZ278" s="188"/>
      <c r="EA278" s="188"/>
      <c r="EB278" s="188"/>
      <c r="EC278" s="188"/>
      <c r="ED278" s="188"/>
      <c r="EE278" s="188"/>
      <c r="EF278" s="188"/>
      <c r="EG278" s="188"/>
      <c r="EH278" s="188"/>
      <c r="EI278" s="188"/>
      <c r="EJ278" s="188"/>
      <c r="EK278" s="188"/>
      <c r="EL278" s="188"/>
      <c r="EM278" s="188"/>
      <c r="EN278" s="188"/>
      <c r="EO278" s="188"/>
      <c r="EP278" s="188"/>
      <c r="EQ278" s="188"/>
      <c r="ER278" s="188"/>
      <c r="ES278" s="188"/>
      <c r="ET278" s="188"/>
      <c r="EU278" s="188"/>
      <c r="EV278" s="188"/>
      <c r="EW278" s="188"/>
      <c r="EX278" s="188"/>
      <c r="EY278" s="188"/>
      <c r="EZ278" s="188"/>
      <c r="FA278" s="188"/>
      <c r="FB278" s="188"/>
      <c r="FC278" s="188"/>
      <c r="FD278" s="188"/>
      <c r="FE278" s="188"/>
      <c r="FF278" s="188"/>
      <c r="FG278" s="188"/>
      <c r="FH278" s="188"/>
      <c r="FI278" s="188"/>
      <c r="FJ278" s="188"/>
      <c r="FK278" s="188"/>
      <c r="FL278" s="188"/>
      <c r="FM278" s="188"/>
      <c r="FN278" s="188"/>
      <c r="FO278" s="188"/>
      <c r="FP278" s="188"/>
      <c r="FQ278" s="188"/>
      <c r="FR278" s="188"/>
      <c r="FS278" s="188"/>
      <c r="FT278" s="188"/>
      <c r="FU278" s="188"/>
      <c r="FV278" s="188"/>
      <c r="FW278" s="188"/>
      <c r="FX278" s="188"/>
      <c r="FY278" s="188"/>
      <c r="FZ278" s="188"/>
      <c r="GA278" s="188"/>
      <c r="GB278" s="188"/>
      <c r="GC278" s="188"/>
      <c r="GD278" s="188"/>
      <c r="GE278" s="188"/>
      <c r="GF278" s="188"/>
      <c r="GG278" s="188"/>
      <c r="GH278" s="188"/>
      <c r="GI278" s="188"/>
      <c r="GJ278" s="188"/>
      <c r="GK278" s="188"/>
      <c r="GL278" s="188"/>
      <c r="GM278" s="188"/>
      <c r="GN278" s="188"/>
      <c r="GO278" s="188"/>
      <c r="GP278" s="188"/>
      <c r="GQ278" s="188"/>
      <c r="GR278" s="188"/>
      <c r="GS278" s="188"/>
      <c r="GT278" s="188"/>
      <c r="GU278" s="188"/>
      <c r="GV278" s="188"/>
      <c r="GW278" s="188"/>
      <c r="GX278" s="188"/>
      <c r="GY278" s="188"/>
      <c r="GZ278" s="188"/>
      <c r="HA278" s="188"/>
      <c r="HB278" s="188"/>
      <c r="HC278" s="188"/>
      <c r="HD278" s="188"/>
      <c r="HE278" s="188"/>
      <c r="HF278" s="188"/>
      <c r="HG278" s="188"/>
      <c r="HH278" s="188"/>
      <c r="HI278" s="188"/>
      <c r="HJ278" s="188"/>
    </row>
    <row r="279" spans="1:218" ht="15.6">
      <c r="A279" s="190"/>
      <c r="B279" s="190"/>
      <c r="C279" s="190"/>
      <c r="D279" s="190"/>
      <c r="E279" s="179"/>
      <c r="F279" s="190"/>
      <c r="G279" s="190"/>
      <c r="H279" s="190"/>
      <c r="I279" s="179"/>
      <c r="J279" s="190"/>
      <c r="K279" s="190"/>
      <c r="L279" s="190"/>
      <c r="M279" s="190"/>
      <c r="N279" s="190"/>
      <c r="O279" s="190"/>
      <c r="P279" s="190"/>
      <c r="Q279" s="190"/>
      <c r="R279" s="190"/>
      <c r="S279" s="190"/>
      <c r="T279" s="190"/>
      <c r="U279" s="190"/>
      <c r="V279" s="190"/>
      <c r="W279" s="190"/>
      <c r="X279" s="190"/>
      <c r="Y279" s="190"/>
      <c r="Z279" s="190"/>
      <c r="AA279" s="188"/>
      <c r="AB279" s="188"/>
      <c r="AC279" s="188"/>
      <c r="AD279" s="188"/>
      <c r="AE279" s="188"/>
      <c r="AF279" s="188"/>
      <c r="AG279" s="188"/>
      <c r="AH279" s="188"/>
      <c r="AI279" s="188"/>
      <c r="AJ279" s="188"/>
      <c r="AK279" s="188"/>
      <c r="AL279" s="188"/>
      <c r="AM279" s="188"/>
      <c r="AN279" s="188"/>
      <c r="AO279" s="188"/>
      <c r="AP279" s="188"/>
      <c r="AQ279" s="188"/>
      <c r="AR279" s="188"/>
      <c r="AS279" s="188"/>
      <c r="AT279" s="188"/>
      <c r="AU279" s="188"/>
      <c r="AV279" s="188"/>
      <c r="AW279" s="188"/>
      <c r="AX279" s="188"/>
      <c r="AY279" s="188"/>
      <c r="AZ279" s="188"/>
      <c r="BA279" s="188"/>
      <c r="BB279" s="188"/>
      <c r="BC279" s="188"/>
      <c r="BD279" s="188"/>
      <c r="BE279" s="188"/>
      <c r="BF279" s="188"/>
      <c r="BG279" s="188"/>
      <c r="BH279" s="188"/>
      <c r="BI279" s="188"/>
      <c r="BJ279" s="188"/>
      <c r="BK279" s="188"/>
      <c r="BL279" s="188"/>
      <c r="BM279" s="188"/>
      <c r="BN279" s="188"/>
      <c r="BO279" s="188"/>
      <c r="BP279" s="188"/>
      <c r="BQ279" s="188"/>
      <c r="BR279" s="188"/>
      <c r="BS279" s="188"/>
      <c r="BT279" s="188"/>
      <c r="BU279" s="188"/>
      <c r="BV279" s="188"/>
      <c r="BW279" s="188"/>
      <c r="BX279" s="188"/>
      <c r="BY279" s="188"/>
      <c r="BZ279" s="188"/>
      <c r="CA279" s="188"/>
      <c r="CB279" s="188"/>
      <c r="CC279" s="188"/>
      <c r="CD279" s="188"/>
      <c r="CE279" s="188"/>
      <c r="CF279" s="188"/>
      <c r="CG279" s="188"/>
      <c r="CH279" s="188"/>
      <c r="CI279" s="188"/>
      <c r="CJ279" s="188"/>
      <c r="CK279" s="188"/>
      <c r="CL279" s="188"/>
      <c r="CM279" s="188"/>
      <c r="CN279" s="188"/>
      <c r="CO279" s="188"/>
      <c r="CP279" s="188"/>
      <c r="CQ279" s="188"/>
      <c r="CR279" s="188"/>
      <c r="CS279" s="188"/>
      <c r="CT279" s="188"/>
      <c r="CU279" s="188"/>
      <c r="CV279" s="188"/>
      <c r="CW279" s="188"/>
      <c r="CX279" s="188"/>
      <c r="CY279" s="188"/>
      <c r="CZ279" s="188"/>
      <c r="DA279" s="188"/>
      <c r="DB279" s="188"/>
      <c r="DC279" s="188"/>
      <c r="DD279" s="188"/>
      <c r="DE279" s="188"/>
      <c r="DF279" s="188"/>
      <c r="DG279" s="188"/>
      <c r="DH279" s="188"/>
      <c r="DI279" s="188"/>
      <c r="DJ279" s="188"/>
      <c r="DK279" s="188"/>
      <c r="DL279" s="188"/>
      <c r="DM279" s="188"/>
      <c r="DN279" s="188"/>
      <c r="DO279" s="188"/>
      <c r="DP279" s="188"/>
      <c r="DQ279" s="188"/>
      <c r="DR279" s="188"/>
      <c r="DS279" s="188"/>
      <c r="DT279" s="188"/>
      <c r="DU279" s="188"/>
      <c r="DV279" s="188"/>
      <c r="DW279" s="188"/>
      <c r="DX279" s="188"/>
      <c r="DY279" s="188"/>
      <c r="DZ279" s="188"/>
      <c r="EA279" s="188"/>
      <c r="EB279" s="188"/>
      <c r="EC279" s="188"/>
      <c r="ED279" s="188"/>
      <c r="EE279" s="188"/>
      <c r="EF279" s="188"/>
      <c r="EG279" s="188"/>
      <c r="EH279" s="188"/>
      <c r="EI279" s="188"/>
      <c r="EJ279" s="188"/>
      <c r="EK279" s="188"/>
      <c r="EL279" s="188"/>
      <c r="EM279" s="188"/>
      <c r="EN279" s="188"/>
      <c r="EO279" s="188"/>
      <c r="EP279" s="188"/>
      <c r="EQ279" s="188"/>
      <c r="ER279" s="188"/>
      <c r="ES279" s="188"/>
      <c r="ET279" s="188"/>
      <c r="EU279" s="188"/>
      <c r="EV279" s="188"/>
      <c r="EW279" s="188"/>
      <c r="EX279" s="188"/>
      <c r="EY279" s="188"/>
      <c r="EZ279" s="188"/>
      <c r="FA279" s="188"/>
      <c r="FB279" s="188"/>
      <c r="FC279" s="188"/>
      <c r="FD279" s="188"/>
      <c r="FE279" s="188"/>
      <c r="FF279" s="188"/>
      <c r="FG279" s="188"/>
      <c r="FH279" s="188"/>
      <c r="FI279" s="188"/>
      <c r="FJ279" s="188"/>
      <c r="FK279" s="188"/>
      <c r="FL279" s="188"/>
      <c r="FM279" s="188"/>
      <c r="FN279" s="188"/>
      <c r="FO279" s="188"/>
      <c r="FP279" s="188"/>
      <c r="FQ279" s="188"/>
      <c r="FR279" s="188"/>
      <c r="FS279" s="188"/>
      <c r="FT279" s="188"/>
      <c r="FU279" s="188"/>
      <c r="FV279" s="188"/>
      <c r="FW279" s="188"/>
      <c r="FX279" s="188"/>
      <c r="FY279" s="188"/>
      <c r="FZ279" s="188"/>
      <c r="GA279" s="188"/>
      <c r="GB279" s="188"/>
      <c r="GC279" s="188"/>
      <c r="GD279" s="188"/>
      <c r="GE279" s="188"/>
      <c r="GF279" s="188"/>
      <c r="GG279" s="188"/>
      <c r="GH279" s="188"/>
      <c r="GI279" s="188"/>
      <c r="GJ279" s="188"/>
      <c r="GK279" s="188"/>
      <c r="GL279" s="188"/>
      <c r="GM279" s="188"/>
      <c r="GN279" s="188"/>
      <c r="GO279" s="188"/>
      <c r="GP279" s="188"/>
      <c r="GQ279" s="188"/>
      <c r="GR279" s="188"/>
      <c r="GS279" s="188"/>
      <c r="GT279" s="188"/>
      <c r="GU279" s="188"/>
      <c r="GV279" s="188"/>
      <c r="GW279" s="188"/>
      <c r="GX279" s="188"/>
      <c r="GY279" s="188"/>
      <c r="GZ279" s="188"/>
      <c r="HA279" s="188"/>
      <c r="HB279" s="188"/>
      <c r="HC279" s="188"/>
      <c r="HD279" s="188"/>
      <c r="HE279" s="188"/>
      <c r="HF279" s="188"/>
      <c r="HG279" s="188"/>
      <c r="HH279" s="188"/>
      <c r="HI279" s="188"/>
      <c r="HJ279" s="188"/>
    </row>
    <row r="280" spans="1:218" ht="15.6">
      <c r="A280" s="190"/>
      <c r="B280" s="190"/>
      <c r="C280" s="190"/>
      <c r="D280" s="190"/>
      <c r="E280" s="179"/>
      <c r="F280" s="190"/>
      <c r="G280" s="190"/>
      <c r="H280" s="190"/>
      <c r="I280" s="179"/>
      <c r="J280" s="190"/>
      <c r="K280" s="190"/>
      <c r="L280" s="190"/>
      <c r="M280" s="190"/>
      <c r="N280" s="190"/>
      <c r="O280" s="190"/>
      <c r="P280" s="190"/>
      <c r="Q280" s="190"/>
      <c r="R280" s="190"/>
      <c r="S280" s="190"/>
      <c r="T280" s="190"/>
      <c r="U280" s="190"/>
      <c r="V280" s="190"/>
      <c r="W280" s="190"/>
      <c r="X280" s="190"/>
      <c r="Y280" s="190"/>
      <c r="Z280" s="190"/>
      <c r="AA280" s="188"/>
      <c r="AB280" s="188"/>
      <c r="AC280" s="188"/>
      <c r="AD280" s="188"/>
      <c r="AE280" s="188"/>
      <c r="AF280" s="188"/>
      <c r="AG280" s="188"/>
      <c r="AH280" s="188"/>
      <c r="AI280" s="188"/>
      <c r="AJ280" s="188"/>
      <c r="AK280" s="188"/>
      <c r="AL280" s="188"/>
      <c r="AM280" s="188"/>
      <c r="AN280" s="188"/>
      <c r="AO280" s="188"/>
      <c r="AP280" s="188"/>
      <c r="AQ280" s="188"/>
      <c r="AR280" s="188"/>
      <c r="AS280" s="188"/>
      <c r="AT280" s="188"/>
      <c r="AU280" s="188"/>
      <c r="AV280" s="188"/>
      <c r="AW280" s="188"/>
      <c r="AX280" s="188"/>
      <c r="AY280" s="188"/>
      <c r="AZ280" s="188"/>
      <c r="BA280" s="188"/>
      <c r="BB280" s="188"/>
      <c r="BC280" s="188"/>
      <c r="BD280" s="188"/>
      <c r="BE280" s="188"/>
      <c r="BF280" s="188"/>
      <c r="BG280" s="188"/>
      <c r="BH280" s="188"/>
      <c r="BI280" s="188"/>
      <c r="BJ280" s="188"/>
      <c r="BK280" s="188"/>
      <c r="BL280" s="188"/>
      <c r="BM280" s="188"/>
      <c r="BN280" s="188"/>
      <c r="BO280" s="188"/>
      <c r="BP280" s="188"/>
      <c r="BQ280" s="188"/>
      <c r="BR280" s="188"/>
      <c r="BS280" s="188"/>
      <c r="BT280" s="188"/>
      <c r="BU280" s="188"/>
      <c r="BV280" s="188"/>
      <c r="BW280" s="188"/>
      <c r="BX280" s="188"/>
      <c r="BY280" s="188"/>
      <c r="BZ280" s="188"/>
      <c r="CA280" s="188"/>
      <c r="CB280" s="188"/>
      <c r="CC280" s="188"/>
      <c r="CD280" s="188"/>
      <c r="CE280" s="188"/>
      <c r="CF280" s="188"/>
      <c r="CG280" s="188"/>
      <c r="CH280" s="188"/>
      <c r="CI280" s="188"/>
      <c r="CJ280" s="188"/>
      <c r="CK280" s="188"/>
      <c r="CL280" s="188"/>
      <c r="CM280" s="188"/>
      <c r="CN280" s="188"/>
      <c r="CO280" s="188"/>
      <c r="CP280" s="188"/>
      <c r="CQ280" s="188"/>
      <c r="CR280" s="188"/>
      <c r="CS280" s="188"/>
      <c r="CT280" s="188"/>
      <c r="CU280" s="188"/>
      <c r="CV280" s="188"/>
      <c r="CW280" s="188"/>
      <c r="CX280" s="188"/>
      <c r="CY280" s="188"/>
      <c r="CZ280" s="188"/>
      <c r="DA280" s="188"/>
      <c r="DB280" s="188"/>
      <c r="DC280" s="188"/>
      <c r="DD280" s="188"/>
      <c r="DE280" s="188"/>
      <c r="DF280" s="188"/>
      <c r="DG280" s="188"/>
      <c r="DH280" s="188"/>
      <c r="DI280" s="188"/>
      <c r="DJ280" s="188"/>
      <c r="DK280" s="188"/>
      <c r="DL280" s="188"/>
      <c r="DM280" s="188"/>
      <c r="DN280" s="188"/>
      <c r="DO280" s="188"/>
      <c r="DP280" s="188"/>
      <c r="DQ280" s="188"/>
      <c r="DR280" s="188"/>
      <c r="DS280" s="188"/>
      <c r="DT280" s="188"/>
      <c r="DU280" s="188"/>
      <c r="DV280" s="188"/>
      <c r="DW280" s="188"/>
      <c r="DX280" s="188"/>
      <c r="DY280" s="188"/>
      <c r="DZ280" s="188"/>
      <c r="EA280" s="188"/>
      <c r="EB280" s="188"/>
      <c r="EC280" s="188"/>
      <c r="ED280" s="188"/>
      <c r="EE280" s="188"/>
      <c r="EF280" s="188"/>
      <c r="EG280" s="188"/>
      <c r="EH280" s="188"/>
      <c r="EI280" s="188"/>
      <c r="EJ280" s="188"/>
      <c r="EK280" s="188"/>
      <c r="EL280" s="188"/>
      <c r="EM280" s="188"/>
      <c r="EN280" s="188"/>
      <c r="EO280" s="188"/>
      <c r="EP280" s="188"/>
      <c r="EQ280" s="188"/>
      <c r="ER280" s="188"/>
      <c r="ES280" s="188"/>
      <c r="ET280" s="188"/>
      <c r="EU280" s="188"/>
      <c r="EV280" s="188"/>
      <c r="EW280" s="188"/>
      <c r="EX280" s="188"/>
      <c r="EY280" s="188"/>
      <c r="EZ280" s="188"/>
      <c r="FA280" s="188"/>
      <c r="FB280" s="188"/>
      <c r="FC280" s="188"/>
      <c r="FD280" s="188"/>
      <c r="FE280" s="188"/>
      <c r="FF280" s="188"/>
      <c r="FG280" s="188"/>
      <c r="FH280" s="188"/>
      <c r="FI280" s="188"/>
      <c r="FJ280" s="188"/>
      <c r="FK280" s="188"/>
      <c r="FL280" s="188"/>
      <c r="FM280" s="188"/>
      <c r="FN280" s="188"/>
      <c r="FO280" s="188"/>
      <c r="FP280" s="188"/>
      <c r="FQ280" s="188"/>
      <c r="FR280" s="188"/>
      <c r="FS280" s="188"/>
      <c r="FT280" s="188"/>
      <c r="FU280" s="188"/>
      <c r="FV280" s="188"/>
      <c r="FW280" s="188"/>
      <c r="FX280" s="188"/>
      <c r="FY280" s="188"/>
      <c r="FZ280" s="188"/>
      <c r="GA280" s="188"/>
      <c r="GB280" s="188"/>
      <c r="GC280" s="188"/>
      <c r="GD280" s="188"/>
      <c r="GE280" s="188"/>
      <c r="GF280" s="188"/>
      <c r="GG280" s="188"/>
      <c r="GH280" s="188"/>
      <c r="GI280" s="188"/>
      <c r="GJ280" s="188"/>
      <c r="GK280" s="188"/>
      <c r="GL280" s="188"/>
      <c r="GM280" s="188"/>
      <c r="GN280" s="188"/>
      <c r="GO280" s="188"/>
      <c r="GP280" s="188"/>
      <c r="GQ280" s="188"/>
      <c r="GR280" s="188"/>
      <c r="GS280" s="188"/>
      <c r="GT280" s="188"/>
      <c r="GU280" s="188"/>
      <c r="GV280" s="188"/>
      <c r="GW280" s="188"/>
      <c r="GX280" s="188"/>
      <c r="GY280" s="188"/>
      <c r="GZ280" s="188"/>
      <c r="HA280" s="188"/>
      <c r="HB280" s="188"/>
      <c r="HC280" s="188"/>
      <c r="HD280" s="188"/>
      <c r="HE280" s="188"/>
      <c r="HF280" s="188"/>
      <c r="HG280" s="188"/>
      <c r="HH280" s="188"/>
      <c r="HI280" s="188"/>
      <c r="HJ280" s="188"/>
    </row>
    <row r="281" spans="1:218" ht="15.6">
      <c r="A281" s="187"/>
      <c r="B281" s="187"/>
      <c r="C281" s="187"/>
      <c r="D281" s="187"/>
      <c r="E281" s="181"/>
      <c r="F281" s="187"/>
      <c r="G281" s="189"/>
      <c r="H281" s="189"/>
      <c r="I281" s="181"/>
      <c r="J281" s="187"/>
      <c r="K281" s="187"/>
      <c r="L281" s="187"/>
      <c r="M281" s="187"/>
      <c r="N281" s="187"/>
      <c r="O281" s="191"/>
      <c r="P281" s="191"/>
      <c r="Q281" s="191"/>
      <c r="R281" s="191"/>
      <c r="S281" s="191"/>
      <c r="T281" s="191"/>
      <c r="U281" s="191"/>
      <c r="V281" s="191"/>
      <c r="W281" s="191"/>
      <c r="Z281" s="188"/>
      <c r="AA281" s="188"/>
      <c r="AB281" s="188"/>
      <c r="AC281" s="188"/>
      <c r="AD281" s="188"/>
      <c r="AE281" s="188"/>
      <c r="AF281" s="188"/>
      <c r="AG281" s="188"/>
      <c r="AH281" s="188"/>
      <c r="AI281" s="188"/>
      <c r="AJ281" s="188"/>
      <c r="AK281" s="188"/>
      <c r="AL281" s="188"/>
      <c r="AM281" s="188"/>
      <c r="AN281" s="188"/>
      <c r="AO281" s="188"/>
      <c r="AP281" s="188"/>
      <c r="AQ281" s="188"/>
      <c r="AR281" s="188"/>
      <c r="AS281" s="188"/>
      <c r="AT281" s="188"/>
      <c r="AU281" s="188"/>
      <c r="AV281" s="188"/>
      <c r="AW281" s="188"/>
      <c r="AX281" s="188"/>
      <c r="AY281" s="188"/>
      <c r="AZ281" s="188"/>
      <c r="BA281" s="188"/>
      <c r="BB281" s="188"/>
      <c r="BC281" s="188"/>
      <c r="BD281" s="188"/>
      <c r="BE281" s="188"/>
      <c r="BF281" s="188"/>
      <c r="BG281" s="188"/>
      <c r="BH281" s="188"/>
      <c r="BI281" s="188"/>
      <c r="BJ281" s="188"/>
      <c r="BK281" s="188"/>
      <c r="BL281" s="188"/>
      <c r="BM281" s="188"/>
      <c r="BN281" s="188"/>
      <c r="BO281" s="188"/>
      <c r="BP281" s="188"/>
      <c r="BQ281" s="188"/>
      <c r="BR281" s="188"/>
      <c r="BS281" s="188"/>
      <c r="BT281" s="188"/>
      <c r="BU281" s="188"/>
      <c r="BV281" s="188"/>
      <c r="BW281" s="188"/>
      <c r="BX281" s="188"/>
      <c r="BY281" s="188"/>
      <c r="BZ281" s="188"/>
      <c r="CA281" s="188"/>
      <c r="CB281" s="188"/>
      <c r="CC281" s="188"/>
      <c r="CD281" s="188"/>
      <c r="CE281" s="188"/>
      <c r="CF281" s="188"/>
      <c r="CG281" s="188"/>
      <c r="CH281" s="188"/>
      <c r="CI281" s="188"/>
      <c r="CJ281" s="188"/>
      <c r="CK281" s="188"/>
      <c r="CL281" s="188"/>
      <c r="CM281" s="188"/>
      <c r="CN281" s="188"/>
      <c r="CO281" s="188"/>
      <c r="CP281" s="188"/>
      <c r="CQ281" s="188"/>
      <c r="CR281" s="188"/>
      <c r="CS281" s="188"/>
      <c r="CT281" s="188"/>
      <c r="CU281" s="188"/>
      <c r="CV281" s="188"/>
      <c r="CW281" s="188"/>
      <c r="CX281" s="188"/>
      <c r="CY281" s="188"/>
      <c r="CZ281" s="188"/>
      <c r="DA281" s="188"/>
      <c r="DB281" s="188"/>
      <c r="DC281" s="188"/>
      <c r="DD281" s="188"/>
      <c r="DE281" s="188"/>
      <c r="DF281" s="188"/>
      <c r="DG281" s="188"/>
      <c r="DH281" s="188"/>
      <c r="DI281" s="188"/>
      <c r="DJ281" s="188"/>
      <c r="DK281" s="188"/>
      <c r="DL281" s="188"/>
      <c r="DM281" s="188"/>
      <c r="DN281" s="188"/>
      <c r="DO281" s="188"/>
      <c r="DP281" s="188"/>
      <c r="DQ281" s="188"/>
      <c r="DR281" s="188"/>
      <c r="DS281" s="188"/>
      <c r="DT281" s="188"/>
      <c r="DU281" s="188"/>
      <c r="DV281" s="188"/>
      <c r="DW281" s="188"/>
      <c r="DX281" s="188"/>
      <c r="DY281" s="188"/>
      <c r="DZ281" s="188"/>
      <c r="EA281" s="188"/>
      <c r="EB281" s="188"/>
      <c r="EC281" s="188"/>
      <c r="ED281" s="188"/>
      <c r="EE281" s="188"/>
      <c r="EF281" s="188"/>
      <c r="EG281" s="188"/>
      <c r="EH281" s="188"/>
      <c r="EI281" s="188"/>
      <c r="EJ281" s="188"/>
      <c r="EK281" s="188"/>
      <c r="EL281" s="188"/>
      <c r="EM281" s="188"/>
      <c r="EN281" s="188"/>
      <c r="EO281" s="188"/>
      <c r="EP281" s="188"/>
      <c r="EQ281" s="188"/>
      <c r="ER281" s="188"/>
      <c r="ES281" s="188"/>
      <c r="ET281" s="188"/>
      <c r="EU281" s="188"/>
      <c r="EV281" s="188"/>
      <c r="EW281" s="188"/>
      <c r="EX281" s="188"/>
      <c r="EY281" s="188"/>
      <c r="EZ281" s="188"/>
      <c r="FA281" s="188"/>
      <c r="FB281" s="188"/>
      <c r="FC281" s="188"/>
      <c r="FD281" s="188"/>
      <c r="FE281" s="188"/>
      <c r="FF281" s="188"/>
      <c r="FG281" s="188"/>
      <c r="FH281" s="188"/>
      <c r="FI281" s="188"/>
      <c r="FJ281" s="188"/>
      <c r="FK281" s="188"/>
      <c r="FL281" s="188"/>
      <c r="FM281" s="188"/>
      <c r="FN281" s="188"/>
      <c r="FO281" s="188"/>
      <c r="FP281" s="188"/>
      <c r="FQ281" s="188"/>
      <c r="FR281" s="188"/>
      <c r="FS281" s="188"/>
      <c r="FT281" s="188"/>
      <c r="FU281" s="188"/>
      <c r="FV281" s="188"/>
      <c r="FW281" s="188"/>
      <c r="FX281" s="188"/>
      <c r="FY281" s="188"/>
      <c r="FZ281" s="188"/>
      <c r="GA281" s="188"/>
      <c r="GB281" s="188"/>
      <c r="GC281" s="188"/>
      <c r="GD281" s="188"/>
      <c r="GE281" s="188"/>
      <c r="GF281" s="188"/>
      <c r="GG281" s="188"/>
      <c r="GH281" s="188"/>
      <c r="GI281" s="188"/>
      <c r="GJ281" s="188"/>
      <c r="GK281" s="188"/>
      <c r="GL281" s="188"/>
      <c r="GM281" s="188"/>
      <c r="GN281" s="188"/>
      <c r="GO281" s="188"/>
      <c r="GP281" s="188"/>
      <c r="GQ281" s="188"/>
      <c r="GR281" s="188"/>
      <c r="GS281" s="188"/>
      <c r="GT281" s="188"/>
      <c r="GU281" s="188"/>
      <c r="GV281" s="188"/>
      <c r="GW281" s="188"/>
      <c r="GX281" s="188"/>
      <c r="GY281" s="188"/>
      <c r="GZ281" s="188"/>
      <c r="HA281" s="188"/>
      <c r="HB281" s="188"/>
      <c r="HC281" s="188"/>
      <c r="HD281" s="188"/>
      <c r="HE281" s="188"/>
      <c r="HF281" s="188"/>
      <c r="HG281" s="188"/>
      <c r="HH281" s="188"/>
      <c r="HI281" s="188"/>
      <c r="HJ281" s="188"/>
    </row>
    <row r="282" spans="1:218">
      <c r="A282" s="187"/>
      <c r="B282" s="187"/>
      <c r="C282" s="187"/>
      <c r="D282" s="187"/>
      <c r="E282" s="181"/>
      <c r="F282" s="187"/>
      <c r="G282" s="187"/>
      <c r="H282" s="187"/>
      <c r="I282" s="181"/>
      <c r="J282" s="187"/>
      <c r="K282" s="187"/>
      <c r="L282" s="187"/>
      <c r="M282" s="187"/>
      <c r="N282" s="187"/>
      <c r="O282" s="191"/>
      <c r="P282" s="191"/>
      <c r="Q282" s="191"/>
      <c r="R282" s="191"/>
      <c r="S282" s="191"/>
      <c r="T282" s="191"/>
      <c r="U282" s="191"/>
      <c r="V282" s="191"/>
      <c r="W282" s="191"/>
      <c r="Z282" s="188"/>
      <c r="AA282" s="188"/>
      <c r="AB282" s="188"/>
      <c r="AC282" s="188"/>
      <c r="AD282" s="188"/>
      <c r="AE282" s="188"/>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c r="BA282" s="188"/>
      <c r="BB282" s="188"/>
      <c r="BC282" s="188"/>
      <c r="BD282" s="188"/>
      <c r="BE282" s="188"/>
      <c r="BF282" s="188"/>
      <c r="BG282" s="188"/>
      <c r="BH282" s="188"/>
      <c r="BI282" s="188"/>
      <c r="BJ282" s="188"/>
      <c r="BK282" s="188"/>
      <c r="BL282" s="188"/>
      <c r="BM282" s="188"/>
      <c r="BN282" s="188"/>
      <c r="BO282" s="188"/>
      <c r="BP282" s="188"/>
      <c r="BQ282" s="188"/>
      <c r="BR282" s="188"/>
      <c r="BS282" s="188"/>
      <c r="BT282" s="188"/>
      <c r="BU282" s="188"/>
      <c r="BV282" s="188"/>
      <c r="BW282" s="188"/>
      <c r="BX282" s="188"/>
      <c r="BY282" s="188"/>
      <c r="BZ282" s="188"/>
      <c r="CA282" s="188"/>
      <c r="CB282" s="188"/>
      <c r="CC282" s="188"/>
      <c r="CD282" s="188"/>
      <c r="CE282" s="188"/>
      <c r="CF282" s="188"/>
      <c r="CG282" s="188"/>
      <c r="CH282" s="188"/>
      <c r="CI282" s="188"/>
      <c r="CJ282" s="188"/>
      <c r="CK282" s="188"/>
      <c r="CL282" s="188"/>
      <c r="CM282" s="188"/>
      <c r="CN282" s="188"/>
      <c r="CO282" s="188"/>
      <c r="CP282" s="188"/>
      <c r="CQ282" s="188"/>
      <c r="CR282" s="188"/>
      <c r="CS282" s="188"/>
      <c r="CT282" s="188"/>
      <c r="CU282" s="188"/>
      <c r="CV282" s="188"/>
      <c r="CW282" s="188"/>
      <c r="CX282" s="188"/>
      <c r="CY282" s="188"/>
      <c r="CZ282" s="188"/>
      <c r="DA282" s="188"/>
      <c r="DB282" s="188"/>
      <c r="DC282" s="188"/>
      <c r="DD282" s="188"/>
      <c r="DE282" s="188"/>
      <c r="DF282" s="188"/>
      <c r="DG282" s="188"/>
      <c r="DH282" s="188"/>
      <c r="DI282" s="188"/>
      <c r="DJ282" s="188"/>
      <c r="DK282" s="188"/>
      <c r="DL282" s="188"/>
      <c r="DM282" s="188"/>
      <c r="DN282" s="188"/>
      <c r="DO282" s="188"/>
      <c r="DP282" s="188"/>
      <c r="DQ282" s="188"/>
      <c r="DR282" s="188"/>
      <c r="DS282" s="188"/>
      <c r="DT282" s="188"/>
      <c r="DU282" s="188"/>
      <c r="DV282" s="188"/>
      <c r="DW282" s="188"/>
      <c r="DX282" s="188"/>
      <c r="DY282" s="188"/>
      <c r="DZ282" s="188"/>
      <c r="EA282" s="188"/>
      <c r="EB282" s="188"/>
      <c r="EC282" s="188"/>
      <c r="ED282" s="188"/>
      <c r="EE282" s="188"/>
      <c r="EF282" s="188"/>
      <c r="EG282" s="188"/>
      <c r="EH282" s="188"/>
      <c r="EI282" s="188"/>
      <c r="EJ282" s="188"/>
      <c r="EK282" s="188"/>
      <c r="EL282" s="188"/>
      <c r="EM282" s="188"/>
      <c r="EN282" s="188"/>
      <c r="EO282" s="188"/>
      <c r="EP282" s="188"/>
      <c r="EQ282" s="188"/>
      <c r="ER282" s="188"/>
      <c r="ES282" s="188"/>
      <c r="ET282" s="188"/>
      <c r="EU282" s="188"/>
      <c r="EV282" s="188"/>
      <c r="EW282" s="188"/>
      <c r="EX282" s="188"/>
      <c r="EY282" s="188"/>
      <c r="EZ282" s="188"/>
      <c r="FA282" s="188"/>
      <c r="FB282" s="188"/>
      <c r="FC282" s="188"/>
      <c r="FD282" s="188"/>
      <c r="FE282" s="188"/>
      <c r="FF282" s="188"/>
      <c r="FG282" s="188"/>
      <c r="FH282" s="188"/>
      <c r="FI282" s="188"/>
      <c r="FJ282" s="188"/>
      <c r="FK282" s="188"/>
      <c r="FL282" s="188"/>
      <c r="FM282" s="188"/>
      <c r="FN282" s="188"/>
      <c r="FO282" s="188"/>
      <c r="FP282" s="188"/>
      <c r="FQ282" s="188"/>
      <c r="FR282" s="188"/>
      <c r="FS282" s="188"/>
      <c r="FT282" s="188"/>
      <c r="FU282" s="188"/>
      <c r="FV282" s="188"/>
      <c r="FW282" s="188"/>
      <c r="FX282" s="188"/>
      <c r="FY282" s="188"/>
      <c r="FZ282" s="188"/>
      <c r="GA282" s="188"/>
      <c r="GB282" s="188"/>
      <c r="GC282" s="188"/>
      <c r="GD282" s="188"/>
      <c r="GE282" s="188"/>
      <c r="GF282" s="188"/>
      <c r="GG282" s="188"/>
      <c r="GH282" s="188"/>
      <c r="GI282" s="188"/>
      <c r="GJ282" s="188"/>
      <c r="GK282" s="188"/>
      <c r="GL282" s="188"/>
      <c r="GM282" s="188"/>
      <c r="GN282" s="188"/>
      <c r="GO282" s="188"/>
      <c r="GP282" s="188"/>
      <c r="GQ282" s="188"/>
      <c r="GR282" s="188"/>
      <c r="GS282" s="188"/>
      <c r="GT282" s="188"/>
      <c r="GU282" s="188"/>
      <c r="GV282" s="188"/>
      <c r="GW282" s="188"/>
      <c r="GX282" s="188"/>
      <c r="GY282" s="188"/>
      <c r="GZ282" s="188"/>
      <c r="HA282" s="188"/>
      <c r="HB282" s="188"/>
      <c r="HC282" s="188"/>
      <c r="HD282" s="188"/>
      <c r="HE282" s="188"/>
      <c r="HF282" s="188"/>
      <c r="HG282" s="188"/>
      <c r="HH282" s="188"/>
      <c r="HI282" s="188"/>
      <c r="HJ282" s="188"/>
    </row>
    <row r="283" spans="1:218">
      <c r="A283" s="187"/>
      <c r="B283" s="187"/>
      <c r="C283" s="187"/>
      <c r="D283" s="187"/>
      <c r="E283" s="181"/>
      <c r="F283" s="187"/>
      <c r="G283" s="187"/>
      <c r="H283" s="187"/>
      <c r="I283" s="181"/>
      <c r="J283" s="187"/>
      <c r="K283" s="187"/>
      <c r="L283" s="187"/>
      <c r="M283" s="187"/>
      <c r="N283" s="187"/>
      <c r="O283" s="191"/>
      <c r="P283" s="191"/>
      <c r="Q283" s="191"/>
      <c r="R283" s="191"/>
      <c r="S283" s="191"/>
      <c r="T283" s="191"/>
      <c r="U283" s="191"/>
      <c r="V283" s="191"/>
      <c r="W283" s="191"/>
      <c r="Z283" s="188"/>
      <c r="AA283" s="188"/>
      <c r="AB283" s="188"/>
      <c r="AC283" s="188"/>
      <c r="AD283" s="188"/>
      <c r="AE283" s="188"/>
      <c r="AF283" s="188"/>
      <c r="AG283" s="188"/>
      <c r="AH283" s="188"/>
      <c r="AI283" s="188"/>
      <c r="AJ283" s="188"/>
      <c r="AK283" s="188"/>
      <c r="AL283" s="188"/>
      <c r="AM283" s="188"/>
      <c r="AN283" s="188"/>
      <c r="AO283" s="188"/>
      <c r="AP283" s="188"/>
      <c r="AQ283" s="188"/>
      <c r="AR283" s="188"/>
      <c r="AS283" s="188"/>
      <c r="AT283" s="188"/>
      <c r="AU283" s="188"/>
      <c r="AV283" s="188"/>
      <c r="AW283" s="188"/>
      <c r="AX283" s="188"/>
      <c r="AY283" s="188"/>
      <c r="AZ283" s="188"/>
      <c r="BA283" s="188"/>
      <c r="BB283" s="188"/>
      <c r="BC283" s="188"/>
      <c r="BD283" s="188"/>
      <c r="BE283" s="188"/>
      <c r="BF283" s="188"/>
      <c r="BG283" s="188"/>
      <c r="BH283" s="188"/>
      <c r="BI283" s="188"/>
      <c r="BJ283" s="188"/>
      <c r="BK283" s="188"/>
      <c r="BL283" s="188"/>
      <c r="BM283" s="188"/>
      <c r="BN283" s="188"/>
      <c r="BO283" s="188"/>
      <c r="BP283" s="188"/>
      <c r="BQ283" s="188"/>
      <c r="BR283" s="188"/>
      <c r="BS283" s="188"/>
      <c r="BT283" s="188"/>
      <c r="BU283" s="188"/>
      <c r="BV283" s="188"/>
      <c r="BW283" s="188"/>
      <c r="BX283" s="188"/>
      <c r="BY283" s="188"/>
      <c r="BZ283" s="188"/>
      <c r="CA283" s="188"/>
      <c r="CB283" s="188"/>
      <c r="CC283" s="188"/>
      <c r="CD283" s="188"/>
      <c r="CE283" s="188"/>
      <c r="CF283" s="188"/>
      <c r="CG283" s="188"/>
      <c r="CH283" s="188"/>
      <c r="CI283" s="188"/>
      <c r="CJ283" s="188"/>
      <c r="CK283" s="188"/>
      <c r="CL283" s="188"/>
      <c r="CM283" s="188"/>
      <c r="CN283" s="188"/>
      <c r="CO283" s="188"/>
      <c r="CP283" s="188"/>
      <c r="CQ283" s="188"/>
      <c r="CR283" s="188"/>
      <c r="CS283" s="188"/>
      <c r="CT283" s="188"/>
      <c r="CU283" s="188"/>
      <c r="CV283" s="188"/>
      <c r="CW283" s="188"/>
      <c r="CX283" s="188"/>
      <c r="CY283" s="188"/>
      <c r="CZ283" s="188"/>
      <c r="DA283" s="188"/>
      <c r="DB283" s="188"/>
      <c r="DC283" s="188"/>
      <c r="DD283" s="188"/>
      <c r="DE283" s="188"/>
      <c r="DF283" s="188"/>
      <c r="DG283" s="188"/>
      <c r="DH283" s="188"/>
      <c r="DI283" s="188"/>
      <c r="DJ283" s="188"/>
      <c r="DK283" s="188"/>
      <c r="DL283" s="188"/>
      <c r="DM283" s="188"/>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88"/>
      <c r="FE283" s="188"/>
      <c r="FF283" s="188"/>
      <c r="FG283" s="188"/>
      <c r="FH283" s="188"/>
      <c r="FI283" s="188"/>
      <c r="FJ283" s="188"/>
      <c r="FK283" s="188"/>
      <c r="FL283" s="188"/>
      <c r="FM283" s="188"/>
      <c r="FN283" s="188"/>
      <c r="FO283" s="188"/>
      <c r="FP283" s="188"/>
      <c r="FQ283" s="188"/>
      <c r="FR283" s="188"/>
      <c r="FS283" s="188"/>
      <c r="FT283" s="188"/>
      <c r="FU283" s="188"/>
      <c r="FV283" s="188"/>
      <c r="FW283" s="188"/>
      <c r="FX283" s="188"/>
      <c r="FY283" s="188"/>
      <c r="FZ283" s="188"/>
      <c r="GA283" s="188"/>
      <c r="GB283" s="188"/>
      <c r="GC283" s="188"/>
      <c r="GD283" s="188"/>
      <c r="GE283" s="188"/>
      <c r="GF283" s="188"/>
      <c r="GG283" s="188"/>
      <c r="GH283" s="188"/>
      <c r="GI283" s="188"/>
      <c r="GJ283" s="188"/>
      <c r="GK283" s="188"/>
      <c r="GL283" s="188"/>
      <c r="GM283" s="188"/>
      <c r="GN283" s="188"/>
      <c r="GO283" s="188"/>
      <c r="GP283" s="188"/>
      <c r="GQ283" s="188"/>
      <c r="GR283" s="188"/>
      <c r="GS283" s="188"/>
      <c r="GT283" s="188"/>
      <c r="GU283" s="188"/>
      <c r="GV283" s="188"/>
      <c r="GW283" s="188"/>
      <c r="GX283" s="188"/>
      <c r="GY283" s="188"/>
      <c r="GZ283" s="188"/>
      <c r="HA283" s="188"/>
      <c r="HB283" s="188"/>
      <c r="HC283" s="188"/>
      <c r="HD283" s="188"/>
      <c r="HE283" s="188"/>
      <c r="HF283" s="188"/>
      <c r="HG283" s="188"/>
      <c r="HH283" s="188"/>
      <c r="HI283" s="188"/>
      <c r="HJ283" s="188"/>
    </row>
    <row r="284" spans="1:218">
      <c r="A284" s="187"/>
      <c r="B284" s="187"/>
      <c r="C284" s="187"/>
      <c r="D284" s="187"/>
      <c r="E284" s="181"/>
      <c r="F284" s="187"/>
      <c r="G284" s="187"/>
      <c r="H284" s="187"/>
      <c r="I284" s="181"/>
      <c r="J284" s="187"/>
      <c r="K284" s="187"/>
      <c r="L284" s="187"/>
      <c r="M284" s="187"/>
      <c r="N284" s="187"/>
      <c r="O284" s="191"/>
      <c r="P284" s="191"/>
      <c r="Q284" s="191"/>
      <c r="R284" s="191"/>
      <c r="S284" s="191"/>
      <c r="T284" s="191"/>
      <c r="U284" s="191"/>
      <c r="V284" s="191"/>
      <c r="W284" s="191"/>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188"/>
      <c r="AV284" s="188"/>
      <c r="AW284" s="188"/>
      <c r="AX284" s="188"/>
      <c r="AY284" s="188"/>
      <c r="AZ284" s="188"/>
      <c r="BA284" s="188"/>
      <c r="BB284" s="188"/>
      <c r="BC284" s="188"/>
      <c r="BD284" s="188"/>
      <c r="BE284" s="188"/>
      <c r="BF284" s="188"/>
      <c r="BG284" s="188"/>
      <c r="BH284" s="188"/>
      <c r="BI284" s="188"/>
      <c r="BJ284" s="188"/>
      <c r="BK284" s="188"/>
      <c r="BL284" s="188"/>
      <c r="BM284" s="188"/>
      <c r="BN284" s="188"/>
      <c r="BO284" s="188"/>
      <c r="BP284" s="188"/>
      <c r="BQ284" s="188"/>
      <c r="BR284" s="188"/>
      <c r="BS284" s="188"/>
      <c r="BT284" s="188"/>
      <c r="BU284" s="188"/>
      <c r="BV284" s="188"/>
      <c r="BW284" s="188"/>
      <c r="BX284" s="188"/>
      <c r="BY284" s="188"/>
      <c r="BZ284" s="188"/>
      <c r="CA284" s="188"/>
      <c r="CB284" s="188"/>
      <c r="CC284" s="188"/>
      <c r="CD284" s="188"/>
      <c r="CE284" s="188"/>
      <c r="CF284" s="188"/>
      <c r="CG284" s="188"/>
      <c r="CH284" s="188"/>
      <c r="CI284" s="188"/>
      <c r="CJ284" s="188"/>
      <c r="CK284" s="188"/>
      <c r="CL284" s="188"/>
      <c r="CM284" s="188"/>
      <c r="CN284" s="188"/>
      <c r="CO284" s="188"/>
      <c r="CP284" s="188"/>
      <c r="CQ284" s="188"/>
      <c r="CR284" s="188"/>
      <c r="CS284" s="188"/>
      <c r="CT284" s="188"/>
      <c r="CU284" s="188"/>
      <c r="CV284" s="188"/>
      <c r="CW284" s="188"/>
      <c r="CX284" s="188"/>
      <c r="CY284" s="188"/>
      <c r="CZ284" s="188"/>
      <c r="DA284" s="188"/>
      <c r="DB284" s="188"/>
      <c r="DC284" s="188"/>
      <c r="DD284" s="188"/>
      <c r="DE284" s="188"/>
      <c r="DF284" s="188"/>
      <c r="DG284" s="188"/>
      <c r="DH284" s="188"/>
      <c r="DI284" s="188"/>
      <c r="DJ284" s="188"/>
      <c r="DK284" s="188"/>
      <c r="DL284" s="188"/>
      <c r="DM284" s="188"/>
      <c r="DN284" s="188"/>
      <c r="DO284" s="188"/>
      <c r="DP284" s="188"/>
      <c r="DQ284" s="188"/>
      <c r="DR284" s="188"/>
      <c r="DS284" s="188"/>
      <c r="DT284" s="188"/>
      <c r="DU284" s="188"/>
      <c r="DV284" s="188"/>
      <c r="DW284" s="188"/>
      <c r="DX284" s="188"/>
      <c r="DY284" s="188"/>
      <c r="DZ284" s="188"/>
      <c r="EA284" s="188"/>
      <c r="EB284" s="188"/>
      <c r="EC284" s="188"/>
      <c r="ED284" s="188"/>
      <c r="EE284" s="188"/>
      <c r="EF284" s="188"/>
      <c r="EG284" s="188"/>
      <c r="EH284" s="188"/>
      <c r="EI284" s="188"/>
      <c r="EJ284" s="188"/>
      <c r="EK284" s="188"/>
      <c r="EL284" s="188"/>
      <c r="EM284" s="188"/>
      <c r="EN284" s="188"/>
      <c r="EO284" s="188"/>
      <c r="EP284" s="188"/>
      <c r="EQ284" s="188"/>
      <c r="ER284" s="188"/>
      <c r="ES284" s="188"/>
      <c r="ET284" s="188"/>
      <c r="EU284" s="188"/>
      <c r="EV284" s="188"/>
      <c r="EW284" s="188"/>
      <c r="EX284" s="188"/>
      <c r="EY284" s="188"/>
      <c r="EZ284" s="188"/>
      <c r="FA284" s="188"/>
      <c r="FB284" s="188"/>
      <c r="FC284" s="188"/>
      <c r="FD284" s="188"/>
      <c r="FE284" s="188"/>
      <c r="FF284" s="188"/>
      <c r="FG284" s="188"/>
      <c r="FH284" s="188"/>
      <c r="FI284" s="188"/>
      <c r="FJ284" s="188"/>
      <c r="FK284" s="188"/>
      <c r="FL284" s="188"/>
      <c r="FM284" s="188"/>
      <c r="FN284" s="188"/>
      <c r="FO284" s="188"/>
      <c r="FP284" s="188"/>
      <c r="FQ284" s="188"/>
      <c r="FR284" s="188"/>
      <c r="FS284" s="188"/>
      <c r="FT284" s="188"/>
      <c r="FU284" s="188"/>
      <c r="FV284" s="188"/>
      <c r="FW284" s="188"/>
      <c r="FX284" s="188"/>
      <c r="FY284" s="188"/>
      <c r="FZ284" s="188"/>
      <c r="GA284" s="188"/>
      <c r="GB284" s="188"/>
      <c r="GC284" s="188"/>
      <c r="GD284" s="188"/>
      <c r="GE284" s="188"/>
      <c r="GF284" s="188"/>
      <c r="GG284" s="188"/>
      <c r="GH284" s="188"/>
      <c r="GI284" s="188"/>
      <c r="GJ284" s="188"/>
      <c r="GK284" s="188"/>
      <c r="GL284" s="188"/>
      <c r="GM284" s="188"/>
      <c r="GN284" s="188"/>
      <c r="GO284" s="188"/>
      <c r="GP284" s="188"/>
      <c r="GQ284" s="188"/>
      <c r="GR284" s="188"/>
      <c r="GS284" s="188"/>
      <c r="GT284" s="188"/>
      <c r="GU284" s="188"/>
      <c r="GV284" s="188"/>
      <c r="GW284" s="188"/>
      <c r="GX284" s="188"/>
      <c r="GY284" s="188"/>
      <c r="GZ284" s="188"/>
      <c r="HA284" s="188"/>
      <c r="HB284" s="188"/>
      <c r="HC284" s="188"/>
      <c r="HD284" s="188"/>
      <c r="HE284" s="188"/>
      <c r="HF284" s="188"/>
      <c r="HG284" s="188"/>
      <c r="HH284" s="188"/>
      <c r="HI284" s="188"/>
      <c r="HJ284" s="188"/>
    </row>
    <row r="285" spans="1:218">
      <c r="A285" s="187"/>
      <c r="B285" s="187"/>
      <c r="C285" s="187"/>
      <c r="D285" s="187"/>
      <c r="E285" s="181"/>
      <c r="F285" s="187"/>
      <c r="G285" s="187"/>
      <c r="H285" s="187"/>
      <c r="I285" s="181"/>
      <c r="J285" s="187"/>
      <c r="K285" s="187"/>
      <c r="L285" s="187"/>
      <c r="M285" s="187"/>
      <c r="N285" s="187"/>
      <c r="O285" s="191"/>
      <c r="P285" s="191"/>
      <c r="Q285" s="191"/>
      <c r="R285" s="191"/>
      <c r="S285" s="191"/>
      <c r="T285" s="191"/>
      <c r="U285" s="191"/>
      <c r="V285" s="191"/>
      <c r="W285" s="191"/>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188"/>
      <c r="AV285" s="188"/>
      <c r="AW285" s="188"/>
      <c r="AX285" s="188"/>
      <c r="AY285" s="188"/>
      <c r="AZ285" s="188"/>
      <c r="BA285" s="188"/>
      <c r="BB285" s="188"/>
      <c r="BC285" s="188"/>
      <c r="BD285" s="188"/>
      <c r="BE285" s="188"/>
      <c r="BF285" s="188"/>
      <c r="BG285" s="188"/>
      <c r="BH285" s="188"/>
      <c r="BI285" s="188"/>
      <c r="BJ285" s="188"/>
      <c r="BK285" s="188"/>
      <c r="BL285" s="188"/>
      <c r="BM285" s="188"/>
      <c r="BN285" s="188"/>
      <c r="BO285" s="188"/>
      <c r="BP285" s="188"/>
      <c r="BQ285" s="188"/>
      <c r="BR285" s="188"/>
      <c r="BS285" s="188"/>
      <c r="BT285" s="188"/>
      <c r="BU285" s="188"/>
      <c r="BV285" s="188"/>
      <c r="BW285" s="188"/>
      <c r="BX285" s="188"/>
      <c r="BY285" s="188"/>
      <c r="BZ285" s="188"/>
      <c r="CA285" s="188"/>
      <c r="CB285" s="188"/>
      <c r="CC285" s="188"/>
      <c r="CD285" s="188"/>
      <c r="CE285" s="188"/>
      <c r="CF285" s="188"/>
      <c r="CG285" s="188"/>
      <c r="CH285" s="188"/>
      <c r="CI285" s="188"/>
      <c r="CJ285" s="188"/>
      <c r="CK285" s="188"/>
      <c r="CL285" s="188"/>
      <c r="CM285" s="188"/>
      <c r="CN285" s="188"/>
      <c r="CO285" s="188"/>
      <c r="CP285" s="188"/>
      <c r="CQ285" s="188"/>
      <c r="CR285" s="188"/>
      <c r="CS285" s="188"/>
      <c r="CT285" s="188"/>
      <c r="CU285" s="188"/>
      <c r="CV285" s="188"/>
      <c r="CW285" s="188"/>
      <c r="CX285" s="188"/>
      <c r="CY285" s="188"/>
      <c r="CZ285" s="188"/>
      <c r="DA285" s="188"/>
      <c r="DB285" s="188"/>
      <c r="DC285" s="188"/>
      <c r="DD285" s="188"/>
      <c r="DE285" s="188"/>
      <c r="DF285" s="188"/>
      <c r="DG285" s="188"/>
      <c r="DH285" s="188"/>
      <c r="DI285" s="188"/>
      <c r="DJ285" s="188"/>
      <c r="DK285" s="188"/>
      <c r="DL285" s="188"/>
      <c r="DM285" s="188"/>
      <c r="DN285" s="188"/>
      <c r="DO285" s="188"/>
      <c r="DP285" s="188"/>
      <c r="DQ285" s="188"/>
      <c r="DR285" s="188"/>
      <c r="DS285" s="188"/>
      <c r="DT285" s="188"/>
      <c r="DU285" s="188"/>
      <c r="DV285" s="188"/>
      <c r="DW285" s="188"/>
      <c r="DX285" s="188"/>
      <c r="DY285" s="188"/>
      <c r="DZ285" s="188"/>
      <c r="EA285" s="188"/>
      <c r="EB285" s="188"/>
      <c r="EC285" s="188"/>
      <c r="ED285" s="188"/>
      <c r="EE285" s="188"/>
      <c r="EF285" s="188"/>
      <c r="EG285" s="188"/>
      <c r="EH285" s="188"/>
      <c r="EI285" s="188"/>
      <c r="EJ285" s="188"/>
      <c r="EK285" s="188"/>
      <c r="EL285" s="188"/>
      <c r="EM285" s="188"/>
      <c r="EN285" s="188"/>
      <c r="EO285" s="188"/>
      <c r="EP285" s="188"/>
      <c r="EQ285" s="188"/>
      <c r="ER285" s="188"/>
      <c r="ES285" s="188"/>
      <c r="ET285" s="188"/>
      <c r="EU285" s="188"/>
      <c r="EV285" s="188"/>
      <c r="EW285" s="188"/>
      <c r="EX285" s="188"/>
      <c r="EY285" s="188"/>
      <c r="EZ285" s="188"/>
      <c r="FA285" s="188"/>
      <c r="FB285" s="188"/>
      <c r="FC285" s="188"/>
      <c r="FD285" s="188"/>
      <c r="FE285" s="188"/>
      <c r="FF285" s="188"/>
      <c r="FG285" s="188"/>
      <c r="FH285" s="188"/>
      <c r="FI285" s="188"/>
      <c r="FJ285" s="188"/>
      <c r="FK285" s="188"/>
      <c r="FL285" s="188"/>
      <c r="FM285" s="188"/>
      <c r="FN285" s="188"/>
      <c r="FO285" s="188"/>
      <c r="FP285" s="188"/>
      <c r="FQ285" s="188"/>
      <c r="FR285" s="188"/>
      <c r="FS285" s="188"/>
      <c r="FT285" s="188"/>
      <c r="FU285" s="188"/>
      <c r="FV285" s="188"/>
      <c r="FW285" s="188"/>
      <c r="FX285" s="188"/>
      <c r="FY285" s="188"/>
      <c r="FZ285" s="188"/>
      <c r="GA285" s="188"/>
      <c r="GB285" s="188"/>
      <c r="GC285" s="188"/>
      <c r="GD285" s="188"/>
      <c r="GE285" s="188"/>
      <c r="GF285" s="188"/>
      <c r="GG285" s="188"/>
      <c r="GH285" s="188"/>
      <c r="GI285" s="188"/>
      <c r="GJ285" s="188"/>
      <c r="GK285" s="188"/>
      <c r="GL285" s="188"/>
      <c r="GM285" s="188"/>
      <c r="GN285" s="188"/>
      <c r="GO285" s="188"/>
      <c r="GP285" s="188"/>
      <c r="GQ285" s="188"/>
      <c r="GR285" s="188"/>
      <c r="GS285" s="188"/>
      <c r="GT285" s="188"/>
      <c r="GU285" s="188"/>
      <c r="GV285" s="188"/>
      <c r="GW285" s="188"/>
      <c r="GX285" s="188"/>
      <c r="GY285" s="188"/>
      <c r="GZ285" s="188"/>
      <c r="HA285" s="188"/>
      <c r="HB285" s="188"/>
      <c r="HC285" s="188"/>
      <c r="HD285" s="188"/>
      <c r="HE285" s="188"/>
      <c r="HF285" s="188"/>
      <c r="HG285" s="188"/>
      <c r="HH285" s="188"/>
      <c r="HI285" s="188"/>
      <c r="HJ285" s="188"/>
    </row>
    <row r="286" spans="1:218">
      <c r="A286" s="187"/>
      <c r="B286" s="187"/>
      <c r="C286" s="187"/>
      <c r="D286" s="187"/>
      <c r="E286" s="181"/>
      <c r="F286" s="187"/>
      <c r="G286" s="187"/>
      <c r="H286" s="187"/>
      <c r="I286" s="181"/>
      <c r="J286" s="187"/>
      <c r="K286" s="187"/>
      <c r="L286" s="187"/>
      <c r="M286" s="187"/>
      <c r="N286" s="187"/>
      <c r="O286" s="191"/>
      <c r="P286" s="191"/>
      <c r="Q286" s="191"/>
      <c r="R286" s="191"/>
      <c r="S286" s="191"/>
      <c r="T286" s="191"/>
      <c r="U286" s="191"/>
      <c r="V286" s="191"/>
      <c r="W286" s="191"/>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188"/>
      <c r="AV286" s="188"/>
      <c r="AW286" s="188"/>
      <c r="AX286" s="188"/>
      <c r="AY286" s="188"/>
      <c r="AZ286" s="188"/>
      <c r="BA286" s="188"/>
      <c r="BB286" s="188"/>
      <c r="BC286" s="188"/>
      <c r="BD286" s="188"/>
      <c r="BE286" s="188"/>
      <c r="BF286" s="188"/>
      <c r="BG286" s="188"/>
      <c r="BH286" s="188"/>
      <c r="BI286" s="188"/>
      <c r="BJ286" s="188"/>
      <c r="BK286" s="188"/>
      <c r="BL286" s="188"/>
      <c r="BM286" s="188"/>
      <c r="BN286" s="188"/>
      <c r="BO286" s="188"/>
      <c r="BP286" s="188"/>
      <c r="BQ286" s="188"/>
      <c r="BR286" s="188"/>
      <c r="BS286" s="188"/>
      <c r="BT286" s="188"/>
      <c r="BU286" s="188"/>
      <c r="BV286" s="188"/>
      <c r="BW286" s="188"/>
      <c r="BX286" s="188"/>
      <c r="BY286" s="188"/>
      <c r="BZ286" s="188"/>
      <c r="CA286" s="188"/>
      <c r="CB286" s="188"/>
      <c r="CC286" s="188"/>
      <c r="CD286" s="188"/>
      <c r="CE286" s="188"/>
      <c r="CF286" s="188"/>
      <c r="CG286" s="188"/>
      <c r="CH286" s="188"/>
      <c r="CI286" s="188"/>
      <c r="CJ286" s="188"/>
      <c r="CK286" s="188"/>
      <c r="CL286" s="188"/>
      <c r="CM286" s="188"/>
      <c r="CN286" s="188"/>
      <c r="CO286" s="188"/>
      <c r="CP286" s="188"/>
      <c r="CQ286" s="188"/>
      <c r="CR286" s="188"/>
      <c r="CS286" s="188"/>
      <c r="CT286" s="188"/>
      <c r="CU286" s="188"/>
      <c r="CV286" s="188"/>
      <c r="CW286" s="188"/>
      <c r="CX286" s="188"/>
      <c r="CY286" s="188"/>
      <c r="CZ286" s="188"/>
      <c r="DA286" s="188"/>
      <c r="DB286" s="188"/>
      <c r="DC286" s="188"/>
      <c r="DD286" s="188"/>
      <c r="DE286" s="188"/>
      <c r="DF286" s="188"/>
      <c r="DG286" s="188"/>
      <c r="DH286" s="188"/>
      <c r="DI286" s="188"/>
      <c r="DJ286" s="188"/>
      <c r="DK286" s="188"/>
      <c r="DL286" s="188"/>
      <c r="DM286" s="188"/>
      <c r="DN286" s="188"/>
      <c r="DO286" s="188"/>
      <c r="DP286" s="188"/>
      <c r="DQ286" s="188"/>
      <c r="DR286" s="188"/>
      <c r="DS286" s="188"/>
      <c r="DT286" s="188"/>
      <c r="DU286" s="188"/>
      <c r="DV286" s="188"/>
      <c r="DW286" s="188"/>
      <c r="DX286" s="188"/>
      <c r="DY286" s="188"/>
      <c r="DZ286" s="188"/>
      <c r="EA286" s="188"/>
      <c r="EB286" s="188"/>
      <c r="EC286" s="188"/>
      <c r="ED286" s="188"/>
      <c r="EE286" s="188"/>
      <c r="EF286" s="188"/>
      <c r="EG286" s="188"/>
      <c r="EH286" s="188"/>
      <c r="EI286" s="188"/>
      <c r="EJ286" s="188"/>
      <c r="EK286" s="188"/>
      <c r="EL286" s="188"/>
      <c r="EM286" s="188"/>
      <c r="EN286" s="188"/>
      <c r="EO286" s="188"/>
      <c r="EP286" s="188"/>
      <c r="EQ286" s="188"/>
      <c r="ER286" s="188"/>
      <c r="ES286" s="188"/>
      <c r="ET286" s="188"/>
      <c r="EU286" s="188"/>
      <c r="EV286" s="188"/>
      <c r="EW286" s="188"/>
      <c r="EX286" s="188"/>
      <c r="EY286" s="188"/>
      <c r="EZ286" s="188"/>
      <c r="FA286" s="188"/>
      <c r="FB286" s="188"/>
      <c r="FC286" s="188"/>
      <c r="FD286" s="188"/>
      <c r="FE286" s="188"/>
      <c r="FF286" s="188"/>
      <c r="FG286" s="188"/>
      <c r="FH286" s="188"/>
      <c r="FI286" s="188"/>
      <c r="FJ286" s="188"/>
      <c r="FK286" s="188"/>
      <c r="FL286" s="188"/>
      <c r="FM286" s="188"/>
      <c r="FN286" s="188"/>
      <c r="FO286" s="188"/>
      <c r="FP286" s="188"/>
      <c r="FQ286" s="188"/>
      <c r="FR286" s="188"/>
      <c r="FS286" s="188"/>
      <c r="FT286" s="188"/>
      <c r="FU286" s="188"/>
      <c r="FV286" s="188"/>
      <c r="FW286" s="188"/>
      <c r="FX286" s="188"/>
      <c r="FY286" s="188"/>
      <c r="FZ286" s="188"/>
      <c r="GA286" s="188"/>
      <c r="GB286" s="188"/>
      <c r="GC286" s="188"/>
      <c r="GD286" s="188"/>
      <c r="GE286" s="188"/>
      <c r="GF286" s="188"/>
      <c r="GG286" s="188"/>
      <c r="GH286" s="188"/>
      <c r="GI286" s="188"/>
      <c r="GJ286" s="188"/>
      <c r="GK286" s="188"/>
      <c r="GL286" s="188"/>
      <c r="GM286" s="188"/>
      <c r="GN286" s="188"/>
      <c r="GO286" s="188"/>
      <c r="GP286" s="188"/>
      <c r="GQ286" s="188"/>
      <c r="GR286" s="188"/>
      <c r="GS286" s="188"/>
      <c r="GT286" s="188"/>
      <c r="GU286" s="188"/>
      <c r="GV286" s="188"/>
      <c r="GW286" s="188"/>
      <c r="GX286" s="188"/>
      <c r="GY286" s="188"/>
      <c r="GZ286" s="188"/>
      <c r="HA286" s="188"/>
      <c r="HB286" s="188"/>
      <c r="HC286" s="188"/>
      <c r="HD286" s="188"/>
      <c r="HE286" s="188"/>
      <c r="HF286" s="188"/>
      <c r="HG286" s="188"/>
      <c r="HH286" s="188"/>
      <c r="HI286" s="188"/>
      <c r="HJ286" s="188"/>
    </row>
    <row r="287" spans="1:218">
      <c r="A287" s="187"/>
      <c r="B287" s="187"/>
      <c r="C287" s="187"/>
      <c r="D287" s="187"/>
      <c r="E287" s="181"/>
      <c r="F287" s="187"/>
      <c r="G287" s="187"/>
      <c r="H287" s="187"/>
      <c r="I287" s="181"/>
      <c r="J287" s="187"/>
      <c r="K287" s="187"/>
      <c r="L287" s="187"/>
      <c r="M287" s="187"/>
      <c r="N287" s="187"/>
      <c r="O287" s="191"/>
      <c r="P287" s="191"/>
      <c r="Q287" s="191"/>
      <c r="R287" s="191"/>
      <c r="S287" s="191"/>
      <c r="T287" s="191"/>
      <c r="U287" s="191"/>
      <c r="V287" s="191"/>
      <c r="W287" s="191"/>
      <c r="Z287" s="188"/>
      <c r="AA287" s="188"/>
      <c r="AB287" s="188"/>
      <c r="AC287" s="188"/>
      <c r="AD287" s="188"/>
      <c r="AE287" s="188"/>
      <c r="AF287" s="188"/>
      <c r="AG287" s="188"/>
      <c r="AH287" s="188"/>
      <c r="AI287" s="188"/>
      <c r="AJ287" s="188"/>
      <c r="AK287" s="188"/>
      <c r="AL287" s="188"/>
      <c r="AM287" s="188"/>
      <c r="AN287" s="188"/>
      <c r="AO287" s="188"/>
      <c r="AP287" s="188"/>
      <c r="AQ287" s="188"/>
      <c r="AR287" s="188"/>
      <c r="AS287" s="188"/>
      <c r="AT287" s="188"/>
      <c r="AU287" s="188"/>
      <c r="AV287" s="188"/>
      <c r="AW287" s="188"/>
      <c r="AX287" s="188"/>
      <c r="AY287" s="188"/>
      <c r="AZ287" s="188"/>
      <c r="BA287" s="188"/>
      <c r="BB287" s="188"/>
      <c r="BC287" s="188"/>
      <c r="BD287" s="188"/>
      <c r="BE287" s="188"/>
      <c r="BF287" s="188"/>
      <c r="BG287" s="188"/>
      <c r="BH287" s="188"/>
      <c r="BI287" s="188"/>
      <c r="BJ287" s="188"/>
      <c r="BK287" s="188"/>
      <c r="BL287" s="188"/>
      <c r="BM287" s="188"/>
      <c r="BN287" s="188"/>
      <c r="BO287" s="188"/>
      <c r="BP287" s="188"/>
      <c r="BQ287" s="188"/>
      <c r="BR287" s="188"/>
      <c r="BS287" s="188"/>
      <c r="BT287" s="188"/>
      <c r="BU287" s="188"/>
      <c r="BV287" s="188"/>
      <c r="BW287" s="188"/>
      <c r="BX287" s="188"/>
      <c r="BY287" s="188"/>
      <c r="BZ287" s="188"/>
      <c r="CA287" s="188"/>
      <c r="CB287" s="188"/>
      <c r="CC287" s="188"/>
      <c r="CD287" s="188"/>
      <c r="CE287" s="188"/>
      <c r="CF287" s="188"/>
      <c r="CG287" s="188"/>
      <c r="CH287" s="188"/>
      <c r="CI287" s="188"/>
      <c r="CJ287" s="188"/>
      <c r="CK287" s="188"/>
      <c r="CL287" s="188"/>
      <c r="CM287" s="188"/>
      <c r="CN287" s="188"/>
      <c r="CO287" s="188"/>
      <c r="CP287" s="188"/>
      <c r="CQ287" s="188"/>
      <c r="CR287" s="188"/>
      <c r="CS287" s="188"/>
      <c r="CT287" s="188"/>
      <c r="CU287" s="188"/>
      <c r="CV287" s="188"/>
      <c r="CW287" s="188"/>
      <c r="CX287" s="188"/>
      <c r="CY287" s="188"/>
      <c r="CZ287" s="188"/>
      <c r="DA287" s="188"/>
      <c r="DB287" s="188"/>
      <c r="DC287" s="188"/>
      <c r="DD287" s="188"/>
      <c r="DE287" s="188"/>
      <c r="DF287" s="188"/>
      <c r="DG287" s="188"/>
      <c r="DH287" s="188"/>
      <c r="DI287" s="188"/>
      <c r="DJ287" s="188"/>
      <c r="DK287" s="188"/>
      <c r="DL287" s="188"/>
      <c r="DM287" s="188"/>
      <c r="DN287" s="188"/>
      <c r="DO287" s="188"/>
      <c r="DP287" s="188"/>
      <c r="DQ287" s="188"/>
      <c r="DR287" s="188"/>
      <c r="DS287" s="188"/>
      <c r="DT287" s="188"/>
      <c r="DU287" s="188"/>
      <c r="DV287" s="188"/>
      <c r="DW287" s="188"/>
      <c r="DX287" s="188"/>
      <c r="DY287" s="188"/>
      <c r="DZ287" s="188"/>
      <c r="EA287" s="188"/>
      <c r="EB287" s="188"/>
      <c r="EC287" s="188"/>
      <c r="ED287" s="188"/>
      <c r="EE287" s="188"/>
      <c r="EF287" s="188"/>
      <c r="EG287" s="188"/>
      <c r="EH287" s="188"/>
      <c r="EI287" s="188"/>
      <c r="EJ287" s="188"/>
      <c r="EK287" s="188"/>
      <c r="EL287" s="188"/>
      <c r="EM287" s="188"/>
      <c r="EN287" s="188"/>
      <c r="EO287" s="188"/>
      <c r="EP287" s="188"/>
      <c r="EQ287" s="188"/>
      <c r="ER287" s="188"/>
      <c r="ES287" s="188"/>
      <c r="ET287" s="188"/>
      <c r="EU287" s="188"/>
      <c r="EV287" s="188"/>
      <c r="EW287" s="188"/>
      <c r="EX287" s="188"/>
      <c r="EY287" s="188"/>
      <c r="EZ287" s="188"/>
      <c r="FA287" s="188"/>
      <c r="FB287" s="188"/>
      <c r="FC287" s="188"/>
      <c r="FD287" s="188"/>
      <c r="FE287" s="188"/>
      <c r="FF287" s="188"/>
      <c r="FG287" s="188"/>
      <c r="FH287" s="188"/>
      <c r="FI287" s="188"/>
      <c r="FJ287" s="188"/>
      <c r="FK287" s="188"/>
      <c r="FL287" s="188"/>
      <c r="FM287" s="188"/>
      <c r="FN287" s="188"/>
      <c r="FO287" s="188"/>
      <c r="FP287" s="188"/>
      <c r="FQ287" s="188"/>
      <c r="FR287" s="188"/>
      <c r="FS287" s="188"/>
      <c r="FT287" s="188"/>
      <c r="FU287" s="188"/>
      <c r="FV287" s="188"/>
      <c r="FW287" s="188"/>
      <c r="FX287" s="188"/>
      <c r="FY287" s="188"/>
      <c r="FZ287" s="188"/>
      <c r="GA287" s="188"/>
      <c r="GB287" s="188"/>
      <c r="GC287" s="188"/>
      <c r="GD287" s="188"/>
      <c r="GE287" s="188"/>
      <c r="GF287" s="188"/>
      <c r="GG287" s="188"/>
      <c r="GH287" s="188"/>
      <c r="GI287" s="188"/>
      <c r="GJ287" s="188"/>
      <c r="GK287" s="188"/>
      <c r="GL287" s="188"/>
      <c r="GM287" s="188"/>
      <c r="GN287" s="188"/>
      <c r="GO287" s="188"/>
      <c r="GP287" s="188"/>
      <c r="GQ287" s="188"/>
      <c r="GR287" s="188"/>
      <c r="GS287" s="188"/>
      <c r="GT287" s="188"/>
      <c r="GU287" s="188"/>
      <c r="GV287" s="188"/>
      <c r="GW287" s="188"/>
      <c r="GX287" s="188"/>
      <c r="GY287" s="188"/>
      <c r="GZ287" s="188"/>
      <c r="HA287" s="188"/>
      <c r="HB287" s="188"/>
      <c r="HC287" s="188"/>
      <c r="HD287" s="188"/>
      <c r="HE287" s="188"/>
      <c r="HF287" s="188"/>
      <c r="HG287" s="188"/>
      <c r="HH287" s="188"/>
      <c r="HI287" s="188"/>
      <c r="HJ287" s="188"/>
    </row>
    <row r="288" spans="1:218">
      <c r="A288" s="187"/>
      <c r="B288" s="187"/>
      <c r="C288" s="187"/>
      <c r="D288" s="187"/>
      <c r="E288" s="181"/>
      <c r="F288" s="187"/>
      <c r="G288" s="187"/>
      <c r="H288" s="187"/>
      <c r="I288" s="181"/>
      <c r="J288" s="187"/>
      <c r="K288" s="187"/>
      <c r="L288" s="187"/>
      <c r="M288" s="187"/>
      <c r="N288" s="187"/>
      <c r="O288" s="191"/>
      <c r="P288" s="191"/>
      <c r="Q288" s="191"/>
      <c r="R288" s="191"/>
      <c r="S288" s="191"/>
      <c r="T288" s="191"/>
      <c r="U288" s="191"/>
      <c r="V288" s="191"/>
      <c r="W288" s="191"/>
      <c r="Z288" s="188"/>
      <c r="AA288" s="188"/>
      <c r="AB288" s="188"/>
      <c r="AC288" s="188"/>
      <c r="AD288" s="188"/>
      <c r="AE288" s="188"/>
      <c r="AF288" s="188"/>
      <c r="AG288" s="188"/>
      <c r="AH288" s="188"/>
      <c r="AI288" s="188"/>
      <c r="AJ288" s="188"/>
      <c r="AK288" s="188"/>
      <c r="AL288" s="188"/>
      <c r="AM288" s="188"/>
      <c r="AN288" s="188"/>
      <c r="AO288" s="188"/>
      <c r="AP288" s="188"/>
      <c r="AQ288" s="188"/>
      <c r="AR288" s="188"/>
      <c r="AS288" s="188"/>
      <c r="AT288" s="188"/>
      <c r="AU288" s="188"/>
      <c r="AV288" s="188"/>
      <c r="AW288" s="188"/>
      <c r="AX288" s="188"/>
      <c r="AY288" s="188"/>
      <c r="AZ288" s="188"/>
      <c r="BA288" s="188"/>
      <c r="BB288" s="188"/>
      <c r="BC288" s="188"/>
      <c r="BD288" s="188"/>
      <c r="BE288" s="188"/>
      <c r="BF288" s="188"/>
      <c r="BG288" s="188"/>
      <c r="BH288" s="188"/>
      <c r="BI288" s="188"/>
      <c r="BJ288" s="188"/>
      <c r="BK288" s="188"/>
      <c r="BL288" s="188"/>
      <c r="BM288" s="188"/>
      <c r="BN288" s="188"/>
      <c r="BO288" s="188"/>
      <c r="BP288" s="188"/>
      <c r="BQ288" s="188"/>
      <c r="BR288" s="188"/>
      <c r="BS288" s="188"/>
      <c r="BT288" s="188"/>
      <c r="BU288" s="188"/>
      <c r="BV288" s="188"/>
      <c r="BW288" s="188"/>
      <c r="BX288" s="188"/>
      <c r="BY288" s="188"/>
      <c r="BZ288" s="188"/>
      <c r="CA288" s="188"/>
      <c r="CB288" s="188"/>
      <c r="CC288" s="188"/>
      <c r="CD288" s="188"/>
      <c r="CE288" s="188"/>
      <c r="CF288" s="188"/>
      <c r="CG288" s="188"/>
      <c r="CH288" s="188"/>
      <c r="CI288" s="188"/>
      <c r="CJ288" s="188"/>
      <c r="CK288" s="188"/>
      <c r="CL288" s="188"/>
      <c r="CM288" s="188"/>
      <c r="CN288" s="188"/>
      <c r="CO288" s="188"/>
      <c r="CP288" s="188"/>
      <c r="CQ288" s="188"/>
      <c r="CR288" s="188"/>
      <c r="CS288" s="188"/>
      <c r="CT288" s="188"/>
      <c r="CU288" s="188"/>
      <c r="CV288" s="188"/>
      <c r="CW288" s="188"/>
      <c r="CX288" s="188"/>
      <c r="CY288" s="188"/>
      <c r="CZ288" s="188"/>
      <c r="DA288" s="188"/>
      <c r="DB288" s="188"/>
      <c r="DC288" s="188"/>
      <c r="DD288" s="188"/>
      <c r="DE288" s="188"/>
      <c r="DF288" s="188"/>
      <c r="DG288" s="188"/>
      <c r="DH288" s="188"/>
      <c r="DI288" s="188"/>
      <c r="DJ288" s="188"/>
      <c r="DK288" s="188"/>
      <c r="DL288" s="188"/>
      <c r="DM288" s="188"/>
      <c r="DN288" s="188"/>
      <c r="DO288" s="188"/>
      <c r="DP288" s="188"/>
      <c r="DQ288" s="188"/>
      <c r="DR288" s="188"/>
      <c r="DS288" s="188"/>
      <c r="DT288" s="188"/>
      <c r="DU288" s="188"/>
      <c r="DV288" s="188"/>
      <c r="DW288" s="188"/>
      <c r="DX288" s="188"/>
      <c r="DY288" s="188"/>
      <c r="DZ288" s="188"/>
      <c r="EA288" s="188"/>
      <c r="EB288" s="188"/>
      <c r="EC288" s="188"/>
      <c r="ED288" s="188"/>
      <c r="EE288" s="188"/>
      <c r="EF288" s="188"/>
      <c r="EG288" s="188"/>
      <c r="EH288" s="188"/>
      <c r="EI288" s="188"/>
      <c r="EJ288" s="188"/>
      <c r="EK288" s="188"/>
      <c r="EL288" s="188"/>
      <c r="EM288" s="188"/>
      <c r="EN288" s="188"/>
      <c r="EO288" s="188"/>
      <c r="EP288" s="188"/>
      <c r="EQ288" s="188"/>
      <c r="ER288" s="188"/>
      <c r="ES288" s="188"/>
      <c r="ET288" s="188"/>
      <c r="EU288" s="188"/>
      <c r="EV288" s="188"/>
      <c r="EW288" s="188"/>
      <c r="EX288" s="188"/>
      <c r="EY288" s="188"/>
      <c r="EZ288" s="188"/>
      <c r="FA288" s="188"/>
      <c r="FB288" s="188"/>
      <c r="FC288" s="188"/>
      <c r="FD288" s="188"/>
      <c r="FE288" s="188"/>
      <c r="FF288" s="188"/>
      <c r="FG288" s="188"/>
      <c r="FH288" s="188"/>
      <c r="FI288" s="188"/>
      <c r="FJ288" s="188"/>
      <c r="FK288" s="188"/>
      <c r="FL288" s="188"/>
      <c r="FM288" s="188"/>
      <c r="FN288" s="188"/>
      <c r="FO288" s="188"/>
      <c r="FP288" s="188"/>
      <c r="FQ288" s="188"/>
      <c r="FR288" s="188"/>
      <c r="FS288" s="188"/>
      <c r="FT288" s="188"/>
      <c r="FU288" s="188"/>
      <c r="FV288" s="188"/>
      <c r="FW288" s="188"/>
      <c r="FX288" s="188"/>
      <c r="FY288" s="188"/>
      <c r="FZ288" s="188"/>
      <c r="GA288" s="188"/>
      <c r="GB288" s="188"/>
      <c r="GC288" s="188"/>
      <c r="GD288" s="188"/>
      <c r="GE288" s="188"/>
      <c r="GF288" s="188"/>
      <c r="GG288" s="188"/>
      <c r="GH288" s="188"/>
      <c r="GI288" s="188"/>
      <c r="GJ288" s="188"/>
      <c r="GK288" s="188"/>
      <c r="GL288" s="188"/>
      <c r="GM288" s="188"/>
      <c r="GN288" s="188"/>
      <c r="GO288" s="188"/>
      <c r="GP288" s="188"/>
      <c r="GQ288" s="188"/>
      <c r="GR288" s="188"/>
      <c r="GS288" s="188"/>
      <c r="GT288" s="188"/>
      <c r="GU288" s="188"/>
      <c r="GV288" s="188"/>
      <c r="GW288" s="188"/>
      <c r="GX288" s="188"/>
      <c r="GY288" s="188"/>
      <c r="GZ288" s="188"/>
      <c r="HA288" s="188"/>
      <c r="HB288" s="188"/>
      <c r="HC288" s="188"/>
      <c r="HD288" s="188"/>
      <c r="HE288" s="188"/>
      <c r="HF288" s="188"/>
      <c r="HG288" s="188"/>
      <c r="HH288" s="188"/>
      <c r="HI288" s="188"/>
      <c r="HJ288" s="188"/>
    </row>
    <row r="289" spans="1:218">
      <c r="A289" s="187"/>
      <c r="B289" s="187"/>
      <c r="C289" s="187"/>
      <c r="D289" s="187"/>
      <c r="E289" s="181"/>
      <c r="F289" s="187"/>
      <c r="G289" s="187"/>
      <c r="H289" s="187"/>
      <c r="I289" s="181"/>
      <c r="J289" s="187"/>
      <c r="K289" s="187"/>
      <c r="L289" s="187"/>
      <c r="M289" s="187"/>
      <c r="N289" s="187"/>
      <c r="O289" s="191"/>
      <c r="P289" s="191"/>
      <c r="Q289" s="191"/>
      <c r="R289" s="191"/>
      <c r="S289" s="191"/>
      <c r="T289" s="191"/>
      <c r="U289" s="191"/>
      <c r="V289" s="191"/>
      <c r="W289" s="191"/>
      <c r="Z289" s="188"/>
      <c r="AA289" s="188"/>
      <c r="AB289" s="188"/>
      <c r="AC289" s="188"/>
      <c r="AD289" s="188"/>
      <c r="AE289" s="188"/>
      <c r="AF289" s="188"/>
      <c r="AG289" s="188"/>
      <c r="AH289" s="188"/>
      <c r="AI289" s="188"/>
      <c r="AJ289" s="188"/>
      <c r="AK289" s="188"/>
      <c r="AL289" s="188"/>
      <c r="AM289" s="188"/>
      <c r="AN289" s="188"/>
      <c r="AO289" s="188"/>
      <c r="AP289" s="188"/>
      <c r="AQ289" s="188"/>
      <c r="AR289" s="188"/>
      <c r="AS289" s="188"/>
      <c r="AT289" s="188"/>
      <c r="AU289" s="188"/>
      <c r="AV289" s="188"/>
      <c r="AW289" s="188"/>
      <c r="AX289" s="188"/>
      <c r="AY289" s="188"/>
      <c r="AZ289" s="188"/>
      <c r="BA289" s="188"/>
      <c r="BB289" s="188"/>
      <c r="BC289" s="188"/>
      <c r="BD289" s="188"/>
      <c r="BE289" s="188"/>
      <c r="BF289" s="188"/>
      <c r="BG289" s="188"/>
      <c r="BH289" s="188"/>
      <c r="BI289" s="188"/>
      <c r="BJ289" s="188"/>
      <c r="BK289" s="188"/>
      <c r="BL289" s="188"/>
      <c r="BM289" s="188"/>
      <c r="BN289" s="188"/>
      <c r="BO289" s="188"/>
      <c r="BP289" s="188"/>
      <c r="BQ289" s="188"/>
      <c r="BR289" s="188"/>
      <c r="BS289" s="188"/>
      <c r="BT289" s="188"/>
      <c r="BU289" s="188"/>
      <c r="BV289" s="188"/>
      <c r="BW289" s="188"/>
      <c r="BX289" s="188"/>
      <c r="BY289" s="188"/>
      <c r="BZ289" s="188"/>
      <c r="CA289" s="188"/>
      <c r="CB289" s="188"/>
      <c r="CC289" s="188"/>
      <c r="CD289" s="188"/>
      <c r="CE289" s="188"/>
      <c r="CF289" s="188"/>
      <c r="CG289" s="188"/>
      <c r="CH289" s="188"/>
      <c r="CI289" s="188"/>
      <c r="CJ289" s="188"/>
      <c r="CK289" s="188"/>
      <c r="CL289" s="188"/>
      <c r="CM289" s="188"/>
      <c r="CN289" s="188"/>
      <c r="CO289" s="188"/>
      <c r="CP289" s="188"/>
      <c r="CQ289" s="188"/>
      <c r="CR289" s="188"/>
      <c r="CS289" s="188"/>
      <c r="CT289" s="188"/>
      <c r="CU289" s="188"/>
      <c r="CV289" s="188"/>
      <c r="CW289" s="188"/>
      <c r="CX289" s="188"/>
      <c r="CY289" s="188"/>
      <c r="CZ289" s="188"/>
      <c r="DA289" s="188"/>
      <c r="DB289" s="188"/>
      <c r="DC289" s="188"/>
      <c r="DD289" s="188"/>
      <c r="DE289" s="188"/>
      <c r="DF289" s="188"/>
      <c r="DG289" s="188"/>
      <c r="DH289" s="188"/>
      <c r="DI289" s="188"/>
      <c r="DJ289" s="188"/>
      <c r="DK289" s="188"/>
      <c r="DL289" s="188"/>
      <c r="DM289" s="188"/>
      <c r="DN289" s="188"/>
      <c r="DO289" s="188"/>
      <c r="DP289" s="188"/>
      <c r="DQ289" s="188"/>
      <c r="DR289" s="188"/>
      <c r="DS289" s="188"/>
      <c r="DT289" s="188"/>
      <c r="DU289" s="188"/>
      <c r="DV289" s="188"/>
      <c r="DW289" s="188"/>
      <c r="DX289" s="188"/>
      <c r="DY289" s="188"/>
      <c r="DZ289" s="188"/>
      <c r="EA289" s="188"/>
      <c r="EB289" s="188"/>
      <c r="EC289" s="188"/>
      <c r="ED289" s="188"/>
      <c r="EE289" s="188"/>
      <c r="EF289" s="188"/>
      <c r="EG289" s="188"/>
      <c r="EH289" s="188"/>
      <c r="EI289" s="188"/>
      <c r="EJ289" s="188"/>
      <c r="EK289" s="188"/>
      <c r="EL289" s="188"/>
      <c r="EM289" s="188"/>
      <c r="EN289" s="188"/>
      <c r="EO289" s="188"/>
      <c r="EP289" s="188"/>
      <c r="EQ289" s="188"/>
      <c r="ER289" s="188"/>
      <c r="ES289" s="188"/>
      <c r="ET289" s="188"/>
      <c r="EU289" s="188"/>
      <c r="EV289" s="188"/>
      <c r="EW289" s="188"/>
      <c r="EX289" s="188"/>
      <c r="EY289" s="188"/>
      <c r="EZ289" s="188"/>
      <c r="FA289" s="188"/>
      <c r="FB289" s="188"/>
      <c r="FC289" s="188"/>
      <c r="FD289" s="188"/>
      <c r="FE289" s="188"/>
      <c r="FF289" s="188"/>
      <c r="FG289" s="188"/>
      <c r="FH289" s="188"/>
      <c r="FI289" s="188"/>
      <c r="FJ289" s="188"/>
      <c r="FK289" s="188"/>
      <c r="FL289" s="188"/>
      <c r="FM289" s="188"/>
      <c r="FN289" s="188"/>
      <c r="FO289" s="188"/>
      <c r="FP289" s="188"/>
      <c r="FQ289" s="188"/>
      <c r="FR289" s="188"/>
      <c r="FS289" s="188"/>
      <c r="FT289" s="188"/>
      <c r="FU289" s="188"/>
      <c r="FV289" s="188"/>
      <c r="FW289" s="188"/>
      <c r="FX289" s="188"/>
      <c r="FY289" s="188"/>
      <c r="FZ289" s="188"/>
      <c r="GA289" s="188"/>
      <c r="GB289" s="188"/>
      <c r="GC289" s="188"/>
      <c r="GD289" s="188"/>
      <c r="GE289" s="188"/>
      <c r="GF289" s="188"/>
      <c r="GG289" s="188"/>
      <c r="GH289" s="188"/>
      <c r="GI289" s="188"/>
      <c r="GJ289" s="188"/>
      <c r="GK289" s="188"/>
      <c r="GL289" s="188"/>
      <c r="GM289" s="188"/>
      <c r="GN289" s="188"/>
      <c r="GO289" s="188"/>
      <c r="GP289" s="188"/>
      <c r="GQ289" s="188"/>
      <c r="GR289" s="188"/>
      <c r="GS289" s="188"/>
      <c r="GT289" s="188"/>
      <c r="GU289" s="188"/>
      <c r="GV289" s="188"/>
      <c r="GW289" s="188"/>
      <c r="GX289" s="188"/>
      <c r="GY289" s="188"/>
      <c r="GZ289" s="188"/>
      <c r="HA289" s="188"/>
      <c r="HB289" s="188"/>
      <c r="HC289" s="188"/>
      <c r="HD289" s="188"/>
      <c r="HE289" s="188"/>
      <c r="HF289" s="188"/>
      <c r="HG289" s="188"/>
      <c r="HH289" s="188"/>
      <c r="HI289" s="188"/>
      <c r="HJ289" s="188"/>
    </row>
    <row r="290" spans="1:218">
      <c r="A290" s="187"/>
      <c r="B290" s="187"/>
      <c r="C290" s="187"/>
      <c r="D290" s="187"/>
      <c r="E290" s="181"/>
      <c r="F290" s="187"/>
      <c r="G290" s="187"/>
      <c r="H290" s="187"/>
      <c r="I290" s="181"/>
      <c r="J290" s="187"/>
      <c r="K290" s="187"/>
      <c r="L290" s="187"/>
      <c r="M290" s="187"/>
      <c r="N290" s="187"/>
      <c r="O290" s="191"/>
      <c r="P290" s="191"/>
      <c r="Q290" s="191"/>
      <c r="R290" s="191"/>
      <c r="S290" s="191"/>
      <c r="T290" s="191"/>
      <c r="U290" s="191"/>
      <c r="V290" s="191"/>
      <c r="W290" s="191"/>
      <c r="Z290" s="188"/>
      <c r="AA290" s="188"/>
      <c r="AB290" s="188"/>
      <c r="AC290" s="188"/>
      <c r="AD290" s="188"/>
      <c r="AE290" s="188"/>
      <c r="AF290" s="188"/>
      <c r="AG290" s="188"/>
      <c r="AH290" s="188"/>
      <c r="AI290" s="188"/>
      <c r="AJ290" s="188"/>
      <c r="AK290" s="188"/>
      <c r="AL290" s="188"/>
      <c r="AM290" s="188"/>
      <c r="AN290" s="188"/>
      <c r="AO290" s="188"/>
      <c r="AP290" s="188"/>
      <c r="AQ290" s="188"/>
      <c r="AR290" s="188"/>
      <c r="AS290" s="188"/>
      <c r="AT290" s="188"/>
      <c r="AU290" s="188"/>
      <c r="AV290" s="188"/>
      <c r="AW290" s="188"/>
      <c r="AX290" s="188"/>
      <c r="AY290" s="188"/>
      <c r="AZ290" s="188"/>
      <c r="BA290" s="188"/>
      <c r="BB290" s="188"/>
      <c r="BC290" s="188"/>
      <c r="BD290" s="188"/>
      <c r="BE290" s="188"/>
      <c r="BF290" s="188"/>
      <c r="BG290" s="188"/>
      <c r="BH290" s="188"/>
      <c r="BI290" s="188"/>
      <c r="BJ290" s="188"/>
      <c r="BK290" s="188"/>
      <c r="BL290" s="188"/>
      <c r="BM290" s="188"/>
      <c r="BN290" s="188"/>
      <c r="BO290" s="188"/>
      <c r="BP290" s="188"/>
      <c r="BQ290" s="188"/>
      <c r="BR290" s="188"/>
      <c r="BS290" s="188"/>
      <c r="BT290" s="188"/>
      <c r="BU290" s="188"/>
      <c r="BV290" s="188"/>
      <c r="BW290" s="188"/>
      <c r="BX290" s="188"/>
      <c r="BY290" s="188"/>
      <c r="BZ290" s="188"/>
      <c r="CA290" s="188"/>
      <c r="CB290" s="188"/>
      <c r="CC290" s="188"/>
      <c r="CD290" s="188"/>
      <c r="CE290" s="188"/>
      <c r="CF290" s="188"/>
      <c r="CG290" s="188"/>
      <c r="CH290" s="188"/>
      <c r="CI290" s="188"/>
      <c r="CJ290" s="188"/>
      <c r="CK290" s="188"/>
      <c r="CL290" s="188"/>
      <c r="CM290" s="188"/>
      <c r="CN290" s="188"/>
      <c r="CO290" s="188"/>
      <c r="CP290" s="188"/>
      <c r="CQ290" s="188"/>
      <c r="CR290" s="188"/>
      <c r="CS290" s="188"/>
      <c r="CT290" s="188"/>
      <c r="CU290" s="188"/>
      <c r="CV290" s="188"/>
      <c r="CW290" s="188"/>
      <c r="CX290" s="188"/>
      <c r="CY290" s="188"/>
      <c r="CZ290" s="188"/>
      <c r="DA290" s="188"/>
      <c r="DB290" s="188"/>
      <c r="DC290" s="188"/>
      <c r="DD290" s="188"/>
      <c r="DE290" s="188"/>
      <c r="DF290" s="188"/>
      <c r="DG290" s="188"/>
      <c r="DH290" s="188"/>
      <c r="DI290" s="188"/>
      <c r="DJ290" s="188"/>
      <c r="DK290" s="188"/>
      <c r="DL290" s="188"/>
      <c r="DM290" s="188"/>
      <c r="DN290" s="188"/>
      <c r="DO290" s="188"/>
      <c r="DP290" s="188"/>
      <c r="DQ290" s="188"/>
      <c r="DR290" s="188"/>
      <c r="DS290" s="188"/>
      <c r="DT290" s="188"/>
      <c r="DU290" s="188"/>
      <c r="DV290" s="188"/>
      <c r="DW290" s="188"/>
      <c r="DX290" s="188"/>
      <c r="DY290" s="188"/>
      <c r="DZ290" s="188"/>
      <c r="EA290" s="188"/>
      <c r="EB290" s="188"/>
      <c r="EC290" s="188"/>
      <c r="ED290" s="188"/>
      <c r="EE290" s="188"/>
      <c r="EF290" s="188"/>
      <c r="EG290" s="188"/>
      <c r="EH290" s="188"/>
      <c r="EI290" s="188"/>
      <c r="EJ290" s="188"/>
      <c r="EK290" s="188"/>
      <c r="EL290" s="188"/>
      <c r="EM290" s="188"/>
      <c r="EN290" s="188"/>
      <c r="EO290" s="188"/>
      <c r="EP290" s="188"/>
      <c r="EQ290" s="188"/>
      <c r="ER290" s="188"/>
      <c r="ES290" s="188"/>
      <c r="ET290" s="188"/>
      <c r="EU290" s="188"/>
      <c r="EV290" s="188"/>
      <c r="EW290" s="188"/>
      <c r="EX290" s="188"/>
      <c r="EY290" s="188"/>
      <c r="EZ290" s="188"/>
      <c r="FA290" s="188"/>
      <c r="FB290" s="188"/>
      <c r="FC290" s="188"/>
      <c r="FD290" s="188"/>
      <c r="FE290" s="188"/>
      <c r="FF290" s="188"/>
      <c r="FG290" s="188"/>
      <c r="FH290" s="188"/>
      <c r="FI290" s="188"/>
      <c r="FJ290" s="188"/>
      <c r="FK290" s="188"/>
      <c r="FL290" s="188"/>
      <c r="FM290" s="188"/>
      <c r="FN290" s="188"/>
      <c r="FO290" s="188"/>
      <c r="FP290" s="188"/>
      <c r="FQ290" s="188"/>
      <c r="FR290" s="188"/>
      <c r="FS290" s="188"/>
      <c r="FT290" s="188"/>
      <c r="FU290" s="188"/>
      <c r="FV290" s="188"/>
      <c r="FW290" s="188"/>
      <c r="FX290" s="188"/>
      <c r="FY290" s="188"/>
      <c r="FZ290" s="188"/>
      <c r="GA290" s="188"/>
      <c r="GB290" s="188"/>
      <c r="GC290" s="188"/>
      <c r="GD290" s="188"/>
      <c r="GE290" s="188"/>
      <c r="GF290" s="188"/>
      <c r="GG290" s="188"/>
      <c r="GH290" s="188"/>
      <c r="GI290" s="188"/>
      <c r="GJ290" s="188"/>
      <c r="GK290" s="188"/>
      <c r="GL290" s="188"/>
      <c r="GM290" s="188"/>
      <c r="GN290" s="188"/>
      <c r="GO290" s="188"/>
      <c r="GP290" s="188"/>
      <c r="GQ290" s="188"/>
      <c r="GR290" s="188"/>
      <c r="GS290" s="188"/>
      <c r="GT290" s="188"/>
      <c r="GU290" s="188"/>
      <c r="GV290" s="188"/>
      <c r="GW290" s="188"/>
      <c r="GX290" s="188"/>
      <c r="GY290" s="188"/>
      <c r="GZ290" s="188"/>
      <c r="HA290" s="188"/>
      <c r="HB290" s="188"/>
      <c r="HC290" s="188"/>
      <c r="HD290" s="188"/>
      <c r="HE290" s="188"/>
      <c r="HF290" s="188"/>
      <c r="HG290" s="188"/>
      <c r="HH290" s="188"/>
      <c r="HI290" s="188"/>
      <c r="HJ290" s="188"/>
    </row>
    <row r="291" spans="1:218">
      <c r="A291" s="187"/>
      <c r="B291" s="187"/>
      <c r="C291" s="187"/>
      <c r="D291" s="187"/>
      <c r="E291" s="181"/>
      <c r="F291" s="187"/>
      <c r="G291" s="187"/>
      <c r="H291" s="187"/>
      <c r="I291" s="181"/>
      <c r="J291" s="187"/>
      <c r="K291" s="187"/>
      <c r="L291" s="187"/>
      <c r="M291" s="187"/>
      <c r="N291" s="187"/>
      <c r="O291" s="191"/>
      <c r="P291" s="191"/>
      <c r="Q291" s="191"/>
      <c r="R291" s="191"/>
      <c r="S291" s="191"/>
      <c r="T291" s="191"/>
      <c r="U291" s="191"/>
      <c r="V291" s="191"/>
      <c r="W291" s="191"/>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8"/>
      <c r="AY291" s="188"/>
      <c r="AZ291" s="188"/>
      <c r="BA291" s="188"/>
      <c r="BB291" s="188"/>
      <c r="BC291" s="188"/>
      <c r="BD291" s="188"/>
      <c r="BE291" s="188"/>
      <c r="BF291" s="188"/>
      <c r="BG291" s="188"/>
      <c r="BH291" s="188"/>
      <c r="BI291" s="188"/>
      <c r="BJ291" s="188"/>
      <c r="BK291" s="188"/>
      <c r="BL291" s="188"/>
      <c r="BM291" s="188"/>
      <c r="BN291" s="188"/>
      <c r="BO291" s="188"/>
      <c r="BP291" s="188"/>
      <c r="BQ291" s="188"/>
      <c r="BR291" s="188"/>
      <c r="BS291" s="188"/>
      <c r="BT291" s="188"/>
      <c r="BU291" s="188"/>
      <c r="BV291" s="188"/>
      <c r="BW291" s="188"/>
      <c r="BX291" s="188"/>
      <c r="BY291" s="188"/>
      <c r="BZ291" s="188"/>
      <c r="CA291" s="188"/>
      <c r="CB291" s="188"/>
      <c r="CC291" s="188"/>
      <c r="CD291" s="188"/>
      <c r="CE291" s="188"/>
      <c r="CF291" s="188"/>
      <c r="CG291" s="188"/>
      <c r="CH291" s="188"/>
      <c r="CI291" s="188"/>
      <c r="CJ291" s="188"/>
      <c r="CK291" s="188"/>
      <c r="CL291" s="188"/>
      <c r="CM291" s="188"/>
      <c r="CN291" s="188"/>
      <c r="CO291" s="188"/>
      <c r="CP291" s="188"/>
      <c r="CQ291" s="188"/>
      <c r="CR291" s="188"/>
      <c r="CS291" s="188"/>
      <c r="CT291" s="188"/>
      <c r="CU291" s="188"/>
      <c r="CV291" s="188"/>
      <c r="CW291" s="188"/>
      <c r="CX291" s="188"/>
      <c r="CY291" s="188"/>
      <c r="CZ291" s="188"/>
      <c r="DA291" s="188"/>
      <c r="DB291" s="188"/>
      <c r="DC291" s="188"/>
      <c r="DD291" s="188"/>
      <c r="DE291" s="188"/>
      <c r="DF291" s="188"/>
      <c r="DG291" s="188"/>
      <c r="DH291" s="188"/>
      <c r="DI291" s="188"/>
      <c r="DJ291" s="188"/>
      <c r="DK291" s="188"/>
      <c r="DL291" s="188"/>
      <c r="DM291" s="188"/>
      <c r="DN291" s="188"/>
      <c r="DO291" s="188"/>
      <c r="DP291" s="188"/>
      <c r="DQ291" s="188"/>
      <c r="DR291" s="188"/>
      <c r="DS291" s="188"/>
      <c r="DT291" s="188"/>
      <c r="DU291" s="188"/>
      <c r="DV291" s="188"/>
      <c r="DW291" s="188"/>
      <c r="DX291" s="188"/>
      <c r="DY291" s="188"/>
      <c r="DZ291" s="188"/>
      <c r="EA291" s="188"/>
      <c r="EB291" s="188"/>
      <c r="EC291" s="188"/>
      <c r="ED291" s="188"/>
      <c r="EE291" s="188"/>
      <c r="EF291" s="188"/>
      <c r="EG291" s="188"/>
      <c r="EH291" s="188"/>
      <c r="EI291" s="188"/>
      <c r="EJ291" s="188"/>
      <c r="EK291" s="188"/>
      <c r="EL291" s="188"/>
      <c r="EM291" s="188"/>
      <c r="EN291" s="188"/>
      <c r="EO291" s="188"/>
      <c r="EP291" s="188"/>
      <c r="EQ291" s="188"/>
      <c r="ER291" s="188"/>
      <c r="ES291" s="188"/>
      <c r="ET291" s="188"/>
      <c r="EU291" s="188"/>
      <c r="EV291" s="188"/>
      <c r="EW291" s="188"/>
      <c r="EX291" s="188"/>
      <c r="EY291" s="188"/>
      <c r="EZ291" s="188"/>
      <c r="FA291" s="188"/>
      <c r="FB291" s="188"/>
      <c r="FC291" s="188"/>
      <c r="FD291" s="188"/>
      <c r="FE291" s="188"/>
      <c r="FF291" s="188"/>
      <c r="FG291" s="188"/>
      <c r="FH291" s="188"/>
      <c r="FI291" s="188"/>
      <c r="FJ291" s="188"/>
      <c r="FK291" s="188"/>
      <c r="FL291" s="188"/>
      <c r="FM291" s="188"/>
      <c r="FN291" s="188"/>
      <c r="FO291" s="188"/>
      <c r="FP291" s="188"/>
      <c r="FQ291" s="188"/>
      <c r="FR291" s="188"/>
      <c r="FS291" s="188"/>
      <c r="FT291" s="188"/>
      <c r="FU291" s="188"/>
      <c r="FV291" s="188"/>
      <c r="FW291" s="188"/>
      <c r="FX291" s="188"/>
      <c r="FY291" s="188"/>
      <c r="FZ291" s="188"/>
      <c r="GA291" s="188"/>
      <c r="GB291" s="188"/>
      <c r="GC291" s="188"/>
      <c r="GD291" s="188"/>
      <c r="GE291" s="188"/>
      <c r="GF291" s="188"/>
      <c r="GG291" s="188"/>
      <c r="GH291" s="188"/>
      <c r="GI291" s="188"/>
      <c r="GJ291" s="188"/>
      <c r="GK291" s="188"/>
      <c r="GL291" s="188"/>
      <c r="GM291" s="188"/>
      <c r="GN291" s="188"/>
      <c r="GO291" s="188"/>
      <c r="GP291" s="188"/>
      <c r="GQ291" s="188"/>
      <c r="GR291" s="188"/>
      <c r="GS291" s="188"/>
      <c r="GT291" s="188"/>
      <c r="GU291" s="188"/>
      <c r="GV291" s="188"/>
      <c r="GW291" s="188"/>
      <c r="GX291" s="188"/>
      <c r="GY291" s="188"/>
      <c r="GZ291" s="188"/>
      <c r="HA291" s="188"/>
      <c r="HB291" s="188"/>
      <c r="HC291" s="188"/>
      <c r="HD291" s="188"/>
      <c r="HE291" s="188"/>
      <c r="HF291" s="188"/>
      <c r="HG291" s="188"/>
      <c r="HH291" s="188"/>
      <c r="HI291" s="188"/>
      <c r="HJ291" s="188"/>
    </row>
    <row r="292" spans="1:218">
      <c r="A292" s="187"/>
      <c r="B292" s="187"/>
      <c r="C292" s="187"/>
      <c r="D292" s="187"/>
      <c r="E292" s="181"/>
      <c r="F292" s="187"/>
      <c r="G292" s="187"/>
      <c r="H292" s="187"/>
      <c r="I292" s="181"/>
      <c r="J292" s="187"/>
      <c r="K292" s="187"/>
      <c r="L292" s="187"/>
      <c r="M292" s="187"/>
      <c r="N292" s="187"/>
      <c r="O292" s="191"/>
      <c r="P292" s="191"/>
      <c r="Q292" s="191"/>
      <c r="R292" s="191"/>
      <c r="S292" s="191"/>
      <c r="T292" s="191"/>
      <c r="U292" s="191"/>
      <c r="V292" s="191"/>
      <c r="W292" s="191"/>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8"/>
      <c r="AY292" s="188"/>
      <c r="AZ292" s="188"/>
      <c r="BA292" s="188"/>
      <c r="BB292" s="188"/>
      <c r="BC292" s="188"/>
      <c r="BD292" s="188"/>
      <c r="BE292" s="188"/>
      <c r="BF292" s="188"/>
      <c r="BG292" s="188"/>
      <c r="BH292" s="188"/>
      <c r="BI292" s="188"/>
      <c r="BJ292" s="188"/>
      <c r="BK292" s="188"/>
      <c r="BL292" s="188"/>
      <c r="BM292" s="188"/>
      <c r="BN292" s="188"/>
      <c r="BO292" s="188"/>
      <c r="BP292" s="188"/>
      <c r="BQ292" s="188"/>
      <c r="BR292" s="188"/>
      <c r="BS292" s="188"/>
      <c r="BT292" s="188"/>
      <c r="BU292" s="188"/>
      <c r="BV292" s="188"/>
      <c r="BW292" s="188"/>
      <c r="BX292" s="188"/>
      <c r="BY292" s="188"/>
      <c r="BZ292" s="188"/>
      <c r="CA292" s="188"/>
      <c r="CB292" s="188"/>
      <c r="CC292" s="188"/>
      <c r="CD292" s="188"/>
      <c r="CE292" s="188"/>
      <c r="CF292" s="188"/>
      <c r="CG292" s="188"/>
      <c r="CH292" s="188"/>
      <c r="CI292" s="188"/>
      <c r="CJ292" s="188"/>
      <c r="CK292" s="188"/>
      <c r="CL292" s="188"/>
      <c r="CM292" s="188"/>
      <c r="CN292" s="188"/>
      <c r="CO292" s="188"/>
      <c r="CP292" s="188"/>
      <c r="CQ292" s="188"/>
      <c r="CR292" s="188"/>
      <c r="CS292" s="188"/>
      <c r="CT292" s="188"/>
      <c r="CU292" s="188"/>
      <c r="CV292" s="188"/>
      <c r="CW292" s="188"/>
      <c r="CX292" s="188"/>
      <c r="CY292" s="188"/>
      <c r="CZ292" s="188"/>
      <c r="DA292" s="188"/>
      <c r="DB292" s="188"/>
      <c r="DC292" s="188"/>
      <c r="DD292" s="188"/>
      <c r="DE292" s="188"/>
      <c r="DF292" s="188"/>
      <c r="DG292" s="188"/>
      <c r="DH292" s="188"/>
      <c r="DI292" s="188"/>
      <c r="DJ292" s="188"/>
      <c r="DK292" s="188"/>
      <c r="DL292" s="188"/>
      <c r="DM292" s="188"/>
      <c r="DN292" s="188"/>
      <c r="DO292" s="188"/>
      <c r="DP292" s="188"/>
      <c r="DQ292" s="188"/>
      <c r="DR292" s="188"/>
      <c r="DS292" s="188"/>
      <c r="DT292" s="188"/>
      <c r="DU292" s="188"/>
      <c r="DV292" s="188"/>
      <c r="DW292" s="188"/>
      <c r="DX292" s="188"/>
      <c r="DY292" s="188"/>
      <c r="DZ292" s="188"/>
      <c r="EA292" s="188"/>
      <c r="EB292" s="188"/>
      <c r="EC292" s="188"/>
      <c r="ED292" s="188"/>
      <c r="EE292" s="188"/>
      <c r="EF292" s="188"/>
      <c r="EG292" s="188"/>
      <c r="EH292" s="188"/>
      <c r="EI292" s="188"/>
      <c r="EJ292" s="188"/>
      <c r="EK292" s="188"/>
      <c r="EL292" s="188"/>
      <c r="EM292" s="188"/>
      <c r="EN292" s="188"/>
      <c r="EO292" s="188"/>
      <c r="EP292" s="188"/>
      <c r="EQ292" s="188"/>
      <c r="ER292" s="188"/>
      <c r="ES292" s="188"/>
      <c r="ET292" s="188"/>
      <c r="EU292" s="188"/>
      <c r="EV292" s="188"/>
      <c r="EW292" s="188"/>
      <c r="EX292" s="188"/>
      <c r="EY292" s="188"/>
      <c r="EZ292" s="188"/>
      <c r="FA292" s="188"/>
      <c r="FB292" s="188"/>
      <c r="FC292" s="188"/>
      <c r="FD292" s="188"/>
      <c r="FE292" s="188"/>
      <c r="FF292" s="188"/>
      <c r="FG292" s="188"/>
      <c r="FH292" s="188"/>
      <c r="FI292" s="188"/>
      <c r="FJ292" s="188"/>
      <c r="FK292" s="188"/>
      <c r="FL292" s="188"/>
      <c r="FM292" s="188"/>
      <c r="FN292" s="188"/>
      <c r="FO292" s="188"/>
      <c r="FP292" s="188"/>
      <c r="FQ292" s="188"/>
      <c r="FR292" s="188"/>
      <c r="FS292" s="188"/>
      <c r="FT292" s="188"/>
      <c r="FU292" s="188"/>
      <c r="FV292" s="188"/>
      <c r="FW292" s="188"/>
      <c r="FX292" s="188"/>
      <c r="FY292" s="188"/>
      <c r="FZ292" s="188"/>
      <c r="GA292" s="188"/>
      <c r="GB292" s="188"/>
      <c r="GC292" s="188"/>
      <c r="GD292" s="188"/>
      <c r="GE292" s="188"/>
      <c r="GF292" s="188"/>
      <c r="GG292" s="188"/>
      <c r="GH292" s="188"/>
      <c r="GI292" s="188"/>
      <c r="GJ292" s="188"/>
      <c r="GK292" s="188"/>
      <c r="GL292" s="188"/>
      <c r="GM292" s="188"/>
      <c r="GN292" s="188"/>
      <c r="GO292" s="188"/>
      <c r="GP292" s="188"/>
      <c r="GQ292" s="188"/>
      <c r="GR292" s="188"/>
      <c r="GS292" s="188"/>
      <c r="GT292" s="188"/>
      <c r="GU292" s="188"/>
      <c r="GV292" s="188"/>
      <c r="GW292" s="188"/>
      <c r="GX292" s="188"/>
      <c r="GY292" s="188"/>
      <c r="GZ292" s="188"/>
      <c r="HA292" s="188"/>
      <c r="HB292" s="188"/>
      <c r="HC292" s="188"/>
      <c r="HD292" s="188"/>
      <c r="HE292" s="188"/>
      <c r="HF292" s="188"/>
      <c r="HG292" s="188"/>
      <c r="HH292" s="188"/>
      <c r="HI292" s="188"/>
      <c r="HJ292" s="188"/>
    </row>
    <row r="293" spans="1:218">
      <c r="A293" s="187"/>
      <c r="B293" s="187"/>
      <c r="C293" s="187"/>
      <c r="D293" s="187"/>
      <c r="E293" s="181"/>
      <c r="F293" s="187"/>
      <c r="G293" s="187"/>
      <c r="H293" s="187"/>
      <c r="I293" s="181"/>
      <c r="J293" s="187"/>
      <c r="K293" s="187"/>
      <c r="L293" s="187"/>
      <c r="M293" s="187"/>
      <c r="N293" s="187"/>
      <c r="O293" s="191"/>
      <c r="P293" s="191"/>
      <c r="Q293" s="191"/>
      <c r="R293" s="191"/>
      <c r="S293" s="191"/>
      <c r="T293" s="191"/>
      <c r="U293" s="191"/>
      <c r="V293" s="191"/>
      <c r="W293" s="191"/>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88"/>
      <c r="DL293" s="188"/>
      <c r="DM293" s="188"/>
      <c r="DN293" s="188"/>
      <c r="DO293" s="188"/>
      <c r="DP293" s="188"/>
      <c r="DQ293" s="188"/>
      <c r="DR293" s="188"/>
      <c r="DS293" s="188"/>
      <c r="DT293" s="188"/>
      <c r="DU293" s="188"/>
      <c r="DV293" s="188"/>
      <c r="DW293" s="188"/>
      <c r="DX293" s="188"/>
      <c r="DY293" s="188"/>
      <c r="DZ293" s="188"/>
      <c r="EA293" s="188"/>
      <c r="EB293" s="188"/>
      <c r="EC293" s="188"/>
      <c r="ED293" s="188"/>
      <c r="EE293" s="188"/>
      <c r="EF293" s="188"/>
      <c r="EG293" s="188"/>
      <c r="EH293" s="188"/>
      <c r="EI293" s="188"/>
      <c r="EJ293" s="188"/>
      <c r="EK293" s="188"/>
      <c r="EL293" s="188"/>
      <c r="EM293" s="188"/>
      <c r="EN293" s="188"/>
      <c r="EO293" s="188"/>
      <c r="EP293" s="188"/>
      <c r="EQ293" s="188"/>
      <c r="ER293" s="188"/>
      <c r="ES293" s="188"/>
      <c r="ET293" s="188"/>
      <c r="EU293" s="188"/>
      <c r="EV293" s="188"/>
      <c r="EW293" s="188"/>
      <c r="EX293" s="188"/>
      <c r="EY293" s="188"/>
      <c r="EZ293" s="188"/>
      <c r="FA293" s="188"/>
      <c r="FB293" s="188"/>
      <c r="FC293" s="188"/>
      <c r="FD293" s="188"/>
      <c r="FE293" s="188"/>
      <c r="FF293" s="188"/>
      <c r="FG293" s="188"/>
      <c r="FH293" s="188"/>
      <c r="FI293" s="188"/>
      <c r="FJ293" s="188"/>
      <c r="FK293" s="188"/>
      <c r="FL293" s="188"/>
      <c r="FM293" s="188"/>
      <c r="FN293" s="188"/>
      <c r="FO293" s="188"/>
      <c r="FP293" s="188"/>
      <c r="FQ293" s="188"/>
      <c r="FR293" s="188"/>
      <c r="FS293" s="188"/>
      <c r="FT293" s="188"/>
      <c r="FU293" s="188"/>
      <c r="FV293" s="188"/>
      <c r="FW293" s="188"/>
      <c r="FX293" s="188"/>
      <c r="FY293" s="188"/>
      <c r="FZ293" s="188"/>
      <c r="GA293" s="188"/>
      <c r="GB293" s="188"/>
      <c r="GC293" s="188"/>
      <c r="GD293" s="188"/>
      <c r="GE293" s="188"/>
      <c r="GF293" s="188"/>
      <c r="GG293" s="188"/>
      <c r="GH293" s="188"/>
      <c r="GI293" s="188"/>
      <c r="GJ293" s="188"/>
      <c r="GK293" s="188"/>
      <c r="GL293" s="188"/>
      <c r="GM293" s="188"/>
      <c r="GN293" s="188"/>
      <c r="GO293" s="188"/>
      <c r="GP293" s="188"/>
      <c r="GQ293" s="188"/>
      <c r="GR293" s="188"/>
      <c r="GS293" s="188"/>
      <c r="GT293" s="188"/>
      <c r="GU293" s="188"/>
      <c r="GV293" s="188"/>
      <c r="GW293" s="188"/>
      <c r="GX293" s="188"/>
      <c r="GY293" s="188"/>
      <c r="GZ293" s="188"/>
      <c r="HA293" s="188"/>
      <c r="HB293" s="188"/>
      <c r="HC293" s="188"/>
      <c r="HD293" s="188"/>
      <c r="HE293" s="188"/>
      <c r="HF293" s="188"/>
      <c r="HG293" s="188"/>
      <c r="HH293" s="188"/>
      <c r="HI293" s="188"/>
      <c r="HJ293" s="188"/>
    </row>
    <row r="294" spans="1:218">
      <c r="A294" s="187"/>
      <c r="B294" s="187"/>
      <c r="C294" s="187"/>
      <c r="D294" s="187"/>
      <c r="E294" s="181"/>
      <c r="F294" s="187"/>
      <c r="G294" s="187"/>
      <c r="H294" s="187"/>
      <c r="I294" s="181"/>
      <c r="J294" s="187"/>
      <c r="K294" s="187"/>
      <c r="L294" s="187"/>
      <c r="M294" s="187"/>
      <c r="N294" s="187"/>
      <c r="O294" s="191"/>
      <c r="P294" s="191"/>
      <c r="Q294" s="191"/>
      <c r="R294" s="191"/>
      <c r="S294" s="191"/>
      <c r="T294" s="191"/>
      <c r="U294" s="191"/>
      <c r="V294" s="191"/>
      <c r="W294" s="191"/>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c r="BA294" s="188"/>
      <c r="BB294" s="188"/>
      <c r="BC294" s="188"/>
      <c r="BD294" s="188"/>
      <c r="BE294" s="188"/>
      <c r="BF294" s="188"/>
      <c r="BG294" s="188"/>
      <c r="BH294" s="188"/>
      <c r="BI294" s="188"/>
      <c r="BJ294" s="188"/>
      <c r="BK294" s="188"/>
      <c r="BL294" s="188"/>
      <c r="BM294" s="188"/>
      <c r="BN294" s="188"/>
      <c r="BO294" s="188"/>
      <c r="BP294" s="188"/>
      <c r="BQ294" s="188"/>
      <c r="BR294" s="188"/>
      <c r="BS294" s="188"/>
      <c r="BT294" s="188"/>
      <c r="BU294" s="188"/>
      <c r="BV294" s="188"/>
      <c r="BW294" s="188"/>
      <c r="BX294" s="188"/>
      <c r="BY294" s="188"/>
      <c r="BZ294" s="188"/>
      <c r="CA294" s="188"/>
      <c r="CB294" s="188"/>
      <c r="CC294" s="188"/>
      <c r="CD294" s="188"/>
      <c r="CE294" s="188"/>
      <c r="CF294" s="188"/>
      <c r="CG294" s="188"/>
      <c r="CH294" s="188"/>
      <c r="CI294" s="188"/>
      <c r="CJ294" s="188"/>
      <c r="CK294" s="188"/>
      <c r="CL294" s="188"/>
      <c r="CM294" s="188"/>
      <c r="CN294" s="188"/>
      <c r="CO294" s="188"/>
      <c r="CP294" s="188"/>
      <c r="CQ294" s="188"/>
      <c r="CR294" s="188"/>
      <c r="CS294" s="188"/>
      <c r="CT294" s="188"/>
      <c r="CU294" s="188"/>
      <c r="CV294" s="188"/>
      <c r="CW294" s="188"/>
      <c r="CX294" s="188"/>
      <c r="CY294" s="188"/>
      <c r="CZ294" s="188"/>
      <c r="DA294" s="188"/>
      <c r="DB294" s="188"/>
      <c r="DC294" s="188"/>
      <c r="DD294" s="188"/>
      <c r="DE294" s="188"/>
      <c r="DF294" s="188"/>
      <c r="DG294" s="188"/>
      <c r="DH294" s="188"/>
      <c r="DI294" s="188"/>
      <c r="DJ294" s="188"/>
      <c r="DK294" s="188"/>
      <c r="DL294" s="188"/>
      <c r="DM294" s="188"/>
      <c r="DN294" s="188"/>
      <c r="DO294" s="188"/>
      <c r="DP294" s="188"/>
      <c r="DQ294" s="188"/>
      <c r="DR294" s="188"/>
      <c r="DS294" s="188"/>
      <c r="DT294" s="188"/>
      <c r="DU294" s="188"/>
      <c r="DV294" s="188"/>
      <c r="DW294" s="188"/>
      <c r="DX294" s="188"/>
      <c r="DY294" s="188"/>
      <c r="DZ294" s="188"/>
      <c r="EA294" s="188"/>
      <c r="EB294" s="188"/>
      <c r="EC294" s="188"/>
      <c r="ED294" s="188"/>
      <c r="EE294" s="188"/>
      <c r="EF294" s="188"/>
      <c r="EG294" s="188"/>
      <c r="EH294" s="188"/>
      <c r="EI294" s="188"/>
      <c r="EJ294" s="188"/>
      <c r="EK294" s="188"/>
      <c r="EL294" s="188"/>
      <c r="EM294" s="188"/>
      <c r="EN294" s="188"/>
      <c r="EO294" s="188"/>
      <c r="EP294" s="188"/>
      <c r="EQ294" s="188"/>
      <c r="ER294" s="188"/>
      <c r="ES294" s="188"/>
      <c r="ET294" s="188"/>
      <c r="EU294" s="188"/>
      <c r="EV294" s="188"/>
      <c r="EW294" s="188"/>
      <c r="EX294" s="188"/>
      <c r="EY294" s="188"/>
      <c r="EZ294" s="188"/>
      <c r="FA294" s="188"/>
      <c r="FB294" s="188"/>
      <c r="FC294" s="188"/>
      <c r="FD294" s="188"/>
      <c r="FE294" s="188"/>
      <c r="FF294" s="188"/>
      <c r="FG294" s="188"/>
      <c r="FH294" s="188"/>
      <c r="FI294" s="188"/>
      <c r="FJ294" s="188"/>
      <c r="FK294" s="188"/>
      <c r="FL294" s="188"/>
      <c r="FM294" s="188"/>
      <c r="FN294" s="188"/>
      <c r="FO294" s="188"/>
      <c r="FP294" s="188"/>
      <c r="FQ294" s="188"/>
      <c r="FR294" s="188"/>
      <c r="FS294" s="188"/>
      <c r="FT294" s="188"/>
      <c r="FU294" s="188"/>
      <c r="FV294" s="188"/>
      <c r="FW294" s="188"/>
      <c r="FX294" s="188"/>
      <c r="FY294" s="188"/>
      <c r="FZ294" s="188"/>
      <c r="GA294" s="188"/>
      <c r="GB294" s="188"/>
      <c r="GC294" s="188"/>
      <c r="GD294" s="188"/>
      <c r="GE294" s="188"/>
      <c r="GF294" s="188"/>
      <c r="GG294" s="188"/>
      <c r="GH294" s="188"/>
      <c r="GI294" s="188"/>
      <c r="GJ294" s="188"/>
      <c r="GK294" s="188"/>
      <c r="GL294" s="188"/>
      <c r="GM294" s="188"/>
      <c r="GN294" s="188"/>
      <c r="GO294" s="188"/>
      <c r="GP294" s="188"/>
      <c r="GQ294" s="188"/>
      <c r="GR294" s="188"/>
      <c r="GS294" s="188"/>
      <c r="GT294" s="188"/>
      <c r="GU294" s="188"/>
      <c r="GV294" s="188"/>
      <c r="GW294" s="188"/>
      <c r="GX294" s="188"/>
      <c r="GY294" s="188"/>
      <c r="GZ294" s="188"/>
      <c r="HA294" s="188"/>
      <c r="HB294" s="188"/>
      <c r="HC294" s="188"/>
      <c r="HD294" s="188"/>
      <c r="HE294" s="188"/>
      <c r="HF294" s="188"/>
      <c r="HG294" s="188"/>
      <c r="HH294" s="188"/>
      <c r="HI294" s="188"/>
      <c r="HJ294" s="188"/>
    </row>
    <row r="295" spans="1:218">
      <c r="A295" s="187"/>
      <c r="B295" s="187"/>
      <c r="C295" s="187"/>
      <c r="D295" s="187"/>
      <c r="E295" s="181"/>
      <c r="F295" s="187"/>
      <c r="G295" s="187"/>
      <c r="H295" s="187"/>
      <c r="I295" s="181"/>
      <c r="J295" s="187"/>
      <c r="K295" s="187"/>
      <c r="L295" s="187"/>
      <c r="M295" s="187"/>
      <c r="N295" s="187"/>
      <c r="O295" s="191"/>
      <c r="P295" s="191"/>
      <c r="Q295" s="191"/>
      <c r="R295" s="191"/>
      <c r="S295" s="191"/>
      <c r="T295" s="191"/>
      <c r="U295" s="191"/>
      <c r="V295" s="191"/>
      <c r="W295" s="191"/>
      <c r="Z295" s="188"/>
      <c r="AA295" s="188"/>
      <c r="AB295" s="188"/>
      <c r="AC295" s="188"/>
      <c r="AD295" s="188"/>
      <c r="AE295" s="188"/>
      <c r="AF295" s="188"/>
      <c r="AG295" s="188"/>
      <c r="AH295" s="188"/>
      <c r="AI295" s="188"/>
      <c r="AJ295" s="188"/>
      <c r="AK295" s="188"/>
      <c r="AL295" s="188"/>
      <c r="AM295" s="188"/>
      <c r="AN295" s="188"/>
      <c r="AO295" s="188"/>
      <c r="AP295" s="188"/>
      <c r="AQ295" s="188"/>
      <c r="AR295" s="188"/>
      <c r="AS295" s="188"/>
      <c r="AT295" s="188"/>
      <c r="AU295" s="188"/>
      <c r="AV295" s="188"/>
      <c r="AW295" s="188"/>
      <c r="AX295" s="188"/>
      <c r="AY295" s="188"/>
      <c r="AZ295" s="188"/>
      <c r="BA295" s="188"/>
      <c r="BB295" s="188"/>
      <c r="BC295" s="188"/>
      <c r="BD295" s="188"/>
      <c r="BE295" s="188"/>
      <c r="BF295" s="188"/>
      <c r="BG295" s="188"/>
      <c r="BH295" s="188"/>
      <c r="BI295" s="188"/>
      <c r="BJ295" s="188"/>
      <c r="BK295" s="188"/>
      <c r="BL295" s="188"/>
      <c r="BM295" s="188"/>
      <c r="BN295" s="188"/>
      <c r="BO295" s="188"/>
      <c r="BP295" s="188"/>
      <c r="BQ295" s="188"/>
      <c r="BR295" s="188"/>
      <c r="BS295" s="188"/>
      <c r="BT295" s="188"/>
      <c r="BU295" s="188"/>
      <c r="BV295" s="188"/>
      <c r="BW295" s="188"/>
      <c r="BX295" s="188"/>
      <c r="BY295" s="188"/>
      <c r="BZ295" s="188"/>
      <c r="CA295" s="188"/>
      <c r="CB295" s="188"/>
      <c r="CC295" s="188"/>
      <c r="CD295" s="188"/>
      <c r="CE295" s="188"/>
      <c r="CF295" s="188"/>
      <c r="CG295" s="188"/>
      <c r="CH295" s="188"/>
      <c r="CI295" s="188"/>
      <c r="CJ295" s="188"/>
      <c r="CK295" s="188"/>
      <c r="CL295" s="188"/>
      <c r="CM295" s="188"/>
      <c r="CN295" s="188"/>
      <c r="CO295" s="188"/>
      <c r="CP295" s="188"/>
      <c r="CQ295" s="188"/>
      <c r="CR295" s="188"/>
      <c r="CS295" s="188"/>
      <c r="CT295" s="188"/>
      <c r="CU295" s="188"/>
      <c r="CV295" s="188"/>
      <c r="CW295" s="188"/>
      <c r="CX295" s="188"/>
      <c r="CY295" s="188"/>
      <c r="CZ295" s="188"/>
      <c r="DA295" s="188"/>
      <c r="DB295" s="188"/>
      <c r="DC295" s="188"/>
      <c r="DD295" s="188"/>
      <c r="DE295" s="188"/>
      <c r="DF295" s="188"/>
      <c r="DG295" s="188"/>
      <c r="DH295" s="188"/>
      <c r="DI295" s="188"/>
      <c r="DJ295" s="188"/>
      <c r="DK295" s="188"/>
      <c r="DL295" s="188"/>
      <c r="DM295" s="188"/>
      <c r="DN295" s="188"/>
      <c r="DO295" s="188"/>
      <c r="DP295" s="188"/>
      <c r="DQ295" s="188"/>
      <c r="DR295" s="188"/>
      <c r="DS295" s="188"/>
      <c r="DT295" s="188"/>
      <c r="DU295" s="188"/>
      <c r="DV295" s="188"/>
      <c r="DW295" s="188"/>
      <c r="DX295" s="188"/>
      <c r="DY295" s="188"/>
      <c r="DZ295" s="188"/>
      <c r="EA295" s="188"/>
      <c r="EB295" s="188"/>
      <c r="EC295" s="188"/>
      <c r="ED295" s="188"/>
      <c r="EE295" s="188"/>
      <c r="EF295" s="188"/>
      <c r="EG295" s="188"/>
      <c r="EH295" s="188"/>
      <c r="EI295" s="188"/>
      <c r="EJ295" s="188"/>
      <c r="EK295" s="188"/>
      <c r="EL295" s="188"/>
      <c r="EM295" s="188"/>
      <c r="EN295" s="188"/>
      <c r="EO295" s="188"/>
      <c r="EP295" s="188"/>
      <c r="EQ295" s="188"/>
      <c r="ER295" s="188"/>
      <c r="ES295" s="188"/>
      <c r="ET295" s="188"/>
      <c r="EU295" s="188"/>
      <c r="EV295" s="188"/>
      <c r="EW295" s="188"/>
      <c r="EX295" s="188"/>
      <c r="EY295" s="188"/>
      <c r="EZ295" s="188"/>
      <c r="FA295" s="188"/>
      <c r="FB295" s="188"/>
      <c r="FC295" s="188"/>
      <c r="FD295" s="188"/>
      <c r="FE295" s="188"/>
      <c r="FF295" s="188"/>
      <c r="FG295" s="188"/>
      <c r="FH295" s="188"/>
      <c r="FI295" s="188"/>
      <c r="FJ295" s="188"/>
      <c r="FK295" s="188"/>
      <c r="FL295" s="188"/>
      <c r="FM295" s="188"/>
      <c r="FN295" s="188"/>
      <c r="FO295" s="188"/>
      <c r="FP295" s="188"/>
      <c r="FQ295" s="188"/>
      <c r="FR295" s="188"/>
      <c r="FS295" s="188"/>
      <c r="FT295" s="188"/>
      <c r="FU295" s="188"/>
      <c r="FV295" s="188"/>
      <c r="FW295" s="188"/>
      <c r="FX295" s="188"/>
      <c r="FY295" s="188"/>
      <c r="FZ295" s="188"/>
      <c r="GA295" s="188"/>
      <c r="GB295" s="188"/>
      <c r="GC295" s="188"/>
      <c r="GD295" s="188"/>
      <c r="GE295" s="188"/>
      <c r="GF295" s="188"/>
      <c r="GG295" s="188"/>
      <c r="GH295" s="188"/>
      <c r="GI295" s="188"/>
      <c r="GJ295" s="188"/>
      <c r="GK295" s="188"/>
      <c r="GL295" s="188"/>
      <c r="GM295" s="188"/>
      <c r="GN295" s="188"/>
      <c r="GO295" s="188"/>
      <c r="GP295" s="188"/>
      <c r="GQ295" s="188"/>
      <c r="GR295" s="188"/>
      <c r="GS295" s="188"/>
      <c r="GT295" s="188"/>
      <c r="GU295" s="188"/>
      <c r="GV295" s="188"/>
      <c r="GW295" s="188"/>
      <c r="GX295" s="188"/>
      <c r="GY295" s="188"/>
      <c r="GZ295" s="188"/>
      <c r="HA295" s="188"/>
      <c r="HB295" s="188"/>
      <c r="HC295" s="188"/>
      <c r="HD295" s="188"/>
      <c r="HE295" s="188"/>
      <c r="HF295" s="188"/>
      <c r="HG295" s="188"/>
      <c r="HH295" s="188"/>
      <c r="HI295" s="188"/>
      <c r="HJ295" s="188"/>
    </row>
    <row r="296" spans="1:218">
      <c r="A296" s="187"/>
      <c r="B296" s="187"/>
      <c r="C296" s="187"/>
      <c r="D296" s="187"/>
      <c r="E296" s="181"/>
      <c r="F296" s="187"/>
      <c r="G296" s="187"/>
      <c r="H296" s="187"/>
      <c r="I296" s="181"/>
      <c r="J296" s="187"/>
      <c r="K296" s="187"/>
      <c r="L296" s="187"/>
      <c r="M296" s="187"/>
      <c r="N296" s="187"/>
      <c r="O296" s="191"/>
      <c r="P296" s="191"/>
      <c r="Q296" s="191"/>
      <c r="R296" s="191"/>
      <c r="S296" s="191"/>
      <c r="T296" s="191"/>
      <c r="U296" s="191"/>
      <c r="V296" s="191"/>
      <c r="W296" s="191"/>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c r="BA296" s="188"/>
      <c r="BB296" s="188"/>
      <c r="BC296" s="188"/>
      <c r="BD296" s="188"/>
      <c r="BE296" s="188"/>
      <c r="BF296" s="188"/>
      <c r="BG296" s="188"/>
      <c r="BH296" s="188"/>
      <c r="BI296" s="188"/>
      <c r="BJ296" s="188"/>
      <c r="BK296" s="188"/>
      <c r="BL296" s="188"/>
      <c r="BM296" s="188"/>
      <c r="BN296" s="188"/>
      <c r="BO296" s="188"/>
      <c r="BP296" s="188"/>
      <c r="BQ296" s="188"/>
      <c r="BR296" s="188"/>
      <c r="BS296" s="188"/>
      <c r="BT296" s="188"/>
      <c r="BU296" s="188"/>
      <c r="BV296" s="188"/>
      <c r="BW296" s="188"/>
      <c r="BX296" s="188"/>
      <c r="BY296" s="188"/>
      <c r="BZ296" s="188"/>
      <c r="CA296" s="188"/>
      <c r="CB296" s="188"/>
      <c r="CC296" s="188"/>
      <c r="CD296" s="188"/>
      <c r="CE296" s="188"/>
      <c r="CF296" s="188"/>
      <c r="CG296" s="188"/>
      <c r="CH296" s="188"/>
      <c r="CI296" s="188"/>
      <c r="CJ296" s="188"/>
      <c r="CK296" s="188"/>
      <c r="CL296" s="188"/>
      <c r="CM296" s="188"/>
      <c r="CN296" s="188"/>
      <c r="CO296" s="188"/>
      <c r="CP296" s="188"/>
      <c r="CQ296" s="188"/>
      <c r="CR296" s="188"/>
      <c r="CS296" s="188"/>
      <c r="CT296" s="188"/>
      <c r="CU296" s="188"/>
      <c r="CV296" s="188"/>
      <c r="CW296" s="188"/>
      <c r="CX296" s="188"/>
      <c r="CY296" s="188"/>
      <c r="CZ296" s="188"/>
      <c r="DA296" s="188"/>
      <c r="DB296" s="188"/>
      <c r="DC296" s="188"/>
      <c r="DD296" s="188"/>
      <c r="DE296" s="188"/>
      <c r="DF296" s="188"/>
      <c r="DG296" s="188"/>
      <c r="DH296" s="188"/>
      <c r="DI296" s="188"/>
      <c r="DJ296" s="188"/>
      <c r="DK296" s="188"/>
      <c r="DL296" s="188"/>
      <c r="DM296" s="188"/>
      <c r="DN296" s="188"/>
      <c r="DO296" s="188"/>
      <c r="DP296" s="188"/>
      <c r="DQ296" s="188"/>
      <c r="DR296" s="188"/>
      <c r="DS296" s="188"/>
      <c r="DT296" s="188"/>
      <c r="DU296" s="188"/>
      <c r="DV296" s="188"/>
      <c r="DW296" s="188"/>
      <c r="DX296" s="188"/>
      <c r="DY296" s="188"/>
      <c r="DZ296" s="188"/>
      <c r="EA296" s="188"/>
      <c r="EB296" s="188"/>
      <c r="EC296" s="188"/>
      <c r="ED296" s="188"/>
      <c r="EE296" s="188"/>
      <c r="EF296" s="188"/>
      <c r="EG296" s="188"/>
      <c r="EH296" s="188"/>
      <c r="EI296" s="188"/>
      <c r="EJ296" s="188"/>
      <c r="EK296" s="188"/>
      <c r="EL296" s="188"/>
      <c r="EM296" s="188"/>
      <c r="EN296" s="188"/>
      <c r="EO296" s="188"/>
      <c r="EP296" s="188"/>
      <c r="EQ296" s="188"/>
      <c r="ER296" s="188"/>
      <c r="ES296" s="188"/>
      <c r="ET296" s="188"/>
      <c r="EU296" s="188"/>
      <c r="EV296" s="188"/>
      <c r="EW296" s="188"/>
      <c r="EX296" s="188"/>
      <c r="EY296" s="188"/>
      <c r="EZ296" s="188"/>
      <c r="FA296" s="188"/>
      <c r="FB296" s="188"/>
      <c r="FC296" s="188"/>
      <c r="FD296" s="188"/>
      <c r="FE296" s="188"/>
      <c r="FF296" s="188"/>
      <c r="FG296" s="188"/>
      <c r="FH296" s="188"/>
      <c r="FI296" s="188"/>
      <c r="FJ296" s="188"/>
      <c r="FK296" s="188"/>
      <c r="FL296" s="188"/>
      <c r="FM296" s="188"/>
      <c r="FN296" s="188"/>
      <c r="FO296" s="188"/>
      <c r="FP296" s="188"/>
      <c r="FQ296" s="188"/>
      <c r="FR296" s="188"/>
      <c r="FS296" s="188"/>
      <c r="FT296" s="188"/>
      <c r="FU296" s="188"/>
      <c r="FV296" s="188"/>
      <c r="FW296" s="188"/>
      <c r="FX296" s="188"/>
      <c r="FY296" s="188"/>
      <c r="FZ296" s="188"/>
      <c r="GA296" s="188"/>
      <c r="GB296" s="188"/>
      <c r="GC296" s="188"/>
      <c r="GD296" s="188"/>
      <c r="GE296" s="188"/>
      <c r="GF296" s="188"/>
      <c r="GG296" s="188"/>
      <c r="GH296" s="188"/>
      <c r="GI296" s="188"/>
      <c r="GJ296" s="188"/>
      <c r="GK296" s="188"/>
      <c r="GL296" s="188"/>
      <c r="GM296" s="188"/>
      <c r="GN296" s="188"/>
      <c r="GO296" s="188"/>
      <c r="GP296" s="188"/>
      <c r="GQ296" s="188"/>
      <c r="GR296" s="188"/>
      <c r="GS296" s="188"/>
      <c r="GT296" s="188"/>
      <c r="GU296" s="188"/>
      <c r="GV296" s="188"/>
      <c r="GW296" s="188"/>
      <c r="GX296" s="188"/>
      <c r="GY296" s="188"/>
      <c r="GZ296" s="188"/>
      <c r="HA296" s="188"/>
      <c r="HB296" s="188"/>
      <c r="HC296" s="188"/>
      <c r="HD296" s="188"/>
      <c r="HE296" s="188"/>
      <c r="HF296" s="188"/>
      <c r="HG296" s="188"/>
      <c r="HH296" s="188"/>
      <c r="HI296" s="188"/>
      <c r="HJ296" s="188"/>
    </row>
    <row r="297" spans="1:218">
      <c r="A297" s="187"/>
      <c r="B297" s="187"/>
      <c r="C297" s="187"/>
      <c r="D297" s="187"/>
      <c r="E297" s="181"/>
      <c r="F297" s="187"/>
      <c r="G297" s="187"/>
      <c r="H297" s="187"/>
      <c r="I297" s="181"/>
      <c r="J297" s="187"/>
      <c r="K297" s="187"/>
      <c r="L297" s="187"/>
      <c r="M297" s="187"/>
      <c r="N297" s="187"/>
      <c r="O297" s="191"/>
      <c r="P297" s="191"/>
      <c r="Q297" s="191"/>
      <c r="R297" s="191"/>
      <c r="S297" s="191"/>
      <c r="T297" s="191"/>
      <c r="U297" s="191"/>
      <c r="V297" s="191"/>
      <c r="W297" s="191"/>
      <c r="Z297" s="188"/>
      <c r="AA297" s="188"/>
      <c r="AB297" s="188"/>
      <c r="AC297" s="188"/>
      <c r="AD297" s="188"/>
      <c r="AE297" s="188"/>
      <c r="AF297" s="188"/>
      <c r="AG297" s="188"/>
      <c r="AH297" s="188"/>
      <c r="AI297" s="188"/>
      <c r="AJ297" s="188"/>
      <c r="AK297" s="188"/>
      <c r="AL297" s="188"/>
      <c r="AM297" s="188"/>
      <c r="AN297" s="188"/>
      <c r="AO297" s="188"/>
      <c r="AP297" s="188"/>
      <c r="AQ297" s="188"/>
      <c r="AR297" s="188"/>
      <c r="AS297" s="188"/>
      <c r="AT297" s="188"/>
      <c r="AU297" s="188"/>
      <c r="AV297" s="188"/>
      <c r="AW297" s="188"/>
      <c r="AX297" s="188"/>
      <c r="AY297" s="188"/>
      <c r="AZ297" s="188"/>
      <c r="BA297" s="188"/>
      <c r="BB297" s="188"/>
      <c r="BC297" s="188"/>
      <c r="BD297" s="188"/>
      <c r="BE297" s="188"/>
      <c r="BF297" s="188"/>
      <c r="BG297" s="188"/>
      <c r="BH297" s="188"/>
      <c r="BI297" s="188"/>
      <c r="BJ297" s="188"/>
      <c r="BK297" s="188"/>
      <c r="BL297" s="188"/>
      <c r="BM297" s="188"/>
      <c r="BN297" s="188"/>
      <c r="BO297" s="188"/>
      <c r="BP297" s="188"/>
      <c r="BQ297" s="188"/>
      <c r="BR297" s="188"/>
      <c r="BS297" s="188"/>
      <c r="BT297" s="188"/>
      <c r="BU297" s="188"/>
      <c r="BV297" s="188"/>
      <c r="BW297" s="188"/>
      <c r="BX297" s="188"/>
      <c r="BY297" s="188"/>
      <c r="BZ297" s="188"/>
      <c r="CA297" s="188"/>
      <c r="CB297" s="188"/>
      <c r="CC297" s="188"/>
      <c r="CD297" s="188"/>
      <c r="CE297" s="188"/>
      <c r="CF297" s="188"/>
      <c r="CG297" s="188"/>
      <c r="CH297" s="188"/>
      <c r="CI297" s="188"/>
      <c r="CJ297" s="188"/>
      <c r="CK297" s="188"/>
      <c r="CL297" s="188"/>
      <c r="CM297" s="188"/>
      <c r="CN297" s="188"/>
      <c r="CO297" s="188"/>
      <c r="CP297" s="188"/>
      <c r="CQ297" s="188"/>
      <c r="CR297" s="188"/>
      <c r="CS297" s="188"/>
      <c r="CT297" s="188"/>
      <c r="CU297" s="188"/>
      <c r="CV297" s="188"/>
      <c r="CW297" s="188"/>
      <c r="CX297" s="188"/>
      <c r="CY297" s="188"/>
      <c r="CZ297" s="188"/>
      <c r="DA297" s="188"/>
      <c r="DB297" s="188"/>
      <c r="DC297" s="188"/>
      <c r="DD297" s="188"/>
      <c r="DE297" s="188"/>
      <c r="DF297" s="188"/>
      <c r="DG297" s="188"/>
      <c r="DH297" s="188"/>
      <c r="DI297" s="188"/>
      <c r="DJ297" s="188"/>
      <c r="DK297" s="188"/>
      <c r="DL297" s="188"/>
      <c r="DM297" s="188"/>
      <c r="DN297" s="188"/>
      <c r="DO297" s="188"/>
      <c r="DP297" s="188"/>
      <c r="DQ297" s="188"/>
      <c r="DR297" s="188"/>
      <c r="DS297" s="188"/>
      <c r="DT297" s="188"/>
      <c r="DU297" s="188"/>
      <c r="DV297" s="188"/>
      <c r="DW297" s="188"/>
      <c r="DX297" s="188"/>
      <c r="DY297" s="188"/>
      <c r="DZ297" s="188"/>
      <c r="EA297" s="188"/>
      <c r="EB297" s="188"/>
      <c r="EC297" s="188"/>
      <c r="ED297" s="188"/>
      <c r="EE297" s="188"/>
      <c r="EF297" s="188"/>
      <c r="EG297" s="188"/>
      <c r="EH297" s="188"/>
      <c r="EI297" s="188"/>
      <c r="EJ297" s="188"/>
      <c r="EK297" s="188"/>
      <c r="EL297" s="188"/>
      <c r="EM297" s="188"/>
      <c r="EN297" s="188"/>
      <c r="EO297" s="188"/>
      <c r="EP297" s="188"/>
      <c r="EQ297" s="188"/>
      <c r="ER297" s="188"/>
      <c r="ES297" s="188"/>
      <c r="ET297" s="188"/>
      <c r="EU297" s="188"/>
      <c r="EV297" s="188"/>
      <c r="EW297" s="188"/>
      <c r="EX297" s="188"/>
      <c r="EY297" s="188"/>
      <c r="EZ297" s="188"/>
      <c r="FA297" s="188"/>
      <c r="FB297" s="188"/>
      <c r="FC297" s="188"/>
      <c r="FD297" s="188"/>
      <c r="FE297" s="188"/>
      <c r="FF297" s="188"/>
      <c r="FG297" s="188"/>
      <c r="FH297" s="188"/>
      <c r="FI297" s="188"/>
      <c r="FJ297" s="188"/>
      <c r="FK297" s="188"/>
      <c r="FL297" s="188"/>
      <c r="FM297" s="188"/>
      <c r="FN297" s="188"/>
      <c r="FO297" s="188"/>
      <c r="FP297" s="188"/>
      <c r="FQ297" s="188"/>
      <c r="FR297" s="188"/>
      <c r="FS297" s="188"/>
      <c r="FT297" s="188"/>
      <c r="FU297" s="188"/>
      <c r="FV297" s="188"/>
      <c r="FW297" s="188"/>
      <c r="FX297" s="188"/>
      <c r="FY297" s="188"/>
      <c r="FZ297" s="188"/>
      <c r="GA297" s="188"/>
      <c r="GB297" s="188"/>
      <c r="GC297" s="188"/>
      <c r="GD297" s="188"/>
      <c r="GE297" s="188"/>
      <c r="GF297" s="188"/>
      <c r="GG297" s="188"/>
      <c r="GH297" s="188"/>
      <c r="GI297" s="188"/>
      <c r="GJ297" s="188"/>
      <c r="GK297" s="188"/>
      <c r="GL297" s="188"/>
      <c r="GM297" s="188"/>
      <c r="GN297" s="188"/>
      <c r="GO297" s="188"/>
      <c r="GP297" s="188"/>
      <c r="GQ297" s="188"/>
      <c r="GR297" s="188"/>
      <c r="GS297" s="188"/>
      <c r="GT297" s="188"/>
      <c r="GU297" s="188"/>
      <c r="GV297" s="188"/>
      <c r="GW297" s="188"/>
      <c r="GX297" s="188"/>
      <c r="GY297" s="188"/>
      <c r="GZ297" s="188"/>
      <c r="HA297" s="188"/>
      <c r="HB297" s="188"/>
      <c r="HC297" s="188"/>
      <c r="HD297" s="188"/>
      <c r="HE297" s="188"/>
      <c r="HF297" s="188"/>
      <c r="HG297" s="188"/>
      <c r="HH297" s="188"/>
      <c r="HI297" s="188"/>
      <c r="HJ297" s="188"/>
    </row>
    <row r="298" spans="1:218">
      <c r="A298" s="187"/>
      <c r="B298" s="187"/>
      <c r="C298" s="187"/>
      <c r="D298" s="187"/>
      <c r="E298" s="181"/>
      <c r="F298" s="187"/>
      <c r="G298" s="187"/>
      <c r="H298" s="187"/>
      <c r="I298" s="181"/>
      <c r="J298" s="187"/>
      <c r="K298" s="187"/>
      <c r="L298" s="187"/>
      <c r="M298" s="187"/>
      <c r="N298" s="187"/>
      <c r="O298" s="191"/>
      <c r="P298" s="191"/>
      <c r="Q298" s="191"/>
      <c r="R298" s="191"/>
      <c r="S298" s="191"/>
      <c r="T298" s="191"/>
      <c r="U298" s="191"/>
      <c r="V298" s="191"/>
      <c r="W298" s="191"/>
      <c r="Z298" s="188"/>
      <c r="AA298" s="188"/>
      <c r="AB298" s="188"/>
      <c r="AC298" s="188"/>
      <c r="AD298" s="188"/>
      <c r="AE298" s="188"/>
      <c r="AF298" s="188"/>
      <c r="AG298" s="188"/>
      <c r="AH298" s="188"/>
      <c r="AI298" s="188"/>
      <c r="AJ298" s="188"/>
      <c r="AK298" s="188"/>
      <c r="AL298" s="188"/>
      <c r="AM298" s="188"/>
      <c r="AN298" s="188"/>
      <c r="AO298" s="188"/>
      <c r="AP298" s="188"/>
      <c r="AQ298" s="188"/>
      <c r="AR298" s="188"/>
      <c r="AS298" s="188"/>
      <c r="AT298" s="188"/>
      <c r="AU298" s="188"/>
      <c r="AV298" s="188"/>
      <c r="AW298" s="188"/>
      <c r="AX298" s="188"/>
      <c r="AY298" s="188"/>
      <c r="AZ298" s="188"/>
      <c r="BA298" s="188"/>
      <c r="BB298" s="188"/>
      <c r="BC298" s="188"/>
      <c r="BD298" s="188"/>
      <c r="BE298" s="188"/>
      <c r="BF298" s="188"/>
      <c r="BG298" s="188"/>
      <c r="BH298" s="188"/>
      <c r="BI298" s="188"/>
      <c r="BJ298" s="188"/>
      <c r="BK298" s="188"/>
      <c r="BL298" s="188"/>
      <c r="BM298" s="188"/>
      <c r="BN298" s="188"/>
      <c r="BO298" s="188"/>
      <c r="BP298" s="188"/>
      <c r="BQ298" s="188"/>
      <c r="BR298" s="188"/>
      <c r="BS298" s="188"/>
      <c r="BT298" s="188"/>
      <c r="BU298" s="188"/>
      <c r="BV298" s="188"/>
      <c r="BW298" s="188"/>
      <c r="BX298" s="188"/>
      <c r="BY298" s="188"/>
      <c r="BZ298" s="188"/>
      <c r="CA298" s="188"/>
      <c r="CB298" s="188"/>
      <c r="CC298" s="188"/>
      <c r="CD298" s="188"/>
      <c r="CE298" s="188"/>
      <c r="CF298" s="188"/>
      <c r="CG298" s="188"/>
      <c r="CH298" s="188"/>
      <c r="CI298" s="188"/>
      <c r="CJ298" s="188"/>
      <c r="CK298" s="188"/>
      <c r="CL298" s="188"/>
      <c r="CM298" s="188"/>
      <c r="CN298" s="188"/>
      <c r="CO298" s="188"/>
      <c r="CP298" s="188"/>
      <c r="CQ298" s="188"/>
      <c r="CR298" s="188"/>
      <c r="CS298" s="188"/>
      <c r="CT298" s="188"/>
      <c r="CU298" s="188"/>
      <c r="CV298" s="188"/>
      <c r="CW298" s="188"/>
      <c r="CX298" s="188"/>
      <c r="CY298" s="188"/>
      <c r="CZ298" s="188"/>
      <c r="DA298" s="188"/>
      <c r="DB298" s="188"/>
      <c r="DC298" s="188"/>
      <c r="DD298" s="188"/>
      <c r="DE298" s="188"/>
      <c r="DF298" s="188"/>
      <c r="DG298" s="188"/>
      <c r="DH298" s="188"/>
      <c r="DI298" s="188"/>
      <c r="DJ298" s="188"/>
      <c r="DK298" s="188"/>
      <c r="DL298" s="188"/>
      <c r="DM298" s="188"/>
      <c r="DN298" s="188"/>
      <c r="DO298" s="188"/>
      <c r="DP298" s="188"/>
      <c r="DQ298" s="188"/>
      <c r="DR298" s="188"/>
      <c r="DS298" s="188"/>
      <c r="DT298" s="188"/>
      <c r="DU298" s="188"/>
      <c r="DV298" s="188"/>
      <c r="DW298" s="188"/>
      <c r="DX298" s="188"/>
      <c r="DY298" s="188"/>
      <c r="DZ298" s="188"/>
      <c r="EA298" s="188"/>
      <c r="EB298" s="188"/>
      <c r="EC298" s="188"/>
      <c r="ED298" s="188"/>
      <c r="EE298" s="188"/>
      <c r="EF298" s="188"/>
      <c r="EG298" s="188"/>
      <c r="EH298" s="188"/>
      <c r="EI298" s="188"/>
      <c r="EJ298" s="188"/>
      <c r="EK298" s="188"/>
      <c r="EL298" s="188"/>
      <c r="EM298" s="188"/>
      <c r="EN298" s="188"/>
      <c r="EO298" s="188"/>
      <c r="EP298" s="188"/>
      <c r="EQ298" s="188"/>
      <c r="ER298" s="188"/>
      <c r="ES298" s="188"/>
      <c r="ET298" s="188"/>
      <c r="EU298" s="188"/>
      <c r="EV298" s="188"/>
      <c r="EW298" s="188"/>
      <c r="EX298" s="188"/>
      <c r="EY298" s="188"/>
      <c r="EZ298" s="188"/>
      <c r="FA298" s="188"/>
      <c r="FB298" s="188"/>
      <c r="FC298" s="188"/>
      <c r="FD298" s="188"/>
      <c r="FE298" s="188"/>
      <c r="FF298" s="188"/>
      <c r="FG298" s="188"/>
      <c r="FH298" s="188"/>
      <c r="FI298" s="188"/>
      <c r="FJ298" s="188"/>
      <c r="FK298" s="188"/>
      <c r="FL298" s="188"/>
      <c r="FM298" s="188"/>
      <c r="FN298" s="188"/>
      <c r="FO298" s="188"/>
      <c r="FP298" s="188"/>
      <c r="FQ298" s="188"/>
      <c r="FR298" s="188"/>
      <c r="FS298" s="188"/>
      <c r="FT298" s="188"/>
      <c r="FU298" s="188"/>
      <c r="FV298" s="188"/>
      <c r="FW298" s="188"/>
      <c r="FX298" s="188"/>
      <c r="FY298" s="188"/>
      <c r="FZ298" s="188"/>
      <c r="GA298" s="188"/>
      <c r="GB298" s="188"/>
      <c r="GC298" s="188"/>
      <c r="GD298" s="188"/>
      <c r="GE298" s="188"/>
      <c r="GF298" s="188"/>
      <c r="GG298" s="188"/>
      <c r="GH298" s="188"/>
      <c r="GI298" s="188"/>
      <c r="GJ298" s="188"/>
      <c r="GK298" s="188"/>
      <c r="GL298" s="188"/>
      <c r="GM298" s="188"/>
      <c r="GN298" s="188"/>
      <c r="GO298" s="188"/>
      <c r="GP298" s="188"/>
      <c r="GQ298" s="188"/>
      <c r="GR298" s="188"/>
      <c r="GS298" s="188"/>
      <c r="GT298" s="188"/>
      <c r="GU298" s="188"/>
      <c r="GV298" s="188"/>
      <c r="GW298" s="188"/>
      <c r="GX298" s="188"/>
      <c r="GY298" s="188"/>
      <c r="GZ298" s="188"/>
      <c r="HA298" s="188"/>
      <c r="HB298" s="188"/>
      <c r="HC298" s="188"/>
      <c r="HD298" s="188"/>
      <c r="HE298" s="188"/>
      <c r="HF298" s="188"/>
      <c r="HG298" s="188"/>
      <c r="HH298" s="188"/>
      <c r="HI298" s="188"/>
      <c r="HJ298" s="188"/>
    </row>
    <row r="299" spans="1:218">
      <c r="A299" s="187"/>
      <c r="B299" s="187"/>
      <c r="C299" s="187"/>
      <c r="D299" s="187"/>
      <c r="E299" s="181"/>
      <c r="F299" s="187"/>
      <c r="G299" s="187"/>
      <c r="H299" s="187"/>
      <c r="I299" s="181"/>
      <c r="J299" s="187"/>
      <c r="K299" s="187"/>
      <c r="L299" s="187"/>
      <c r="M299" s="187"/>
      <c r="N299" s="187"/>
      <c r="O299" s="191"/>
      <c r="P299" s="191"/>
      <c r="Q299" s="191"/>
      <c r="R299" s="191"/>
      <c r="S299" s="191"/>
      <c r="T299" s="191"/>
      <c r="U299" s="191"/>
      <c r="V299" s="191"/>
      <c r="W299" s="191"/>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88"/>
      <c r="DL299" s="188"/>
      <c r="DM299" s="188"/>
      <c r="DN299" s="188"/>
      <c r="DO299" s="188"/>
      <c r="DP299" s="188"/>
      <c r="DQ299" s="188"/>
      <c r="DR299" s="188"/>
      <c r="DS299" s="188"/>
      <c r="DT299" s="188"/>
      <c r="DU299" s="188"/>
      <c r="DV299" s="188"/>
      <c r="DW299" s="188"/>
      <c r="DX299" s="188"/>
      <c r="DY299" s="188"/>
      <c r="DZ299" s="188"/>
      <c r="EA299" s="188"/>
      <c r="EB299" s="188"/>
      <c r="EC299" s="188"/>
      <c r="ED299" s="188"/>
      <c r="EE299" s="188"/>
      <c r="EF299" s="188"/>
      <c r="EG299" s="188"/>
      <c r="EH299" s="188"/>
      <c r="EI299" s="188"/>
      <c r="EJ299" s="188"/>
      <c r="EK299" s="188"/>
      <c r="EL299" s="188"/>
      <c r="EM299" s="188"/>
      <c r="EN299" s="188"/>
      <c r="EO299" s="188"/>
      <c r="EP299" s="188"/>
      <c r="EQ299" s="188"/>
      <c r="ER299" s="188"/>
      <c r="ES299" s="188"/>
      <c r="ET299" s="188"/>
      <c r="EU299" s="188"/>
      <c r="EV299" s="188"/>
      <c r="EW299" s="188"/>
      <c r="EX299" s="188"/>
      <c r="EY299" s="188"/>
      <c r="EZ299" s="188"/>
      <c r="FA299" s="188"/>
      <c r="FB299" s="188"/>
      <c r="FC299" s="188"/>
      <c r="FD299" s="188"/>
      <c r="FE299" s="188"/>
      <c r="FF299" s="188"/>
      <c r="FG299" s="188"/>
      <c r="FH299" s="188"/>
      <c r="FI299" s="188"/>
      <c r="FJ299" s="188"/>
      <c r="FK299" s="188"/>
      <c r="FL299" s="188"/>
      <c r="FM299" s="188"/>
      <c r="FN299" s="188"/>
      <c r="FO299" s="188"/>
      <c r="FP299" s="188"/>
      <c r="FQ299" s="188"/>
      <c r="FR299" s="188"/>
      <c r="FS299" s="188"/>
      <c r="FT299" s="188"/>
      <c r="FU299" s="188"/>
      <c r="FV299" s="188"/>
      <c r="FW299" s="188"/>
      <c r="FX299" s="188"/>
      <c r="FY299" s="188"/>
      <c r="FZ299" s="188"/>
      <c r="GA299" s="188"/>
      <c r="GB299" s="188"/>
      <c r="GC299" s="188"/>
      <c r="GD299" s="188"/>
      <c r="GE299" s="188"/>
      <c r="GF299" s="188"/>
      <c r="GG299" s="188"/>
      <c r="GH299" s="188"/>
      <c r="GI299" s="188"/>
      <c r="GJ299" s="188"/>
      <c r="GK299" s="188"/>
      <c r="GL299" s="188"/>
      <c r="GM299" s="188"/>
      <c r="GN299" s="188"/>
      <c r="GO299" s="188"/>
      <c r="GP299" s="188"/>
      <c r="GQ299" s="188"/>
      <c r="GR299" s="188"/>
      <c r="GS299" s="188"/>
      <c r="GT299" s="188"/>
      <c r="GU299" s="188"/>
      <c r="GV299" s="188"/>
      <c r="GW299" s="188"/>
      <c r="GX299" s="188"/>
      <c r="GY299" s="188"/>
      <c r="GZ299" s="188"/>
      <c r="HA299" s="188"/>
      <c r="HB299" s="188"/>
      <c r="HC299" s="188"/>
      <c r="HD299" s="188"/>
      <c r="HE299" s="188"/>
      <c r="HF299" s="188"/>
      <c r="HG299" s="188"/>
      <c r="HH299" s="188"/>
      <c r="HI299" s="188"/>
      <c r="HJ299" s="188"/>
    </row>
    <row r="300" spans="1:218">
      <c r="A300" s="187"/>
      <c r="B300" s="187"/>
      <c r="C300" s="187"/>
      <c r="D300" s="187"/>
      <c r="E300" s="181"/>
      <c r="F300" s="187"/>
      <c r="G300" s="187"/>
      <c r="H300" s="187"/>
      <c r="I300" s="181"/>
      <c r="J300" s="187"/>
      <c r="K300" s="187"/>
      <c r="L300" s="187"/>
      <c r="M300" s="187"/>
      <c r="N300" s="187"/>
      <c r="O300" s="191"/>
      <c r="P300" s="191"/>
      <c r="Q300" s="191"/>
      <c r="R300" s="191"/>
      <c r="S300" s="191"/>
      <c r="T300" s="191"/>
      <c r="U300" s="191"/>
      <c r="V300" s="191"/>
      <c r="W300" s="191"/>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88"/>
      <c r="DL300" s="188"/>
      <c r="DM300" s="188"/>
      <c r="DN300" s="188"/>
      <c r="DO300" s="188"/>
      <c r="DP300" s="188"/>
      <c r="DQ300" s="188"/>
      <c r="DR300" s="188"/>
      <c r="DS300" s="188"/>
      <c r="DT300" s="188"/>
      <c r="DU300" s="188"/>
      <c r="DV300" s="188"/>
      <c r="DW300" s="188"/>
      <c r="DX300" s="188"/>
      <c r="DY300" s="188"/>
      <c r="DZ300" s="188"/>
      <c r="EA300" s="188"/>
      <c r="EB300" s="188"/>
      <c r="EC300" s="188"/>
      <c r="ED300" s="188"/>
      <c r="EE300" s="188"/>
      <c r="EF300" s="188"/>
      <c r="EG300" s="188"/>
      <c r="EH300" s="188"/>
      <c r="EI300" s="188"/>
      <c r="EJ300" s="188"/>
      <c r="EK300" s="188"/>
      <c r="EL300" s="188"/>
      <c r="EM300" s="188"/>
      <c r="EN300" s="188"/>
      <c r="EO300" s="188"/>
      <c r="EP300" s="188"/>
      <c r="EQ300" s="188"/>
      <c r="ER300" s="188"/>
      <c r="ES300" s="188"/>
      <c r="ET300" s="188"/>
      <c r="EU300" s="188"/>
      <c r="EV300" s="188"/>
      <c r="EW300" s="188"/>
      <c r="EX300" s="188"/>
      <c r="EY300" s="188"/>
      <c r="EZ300" s="188"/>
      <c r="FA300" s="188"/>
      <c r="FB300" s="188"/>
      <c r="FC300" s="188"/>
      <c r="FD300" s="188"/>
      <c r="FE300" s="188"/>
      <c r="FF300" s="188"/>
      <c r="FG300" s="188"/>
      <c r="FH300" s="188"/>
      <c r="FI300" s="188"/>
      <c r="FJ300" s="188"/>
      <c r="FK300" s="188"/>
      <c r="FL300" s="188"/>
      <c r="FM300" s="188"/>
      <c r="FN300" s="188"/>
      <c r="FO300" s="188"/>
      <c r="FP300" s="188"/>
      <c r="FQ300" s="188"/>
      <c r="FR300" s="188"/>
      <c r="FS300" s="188"/>
      <c r="FT300" s="188"/>
      <c r="FU300" s="188"/>
      <c r="FV300" s="188"/>
      <c r="FW300" s="188"/>
      <c r="FX300" s="188"/>
      <c r="FY300" s="188"/>
      <c r="FZ300" s="188"/>
      <c r="GA300" s="188"/>
      <c r="GB300" s="188"/>
      <c r="GC300" s="188"/>
      <c r="GD300" s="188"/>
      <c r="GE300" s="188"/>
      <c r="GF300" s="188"/>
      <c r="GG300" s="188"/>
      <c r="GH300" s="188"/>
      <c r="GI300" s="188"/>
      <c r="GJ300" s="188"/>
      <c r="GK300" s="188"/>
      <c r="GL300" s="188"/>
      <c r="GM300" s="188"/>
      <c r="GN300" s="188"/>
      <c r="GO300" s="188"/>
      <c r="GP300" s="188"/>
      <c r="GQ300" s="188"/>
      <c r="GR300" s="188"/>
      <c r="GS300" s="188"/>
      <c r="GT300" s="188"/>
      <c r="GU300" s="188"/>
      <c r="GV300" s="188"/>
      <c r="GW300" s="188"/>
      <c r="GX300" s="188"/>
      <c r="GY300" s="188"/>
      <c r="GZ300" s="188"/>
      <c r="HA300" s="188"/>
      <c r="HB300" s="188"/>
      <c r="HC300" s="188"/>
      <c r="HD300" s="188"/>
      <c r="HE300" s="188"/>
      <c r="HF300" s="188"/>
      <c r="HG300" s="188"/>
      <c r="HH300" s="188"/>
      <c r="HI300" s="188"/>
      <c r="HJ300" s="188"/>
    </row>
    <row r="301" spans="1:218">
      <c r="A301" s="187"/>
      <c r="B301" s="187"/>
      <c r="C301" s="187"/>
      <c r="D301" s="187"/>
      <c r="E301" s="181"/>
      <c r="F301" s="187"/>
      <c r="G301" s="187"/>
      <c r="H301" s="187"/>
      <c r="I301" s="181"/>
      <c r="J301" s="187"/>
      <c r="K301" s="187"/>
      <c r="L301" s="187"/>
      <c r="M301" s="187"/>
      <c r="N301" s="187"/>
      <c r="O301" s="191"/>
      <c r="P301" s="191"/>
      <c r="Q301" s="191"/>
      <c r="R301" s="191"/>
      <c r="S301" s="191"/>
      <c r="T301" s="191"/>
      <c r="U301" s="191"/>
      <c r="V301" s="191"/>
      <c r="W301" s="191"/>
      <c r="Z301" s="188"/>
      <c r="AA301" s="188"/>
      <c r="AB301" s="188"/>
      <c r="AC301" s="188"/>
      <c r="AD301" s="188"/>
      <c r="AE301" s="188"/>
      <c r="AF301" s="188"/>
      <c r="AG301" s="188"/>
      <c r="AH301" s="188"/>
      <c r="AI301" s="188"/>
      <c r="AJ301" s="188"/>
      <c r="AK301" s="188"/>
      <c r="AL301" s="188"/>
      <c r="AM301" s="188"/>
      <c r="AN301" s="188"/>
      <c r="AO301" s="188"/>
      <c r="AP301" s="188"/>
      <c r="AQ301" s="188"/>
      <c r="AR301" s="188"/>
      <c r="AS301" s="188"/>
      <c r="AT301" s="188"/>
      <c r="AU301" s="188"/>
      <c r="AV301" s="188"/>
      <c r="AW301" s="188"/>
      <c r="AX301" s="188"/>
      <c r="AY301" s="188"/>
      <c r="AZ301" s="188"/>
      <c r="BA301" s="188"/>
      <c r="BB301" s="188"/>
      <c r="BC301" s="188"/>
      <c r="BD301" s="188"/>
      <c r="BE301" s="188"/>
      <c r="BF301" s="188"/>
      <c r="BG301" s="188"/>
      <c r="BH301" s="188"/>
      <c r="BI301" s="188"/>
      <c r="BJ301" s="188"/>
      <c r="BK301" s="188"/>
      <c r="BL301" s="188"/>
      <c r="BM301" s="188"/>
      <c r="BN301" s="188"/>
      <c r="BO301" s="188"/>
      <c r="BP301" s="188"/>
      <c r="BQ301" s="188"/>
      <c r="BR301" s="188"/>
      <c r="BS301" s="188"/>
      <c r="BT301" s="188"/>
      <c r="BU301" s="188"/>
      <c r="BV301" s="188"/>
      <c r="BW301" s="188"/>
      <c r="BX301" s="188"/>
      <c r="BY301" s="188"/>
      <c r="BZ301" s="188"/>
      <c r="CA301" s="188"/>
      <c r="CB301" s="188"/>
      <c r="CC301" s="188"/>
      <c r="CD301" s="188"/>
      <c r="CE301" s="188"/>
      <c r="CF301" s="188"/>
      <c r="CG301" s="188"/>
      <c r="CH301" s="188"/>
      <c r="CI301" s="188"/>
      <c r="CJ301" s="188"/>
      <c r="CK301" s="188"/>
      <c r="CL301" s="188"/>
      <c r="CM301" s="188"/>
      <c r="CN301" s="188"/>
      <c r="CO301" s="188"/>
      <c r="CP301" s="188"/>
      <c r="CQ301" s="188"/>
      <c r="CR301" s="188"/>
      <c r="CS301" s="188"/>
      <c r="CT301" s="188"/>
      <c r="CU301" s="188"/>
      <c r="CV301" s="188"/>
      <c r="CW301" s="188"/>
      <c r="CX301" s="188"/>
      <c r="CY301" s="188"/>
      <c r="CZ301" s="188"/>
      <c r="DA301" s="188"/>
      <c r="DB301" s="188"/>
      <c r="DC301" s="188"/>
      <c r="DD301" s="188"/>
      <c r="DE301" s="188"/>
      <c r="DF301" s="188"/>
      <c r="DG301" s="188"/>
      <c r="DH301" s="188"/>
      <c r="DI301" s="188"/>
      <c r="DJ301" s="188"/>
      <c r="DK301" s="188"/>
      <c r="DL301" s="188"/>
      <c r="DM301" s="188"/>
      <c r="DN301" s="188"/>
      <c r="DO301" s="188"/>
      <c r="DP301" s="188"/>
      <c r="DQ301" s="188"/>
      <c r="DR301" s="188"/>
      <c r="DS301" s="188"/>
      <c r="DT301" s="188"/>
      <c r="DU301" s="188"/>
      <c r="DV301" s="188"/>
      <c r="DW301" s="188"/>
      <c r="DX301" s="188"/>
      <c r="DY301" s="188"/>
      <c r="DZ301" s="188"/>
      <c r="EA301" s="188"/>
      <c r="EB301" s="188"/>
      <c r="EC301" s="188"/>
      <c r="ED301" s="188"/>
      <c r="EE301" s="188"/>
      <c r="EF301" s="188"/>
      <c r="EG301" s="188"/>
      <c r="EH301" s="188"/>
      <c r="EI301" s="188"/>
      <c r="EJ301" s="188"/>
      <c r="EK301" s="188"/>
      <c r="EL301" s="188"/>
      <c r="EM301" s="188"/>
      <c r="EN301" s="188"/>
      <c r="EO301" s="188"/>
      <c r="EP301" s="188"/>
      <c r="EQ301" s="188"/>
      <c r="ER301" s="188"/>
      <c r="ES301" s="188"/>
      <c r="ET301" s="188"/>
      <c r="EU301" s="188"/>
      <c r="EV301" s="188"/>
      <c r="EW301" s="188"/>
      <c r="EX301" s="188"/>
      <c r="EY301" s="188"/>
      <c r="EZ301" s="188"/>
      <c r="FA301" s="188"/>
      <c r="FB301" s="188"/>
      <c r="FC301" s="188"/>
      <c r="FD301" s="188"/>
      <c r="FE301" s="188"/>
      <c r="FF301" s="188"/>
      <c r="FG301" s="188"/>
      <c r="FH301" s="188"/>
      <c r="FI301" s="188"/>
      <c r="FJ301" s="188"/>
      <c r="FK301" s="188"/>
      <c r="FL301" s="188"/>
      <c r="FM301" s="188"/>
      <c r="FN301" s="188"/>
      <c r="FO301" s="188"/>
      <c r="FP301" s="188"/>
      <c r="FQ301" s="188"/>
      <c r="FR301" s="188"/>
      <c r="FS301" s="188"/>
      <c r="FT301" s="188"/>
      <c r="FU301" s="188"/>
      <c r="FV301" s="188"/>
      <c r="FW301" s="188"/>
      <c r="FX301" s="188"/>
      <c r="FY301" s="188"/>
      <c r="FZ301" s="188"/>
      <c r="GA301" s="188"/>
      <c r="GB301" s="188"/>
      <c r="GC301" s="188"/>
      <c r="GD301" s="188"/>
      <c r="GE301" s="188"/>
      <c r="GF301" s="188"/>
      <c r="GG301" s="188"/>
      <c r="GH301" s="188"/>
      <c r="GI301" s="188"/>
      <c r="GJ301" s="188"/>
      <c r="GK301" s="188"/>
      <c r="GL301" s="188"/>
      <c r="GM301" s="188"/>
      <c r="GN301" s="188"/>
      <c r="GO301" s="188"/>
      <c r="GP301" s="188"/>
      <c r="GQ301" s="188"/>
      <c r="GR301" s="188"/>
      <c r="GS301" s="188"/>
      <c r="GT301" s="188"/>
      <c r="GU301" s="188"/>
      <c r="GV301" s="188"/>
      <c r="GW301" s="188"/>
      <c r="GX301" s="188"/>
      <c r="GY301" s="188"/>
      <c r="GZ301" s="188"/>
      <c r="HA301" s="188"/>
      <c r="HB301" s="188"/>
      <c r="HC301" s="188"/>
      <c r="HD301" s="188"/>
      <c r="HE301" s="188"/>
      <c r="HF301" s="188"/>
      <c r="HG301" s="188"/>
      <c r="HH301" s="188"/>
      <c r="HI301" s="188"/>
      <c r="HJ301" s="188"/>
    </row>
    <row r="302" spans="1:218">
      <c r="A302" s="187"/>
      <c r="B302" s="187"/>
      <c r="C302" s="187"/>
      <c r="D302" s="187"/>
      <c r="E302" s="181"/>
      <c r="F302" s="187"/>
      <c r="G302" s="187"/>
      <c r="H302" s="187"/>
      <c r="I302" s="181"/>
      <c r="J302" s="187"/>
      <c r="K302" s="187"/>
      <c r="L302" s="187"/>
      <c r="M302" s="187"/>
      <c r="N302" s="187"/>
      <c r="O302" s="191"/>
      <c r="P302" s="191"/>
      <c r="Q302" s="191"/>
      <c r="R302" s="191"/>
      <c r="S302" s="191"/>
      <c r="T302" s="191"/>
      <c r="U302" s="191"/>
      <c r="V302" s="191"/>
      <c r="W302" s="191"/>
      <c r="Z302" s="188"/>
      <c r="AA302" s="188"/>
      <c r="AB302" s="188"/>
      <c r="AC302" s="188"/>
      <c r="AD302" s="188"/>
      <c r="AE302" s="188"/>
      <c r="AF302" s="188"/>
      <c r="AG302" s="188"/>
      <c r="AH302" s="188"/>
      <c r="AI302" s="188"/>
      <c r="AJ302" s="188"/>
      <c r="AK302" s="188"/>
      <c r="AL302" s="188"/>
      <c r="AM302" s="188"/>
      <c r="AN302" s="188"/>
      <c r="AO302" s="188"/>
      <c r="AP302" s="188"/>
      <c r="AQ302" s="188"/>
      <c r="AR302" s="188"/>
      <c r="AS302" s="188"/>
      <c r="AT302" s="188"/>
      <c r="AU302" s="188"/>
      <c r="AV302" s="188"/>
      <c r="AW302" s="188"/>
      <c r="AX302" s="188"/>
      <c r="AY302" s="188"/>
      <c r="AZ302" s="188"/>
      <c r="BA302" s="188"/>
      <c r="BB302" s="188"/>
      <c r="BC302" s="188"/>
      <c r="BD302" s="188"/>
      <c r="BE302" s="188"/>
      <c r="BF302" s="188"/>
      <c r="BG302" s="188"/>
      <c r="BH302" s="188"/>
      <c r="BI302" s="188"/>
      <c r="BJ302" s="188"/>
      <c r="BK302" s="188"/>
      <c r="BL302" s="188"/>
      <c r="BM302" s="188"/>
      <c r="BN302" s="188"/>
      <c r="BO302" s="188"/>
      <c r="BP302" s="188"/>
      <c r="BQ302" s="188"/>
      <c r="BR302" s="188"/>
      <c r="BS302" s="188"/>
      <c r="BT302" s="188"/>
      <c r="BU302" s="188"/>
      <c r="BV302" s="188"/>
      <c r="BW302" s="188"/>
      <c r="BX302" s="188"/>
      <c r="BY302" s="188"/>
      <c r="BZ302" s="188"/>
      <c r="CA302" s="188"/>
      <c r="CB302" s="188"/>
      <c r="CC302" s="188"/>
      <c r="CD302" s="188"/>
      <c r="CE302" s="188"/>
      <c r="CF302" s="188"/>
      <c r="CG302" s="188"/>
      <c r="CH302" s="188"/>
      <c r="CI302" s="188"/>
      <c r="CJ302" s="188"/>
      <c r="CK302" s="188"/>
      <c r="CL302" s="188"/>
      <c r="CM302" s="188"/>
      <c r="CN302" s="188"/>
      <c r="CO302" s="188"/>
      <c r="CP302" s="188"/>
      <c r="CQ302" s="188"/>
      <c r="CR302" s="188"/>
      <c r="CS302" s="188"/>
      <c r="CT302" s="188"/>
      <c r="CU302" s="188"/>
      <c r="CV302" s="188"/>
      <c r="CW302" s="188"/>
      <c r="CX302" s="188"/>
      <c r="CY302" s="188"/>
      <c r="CZ302" s="188"/>
      <c r="DA302" s="188"/>
      <c r="DB302" s="188"/>
      <c r="DC302" s="188"/>
      <c r="DD302" s="188"/>
      <c r="DE302" s="188"/>
      <c r="DF302" s="188"/>
      <c r="DG302" s="188"/>
      <c r="DH302" s="188"/>
      <c r="DI302" s="188"/>
      <c r="DJ302" s="188"/>
      <c r="DK302" s="188"/>
      <c r="DL302" s="188"/>
      <c r="DM302" s="188"/>
      <c r="DN302" s="188"/>
      <c r="DO302" s="188"/>
      <c r="DP302" s="188"/>
      <c r="DQ302" s="188"/>
      <c r="DR302" s="188"/>
      <c r="DS302" s="188"/>
      <c r="DT302" s="188"/>
      <c r="DU302" s="188"/>
      <c r="DV302" s="188"/>
      <c r="DW302" s="188"/>
      <c r="DX302" s="188"/>
      <c r="DY302" s="188"/>
      <c r="DZ302" s="188"/>
      <c r="EA302" s="188"/>
      <c r="EB302" s="188"/>
      <c r="EC302" s="188"/>
      <c r="ED302" s="188"/>
      <c r="EE302" s="188"/>
      <c r="EF302" s="188"/>
      <c r="EG302" s="188"/>
      <c r="EH302" s="188"/>
      <c r="EI302" s="188"/>
      <c r="EJ302" s="188"/>
      <c r="EK302" s="188"/>
      <c r="EL302" s="188"/>
      <c r="EM302" s="188"/>
      <c r="EN302" s="188"/>
      <c r="EO302" s="188"/>
      <c r="EP302" s="188"/>
      <c r="EQ302" s="188"/>
      <c r="ER302" s="188"/>
      <c r="ES302" s="188"/>
      <c r="ET302" s="188"/>
      <c r="EU302" s="188"/>
      <c r="EV302" s="188"/>
      <c r="EW302" s="188"/>
      <c r="EX302" s="188"/>
      <c r="EY302" s="188"/>
      <c r="EZ302" s="188"/>
      <c r="FA302" s="188"/>
      <c r="FB302" s="188"/>
      <c r="FC302" s="188"/>
      <c r="FD302" s="188"/>
      <c r="FE302" s="188"/>
      <c r="FF302" s="188"/>
      <c r="FG302" s="188"/>
      <c r="FH302" s="188"/>
      <c r="FI302" s="188"/>
      <c r="FJ302" s="188"/>
      <c r="FK302" s="188"/>
      <c r="FL302" s="188"/>
      <c r="FM302" s="188"/>
      <c r="FN302" s="188"/>
      <c r="FO302" s="188"/>
      <c r="FP302" s="188"/>
      <c r="FQ302" s="188"/>
      <c r="FR302" s="188"/>
      <c r="FS302" s="188"/>
      <c r="FT302" s="188"/>
      <c r="FU302" s="188"/>
      <c r="FV302" s="188"/>
      <c r="FW302" s="188"/>
      <c r="FX302" s="188"/>
      <c r="FY302" s="188"/>
      <c r="FZ302" s="188"/>
      <c r="GA302" s="188"/>
      <c r="GB302" s="188"/>
      <c r="GC302" s="188"/>
      <c r="GD302" s="188"/>
      <c r="GE302" s="188"/>
      <c r="GF302" s="188"/>
      <c r="GG302" s="188"/>
      <c r="GH302" s="188"/>
      <c r="GI302" s="188"/>
      <c r="GJ302" s="188"/>
      <c r="GK302" s="188"/>
      <c r="GL302" s="188"/>
      <c r="GM302" s="188"/>
      <c r="GN302" s="188"/>
      <c r="GO302" s="188"/>
      <c r="GP302" s="188"/>
      <c r="GQ302" s="188"/>
      <c r="GR302" s="188"/>
      <c r="GS302" s="188"/>
      <c r="GT302" s="188"/>
      <c r="GU302" s="188"/>
      <c r="GV302" s="188"/>
      <c r="GW302" s="188"/>
      <c r="GX302" s="188"/>
      <c r="GY302" s="188"/>
      <c r="GZ302" s="188"/>
      <c r="HA302" s="188"/>
      <c r="HB302" s="188"/>
      <c r="HC302" s="188"/>
      <c r="HD302" s="188"/>
      <c r="HE302" s="188"/>
      <c r="HF302" s="188"/>
      <c r="HG302" s="188"/>
      <c r="HH302" s="188"/>
      <c r="HI302" s="188"/>
      <c r="HJ302" s="188"/>
    </row>
    <row r="303" spans="1:218">
      <c r="A303" s="187"/>
      <c r="B303" s="187"/>
      <c r="C303" s="187"/>
      <c r="D303" s="187"/>
      <c r="E303" s="181"/>
      <c r="F303" s="187"/>
      <c r="G303" s="187"/>
      <c r="H303" s="187"/>
      <c r="I303" s="181"/>
      <c r="J303" s="187"/>
      <c r="K303" s="187"/>
      <c r="L303" s="187"/>
      <c r="M303" s="187"/>
      <c r="N303" s="187"/>
      <c r="O303" s="191"/>
      <c r="P303" s="191"/>
      <c r="Q303" s="191"/>
      <c r="R303" s="191"/>
      <c r="S303" s="191"/>
      <c r="T303" s="191"/>
      <c r="U303" s="191"/>
      <c r="V303" s="191"/>
      <c r="W303" s="191"/>
      <c r="Z303" s="188"/>
      <c r="AA303" s="188"/>
      <c r="AB303" s="188"/>
      <c r="AC303" s="188"/>
      <c r="AD303" s="188"/>
      <c r="AE303" s="188"/>
      <c r="AF303" s="188"/>
      <c r="AG303" s="188"/>
      <c r="AH303" s="188"/>
      <c r="AI303" s="188"/>
      <c r="AJ303" s="188"/>
      <c r="AK303" s="188"/>
      <c r="AL303" s="188"/>
      <c r="AM303" s="188"/>
      <c r="AN303" s="188"/>
      <c r="AO303" s="188"/>
      <c r="AP303" s="188"/>
      <c r="AQ303" s="188"/>
      <c r="AR303" s="188"/>
      <c r="AS303" s="188"/>
      <c r="AT303" s="188"/>
      <c r="AU303" s="188"/>
      <c r="AV303" s="188"/>
      <c r="AW303" s="188"/>
      <c r="AX303" s="188"/>
      <c r="AY303" s="188"/>
      <c r="AZ303" s="188"/>
      <c r="BA303" s="188"/>
      <c r="BB303" s="188"/>
      <c r="BC303" s="188"/>
      <c r="BD303" s="188"/>
      <c r="BE303" s="188"/>
      <c r="BF303" s="188"/>
      <c r="BG303" s="188"/>
      <c r="BH303" s="188"/>
      <c r="BI303" s="188"/>
      <c r="BJ303" s="188"/>
      <c r="BK303" s="188"/>
      <c r="BL303" s="188"/>
      <c r="BM303" s="188"/>
      <c r="BN303" s="188"/>
      <c r="BO303" s="188"/>
      <c r="BP303" s="188"/>
      <c r="BQ303" s="188"/>
      <c r="BR303" s="188"/>
      <c r="BS303" s="188"/>
      <c r="BT303" s="188"/>
      <c r="BU303" s="188"/>
      <c r="BV303" s="188"/>
      <c r="BW303" s="188"/>
      <c r="BX303" s="188"/>
      <c r="BY303" s="188"/>
      <c r="BZ303" s="188"/>
      <c r="CA303" s="188"/>
      <c r="CB303" s="188"/>
      <c r="CC303" s="188"/>
      <c r="CD303" s="188"/>
      <c r="CE303" s="188"/>
      <c r="CF303" s="188"/>
      <c r="CG303" s="188"/>
      <c r="CH303" s="188"/>
      <c r="CI303" s="188"/>
      <c r="CJ303" s="188"/>
      <c r="CK303" s="188"/>
      <c r="CL303" s="188"/>
      <c r="CM303" s="188"/>
      <c r="CN303" s="188"/>
      <c r="CO303" s="188"/>
      <c r="CP303" s="188"/>
      <c r="CQ303" s="188"/>
      <c r="CR303" s="188"/>
      <c r="CS303" s="188"/>
      <c r="CT303" s="188"/>
      <c r="CU303" s="188"/>
      <c r="CV303" s="188"/>
      <c r="CW303" s="188"/>
      <c r="CX303" s="188"/>
      <c r="CY303" s="188"/>
      <c r="CZ303" s="188"/>
      <c r="DA303" s="188"/>
      <c r="DB303" s="188"/>
      <c r="DC303" s="188"/>
      <c r="DD303" s="188"/>
      <c r="DE303" s="188"/>
      <c r="DF303" s="188"/>
      <c r="DG303" s="188"/>
      <c r="DH303" s="188"/>
      <c r="DI303" s="188"/>
      <c r="DJ303" s="188"/>
      <c r="DK303" s="188"/>
      <c r="DL303" s="188"/>
      <c r="DM303" s="188"/>
      <c r="DN303" s="188"/>
      <c r="DO303" s="188"/>
      <c r="DP303" s="188"/>
      <c r="DQ303" s="188"/>
      <c r="DR303" s="188"/>
      <c r="DS303" s="188"/>
      <c r="DT303" s="188"/>
      <c r="DU303" s="188"/>
      <c r="DV303" s="188"/>
      <c r="DW303" s="188"/>
      <c r="DX303" s="188"/>
      <c r="DY303" s="188"/>
      <c r="DZ303" s="188"/>
      <c r="EA303" s="188"/>
      <c r="EB303" s="188"/>
      <c r="EC303" s="188"/>
      <c r="ED303" s="188"/>
      <c r="EE303" s="188"/>
      <c r="EF303" s="188"/>
      <c r="EG303" s="188"/>
      <c r="EH303" s="188"/>
      <c r="EI303" s="188"/>
      <c r="EJ303" s="188"/>
      <c r="EK303" s="188"/>
      <c r="EL303" s="188"/>
      <c r="EM303" s="188"/>
      <c r="EN303" s="188"/>
      <c r="EO303" s="188"/>
      <c r="EP303" s="188"/>
      <c r="EQ303" s="188"/>
      <c r="ER303" s="188"/>
      <c r="ES303" s="188"/>
      <c r="ET303" s="188"/>
      <c r="EU303" s="188"/>
      <c r="EV303" s="188"/>
      <c r="EW303" s="188"/>
      <c r="EX303" s="188"/>
      <c r="EY303" s="188"/>
      <c r="EZ303" s="188"/>
      <c r="FA303" s="188"/>
      <c r="FB303" s="188"/>
      <c r="FC303" s="188"/>
      <c r="FD303" s="188"/>
      <c r="FE303" s="188"/>
      <c r="FF303" s="188"/>
      <c r="FG303" s="188"/>
      <c r="FH303" s="188"/>
      <c r="FI303" s="188"/>
      <c r="FJ303" s="188"/>
      <c r="FK303" s="188"/>
      <c r="FL303" s="188"/>
      <c r="FM303" s="188"/>
      <c r="FN303" s="188"/>
      <c r="FO303" s="188"/>
      <c r="FP303" s="188"/>
      <c r="FQ303" s="188"/>
      <c r="FR303" s="188"/>
      <c r="FS303" s="188"/>
      <c r="FT303" s="188"/>
      <c r="FU303" s="188"/>
      <c r="FV303" s="188"/>
      <c r="FW303" s="188"/>
      <c r="FX303" s="188"/>
      <c r="FY303" s="188"/>
      <c r="FZ303" s="188"/>
      <c r="GA303" s="188"/>
      <c r="GB303" s="188"/>
      <c r="GC303" s="188"/>
      <c r="GD303" s="188"/>
      <c r="GE303" s="188"/>
      <c r="GF303" s="188"/>
      <c r="GG303" s="188"/>
      <c r="GH303" s="188"/>
      <c r="GI303" s="188"/>
      <c r="GJ303" s="188"/>
      <c r="GK303" s="188"/>
      <c r="GL303" s="188"/>
      <c r="GM303" s="188"/>
      <c r="GN303" s="188"/>
      <c r="GO303" s="188"/>
      <c r="GP303" s="188"/>
      <c r="GQ303" s="188"/>
      <c r="GR303" s="188"/>
      <c r="GS303" s="188"/>
      <c r="GT303" s="188"/>
      <c r="GU303" s="188"/>
      <c r="GV303" s="188"/>
      <c r="GW303" s="188"/>
      <c r="GX303" s="188"/>
      <c r="GY303" s="188"/>
      <c r="GZ303" s="188"/>
      <c r="HA303" s="188"/>
      <c r="HB303" s="188"/>
      <c r="HC303" s="188"/>
      <c r="HD303" s="188"/>
      <c r="HE303" s="188"/>
      <c r="HF303" s="188"/>
      <c r="HG303" s="188"/>
      <c r="HH303" s="188"/>
      <c r="HI303" s="188"/>
      <c r="HJ303" s="188"/>
    </row>
    <row r="304" spans="1:218">
      <c r="A304" s="187"/>
      <c r="B304" s="187"/>
      <c r="C304" s="187"/>
      <c r="D304" s="187"/>
      <c r="E304" s="181"/>
      <c r="F304" s="187"/>
      <c r="G304" s="187"/>
      <c r="H304" s="187"/>
      <c r="I304" s="181"/>
      <c r="J304" s="187"/>
      <c r="K304" s="187"/>
      <c r="L304" s="187"/>
      <c r="M304" s="187"/>
      <c r="N304" s="187"/>
      <c r="O304" s="191"/>
      <c r="P304" s="191"/>
      <c r="Q304" s="191"/>
      <c r="R304" s="191"/>
      <c r="S304" s="191"/>
      <c r="T304" s="191"/>
      <c r="U304" s="191"/>
      <c r="V304" s="191"/>
      <c r="W304" s="191"/>
      <c r="Z304" s="188"/>
      <c r="AA304" s="188"/>
      <c r="AB304" s="188"/>
      <c r="AC304" s="188"/>
      <c r="AD304" s="188"/>
      <c r="AE304" s="188"/>
      <c r="AF304" s="188"/>
      <c r="AG304" s="188"/>
      <c r="AH304" s="188"/>
      <c r="AI304" s="188"/>
      <c r="AJ304" s="188"/>
      <c r="AK304" s="188"/>
      <c r="AL304" s="188"/>
      <c r="AM304" s="188"/>
      <c r="AN304" s="188"/>
      <c r="AO304" s="188"/>
      <c r="AP304" s="188"/>
      <c r="AQ304" s="188"/>
      <c r="AR304" s="188"/>
      <c r="AS304" s="188"/>
      <c r="AT304" s="188"/>
      <c r="AU304" s="188"/>
      <c r="AV304" s="188"/>
      <c r="AW304" s="188"/>
      <c r="AX304" s="188"/>
      <c r="AY304" s="188"/>
      <c r="AZ304" s="188"/>
      <c r="BA304" s="188"/>
      <c r="BB304" s="188"/>
      <c r="BC304" s="188"/>
      <c r="BD304" s="188"/>
      <c r="BE304" s="188"/>
      <c r="BF304" s="188"/>
      <c r="BG304" s="188"/>
      <c r="BH304" s="188"/>
      <c r="BI304" s="188"/>
      <c r="BJ304" s="188"/>
      <c r="BK304" s="188"/>
      <c r="BL304" s="188"/>
      <c r="BM304" s="188"/>
      <c r="BN304" s="188"/>
      <c r="BO304" s="188"/>
      <c r="BP304" s="188"/>
      <c r="BQ304" s="188"/>
      <c r="BR304" s="188"/>
      <c r="BS304" s="188"/>
      <c r="BT304" s="188"/>
      <c r="BU304" s="188"/>
      <c r="BV304" s="188"/>
      <c r="BW304" s="188"/>
      <c r="BX304" s="188"/>
      <c r="BY304" s="188"/>
      <c r="BZ304" s="188"/>
      <c r="CA304" s="188"/>
      <c r="CB304" s="188"/>
      <c r="CC304" s="188"/>
      <c r="CD304" s="188"/>
      <c r="CE304" s="188"/>
      <c r="CF304" s="188"/>
      <c r="CG304" s="188"/>
      <c r="CH304" s="188"/>
      <c r="CI304" s="188"/>
      <c r="CJ304" s="188"/>
      <c r="CK304" s="188"/>
      <c r="CL304" s="188"/>
      <c r="CM304" s="188"/>
      <c r="CN304" s="188"/>
      <c r="CO304" s="188"/>
      <c r="CP304" s="188"/>
      <c r="CQ304" s="188"/>
      <c r="CR304" s="188"/>
      <c r="CS304" s="188"/>
      <c r="CT304" s="188"/>
      <c r="CU304" s="188"/>
      <c r="CV304" s="188"/>
      <c r="CW304" s="188"/>
      <c r="CX304" s="188"/>
      <c r="CY304" s="188"/>
      <c r="CZ304" s="188"/>
      <c r="DA304" s="188"/>
      <c r="DB304" s="188"/>
      <c r="DC304" s="188"/>
      <c r="DD304" s="188"/>
      <c r="DE304" s="188"/>
      <c r="DF304" s="188"/>
      <c r="DG304" s="188"/>
      <c r="DH304" s="188"/>
      <c r="DI304" s="188"/>
      <c r="DJ304" s="188"/>
      <c r="DK304" s="188"/>
      <c r="DL304" s="188"/>
      <c r="DM304" s="188"/>
      <c r="DN304" s="188"/>
      <c r="DO304" s="188"/>
      <c r="DP304" s="188"/>
      <c r="DQ304" s="188"/>
      <c r="DR304" s="188"/>
      <c r="DS304" s="188"/>
      <c r="DT304" s="188"/>
      <c r="DU304" s="188"/>
      <c r="DV304" s="188"/>
      <c r="DW304" s="188"/>
      <c r="DX304" s="188"/>
      <c r="DY304" s="188"/>
      <c r="DZ304" s="188"/>
      <c r="EA304" s="188"/>
      <c r="EB304" s="188"/>
      <c r="EC304" s="188"/>
      <c r="ED304" s="188"/>
      <c r="EE304" s="188"/>
      <c r="EF304" s="188"/>
      <c r="EG304" s="188"/>
      <c r="EH304" s="188"/>
      <c r="EI304" s="188"/>
      <c r="EJ304" s="188"/>
      <c r="EK304" s="188"/>
      <c r="EL304" s="188"/>
      <c r="EM304" s="188"/>
      <c r="EN304" s="188"/>
      <c r="EO304" s="188"/>
      <c r="EP304" s="188"/>
      <c r="EQ304" s="188"/>
      <c r="ER304" s="188"/>
      <c r="ES304" s="188"/>
      <c r="ET304" s="188"/>
      <c r="EU304" s="188"/>
      <c r="EV304" s="188"/>
      <c r="EW304" s="188"/>
      <c r="EX304" s="188"/>
      <c r="EY304" s="188"/>
      <c r="EZ304" s="188"/>
      <c r="FA304" s="188"/>
      <c r="FB304" s="188"/>
      <c r="FC304" s="188"/>
      <c r="FD304" s="188"/>
      <c r="FE304" s="188"/>
      <c r="FF304" s="188"/>
      <c r="FG304" s="188"/>
      <c r="FH304" s="188"/>
      <c r="FI304" s="188"/>
      <c r="FJ304" s="188"/>
      <c r="FK304" s="188"/>
      <c r="FL304" s="188"/>
      <c r="FM304" s="188"/>
      <c r="FN304" s="188"/>
      <c r="FO304" s="188"/>
      <c r="FP304" s="188"/>
      <c r="FQ304" s="188"/>
      <c r="FR304" s="188"/>
      <c r="FS304" s="188"/>
      <c r="FT304" s="188"/>
      <c r="FU304" s="188"/>
      <c r="FV304" s="188"/>
      <c r="FW304" s="188"/>
      <c r="FX304" s="188"/>
      <c r="FY304" s="188"/>
      <c r="FZ304" s="188"/>
      <c r="GA304" s="188"/>
      <c r="GB304" s="188"/>
      <c r="GC304" s="188"/>
      <c r="GD304" s="188"/>
      <c r="GE304" s="188"/>
      <c r="GF304" s="188"/>
      <c r="GG304" s="188"/>
      <c r="GH304" s="188"/>
      <c r="GI304" s="188"/>
      <c r="GJ304" s="188"/>
      <c r="GK304" s="188"/>
      <c r="GL304" s="188"/>
      <c r="GM304" s="188"/>
      <c r="GN304" s="188"/>
      <c r="GO304" s="188"/>
      <c r="GP304" s="188"/>
      <c r="GQ304" s="188"/>
      <c r="GR304" s="188"/>
      <c r="GS304" s="188"/>
      <c r="GT304" s="188"/>
      <c r="GU304" s="188"/>
      <c r="GV304" s="188"/>
      <c r="GW304" s="188"/>
      <c r="GX304" s="188"/>
      <c r="GY304" s="188"/>
      <c r="GZ304" s="188"/>
      <c r="HA304" s="188"/>
      <c r="HB304" s="188"/>
      <c r="HC304" s="188"/>
      <c r="HD304" s="188"/>
      <c r="HE304" s="188"/>
      <c r="HF304" s="188"/>
      <c r="HG304" s="188"/>
      <c r="HH304" s="188"/>
      <c r="HI304" s="188"/>
      <c r="HJ304" s="188"/>
    </row>
    <row r="305" spans="1:218">
      <c r="A305" s="187"/>
      <c r="B305" s="187"/>
      <c r="C305" s="187"/>
      <c r="D305" s="187"/>
      <c r="E305" s="181"/>
      <c r="F305" s="187"/>
      <c r="G305" s="187"/>
      <c r="H305" s="187"/>
      <c r="I305" s="181"/>
      <c r="J305" s="187"/>
      <c r="K305" s="187"/>
      <c r="L305" s="187"/>
      <c r="M305" s="187"/>
      <c r="N305" s="187"/>
      <c r="O305" s="191"/>
      <c r="P305" s="191"/>
      <c r="Q305" s="191"/>
      <c r="R305" s="191"/>
      <c r="S305" s="191"/>
      <c r="T305" s="191"/>
      <c r="U305" s="191"/>
      <c r="V305" s="191"/>
      <c r="W305" s="191"/>
      <c r="Z305" s="188"/>
      <c r="AA305" s="188"/>
      <c r="AB305" s="188"/>
      <c r="AC305" s="188"/>
      <c r="AD305" s="188"/>
      <c r="AE305" s="188"/>
      <c r="AF305" s="188"/>
      <c r="AG305" s="188"/>
      <c r="AH305" s="188"/>
      <c r="AI305" s="188"/>
      <c r="AJ305" s="188"/>
      <c r="AK305" s="188"/>
      <c r="AL305" s="188"/>
      <c r="AM305" s="188"/>
      <c r="AN305" s="188"/>
      <c r="AO305" s="188"/>
      <c r="AP305" s="188"/>
      <c r="AQ305" s="188"/>
      <c r="AR305" s="188"/>
      <c r="AS305" s="188"/>
      <c r="AT305" s="188"/>
      <c r="AU305" s="188"/>
      <c r="AV305" s="188"/>
      <c r="AW305" s="188"/>
      <c r="AX305" s="188"/>
      <c r="AY305" s="188"/>
      <c r="AZ305" s="188"/>
      <c r="BA305" s="188"/>
      <c r="BB305" s="188"/>
      <c r="BC305" s="188"/>
      <c r="BD305" s="188"/>
      <c r="BE305" s="188"/>
      <c r="BF305" s="188"/>
      <c r="BG305" s="188"/>
      <c r="BH305" s="188"/>
      <c r="BI305" s="188"/>
      <c r="BJ305" s="188"/>
      <c r="BK305" s="188"/>
      <c r="BL305" s="188"/>
      <c r="BM305" s="188"/>
      <c r="BN305" s="188"/>
      <c r="BO305" s="188"/>
      <c r="BP305" s="188"/>
      <c r="BQ305" s="188"/>
      <c r="BR305" s="188"/>
      <c r="BS305" s="188"/>
      <c r="BT305" s="188"/>
      <c r="BU305" s="188"/>
      <c r="BV305" s="188"/>
      <c r="BW305" s="188"/>
      <c r="BX305" s="188"/>
      <c r="BY305" s="188"/>
      <c r="BZ305" s="188"/>
      <c r="CA305" s="188"/>
      <c r="CB305" s="188"/>
      <c r="CC305" s="188"/>
      <c r="CD305" s="188"/>
      <c r="CE305" s="188"/>
      <c r="CF305" s="188"/>
      <c r="CG305" s="188"/>
      <c r="CH305" s="188"/>
      <c r="CI305" s="188"/>
      <c r="CJ305" s="188"/>
      <c r="CK305" s="188"/>
      <c r="CL305" s="188"/>
      <c r="CM305" s="188"/>
      <c r="CN305" s="188"/>
      <c r="CO305" s="188"/>
      <c r="CP305" s="188"/>
      <c r="CQ305" s="188"/>
      <c r="CR305" s="188"/>
      <c r="CS305" s="188"/>
      <c r="CT305" s="188"/>
      <c r="CU305" s="188"/>
      <c r="CV305" s="188"/>
      <c r="CW305" s="188"/>
      <c r="CX305" s="188"/>
      <c r="CY305" s="188"/>
      <c r="CZ305" s="188"/>
      <c r="DA305" s="188"/>
      <c r="DB305" s="188"/>
      <c r="DC305" s="188"/>
      <c r="DD305" s="188"/>
      <c r="DE305" s="188"/>
      <c r="DF305" s="188"/>
      <c r="DG305" s="188"/>
      <c r="DH305" s="188"/>
      <c r="DI305" s="188"/>
      <c r="DJ305" s="188"/>
      <c r="DK305" s="188"/>
      <c r="DL305" s="188"/>
      <c r="DM305" s="188"/>
      <c r="DN305" s="188"/>
      <c r="DO305" s="188"/>
      <c r="DP305" s="188"/>
      <c r="DQ305" s="188"/>
      <c r="DR305" s="188"/>
      <c r="DS305" s="188"/>
      <c r="DT305" s="188"/>
      <c r="DU305" s="188"/>
      <c r="DV305" s="188"/>
      <c r="DW305" s="188"/>
      <c r="DX305" s="188"/>
      <c r="DY305" s="188"/>
      <c r="DZ305" s="188"/>
      <c r="EA305" s="188"/>
      <c r="EB305" s="188"/>
      <c r="EC305" s="188"/>
      <c r="ED305" s="188"/>
      <c r="EE305" s="188"/>
      <c r="EF305" s="188"/>
      <c r="EG305" s="188"/>
      <c r="EH305" s="188"/>
      <c r="EI305" s="188"/>
      <c r="EJ305" s="188"/>
      <c r="EK305" s="188"/>
      <c r="EL305" s="188"/>
      <c r="EM305" s="188"/>
      <c r="EN305" s="188"/>
      <c r="EO305" s="188"/>
      <c r="EP305" s="188"/>
      <c r="EQ305" s="188"/>
      <c r="ER305" s="188"/>
      <c r="ES305" s="188"/>
      <c r="ET305" s="188"/>
      <c r="EU305" s="188"/>
      <c r="EV305" s="188"/>
      <c r="EW305" s="188"/>
      <c r="EX305" s="188"/>
      <c r="EY305" s="188"/>
      <c r="EZ305" s="188"/>
      <c r="FA305" s="188"/>
      <c r="FB305" s="188"/>
      <c r="FC305" s="188"/>
      <c r="FD305" s="188"/>
      <c r="FE305" s="188"/>
      <c r="FF305" s="188"/>
      <c r="FG305" s="188"/>
      <c r="FH305" s="188"/>
      <c r="FI305" s="188"/>
      <c r="FJ305" s="188"/>
      <c r="FK305" s="188"/>
      <c r="FL305" s="188"/>
      <c r="FM305" s="188"/>
      <c r="FN305" s="188"/>
      <c r="FO305" s="188"/>
      <c r="FP305" s="188"/>
      <c r="FQ305" s="188"/>
      <c r="FR305" s="188"/>
      <c r="FS305" s="188"/>
      <c r="FT305" s="188"/>
      <c r="FU305" s="188"/>
      <c r="FV305" s="188"/>
      <c r="FW305" s="188"/>
      <c r="FX305" s="188"/>
      <c r="FY305" s="188"/>
      <c r="FZ305" s="188"/>
      <c r="GA305" s="188"/>
      <c r="GB305" s="188"/>
      <c r="GC305" s="188"/>
      <c r="GD305" s="188"/>
      <c r="GE305" s="188"/>
      <c r="GF305" s="188"/>
      <c r="GG305" s="188"/>
      <c r="GH305" s="188"/>
      <c r="GI305" s="188"/>
      <c r="GJ305" s="188"/>
      <c r="GK305" s="188"/>
      <c r="GL305" s="188"/>
      <c r="GM305" s="188"/>
      <c r="GN305" s="188"/>
      <c r="GO305" s="188"/>
      <c r="GP305" s="188"/>
      <c r="GQ305" s="188"/>
      <c r="GR305" s="188"/>
      <c r="GS305" s="188"/>
      <c r="GT305" s="188"/>
      <c r="GU305" s="188"/>
      <c r="GV305" s="188"/>
      <c r="GW305" s="188"/>
      <c r="GX305" s="188"/>
      <c r="GY305" s="188"/>
      <c r="GZ305" s="188"/>
      <c r="HA305" s="188"/>
      <c r="HB305" s="188"/>
      <c r="HC305" s="188"/>
      <c r="HD305" s="188"/>
      <c r="HE305" s="188"/>
      <c r="HF305" s="188"/>
      <c r="HG305" s="188"/>
      <c r="HH305" s="188"/>
      <c r="HI305" s="188"/>
      <c r="HJ305" s="188"/>
    </row>
    <row r="306" spans="1:218">
      <c r="A306" s="187"/>
      <c r="B306" s="187"/>
      <c r="C306" s="187"/>
      <c r="D306" s="187"/>
      <c r="E306" s="181"/>
      <c r="F306" s="187"/>
      <c r="G306" s="187"/>
      <c r="H306" s="187"/>
      <c r="I306" s="181"/>
      <c r="J306" s="187"/>
      <c r="K306" s="187"/>
      <c r="L306" s="187"/>
      <c r="M306" s="187"/>
      <c r="N306" s="187"/>
      <c r="O306" s="191"/>
      <c r="P306" s="191"/>
      <c r="Q306" s="191"/>
      <c r="R306" s="191"/>
      <c r="S306" s="191"/>
      <c r="T306" s="191"/>
      <c r="U306" s="191"/>
      <c r="V306" s="191"/>
      <c r="W306" s="191"/>
      <c r="Z306" s="188"/>
      <c r="AA306" s="188"/>
      <c r="AB306" s="188"/>
      <c r="AC306" s="188"/>
      <c r="AD306" s="188"/>
      <c r="AE306" s="188"/>
      <c r="AF306" s="188"/>
      <c r="AG306" s="188"/>
      <c r="AH306" s="188"/>
      <c r="AI306" s="188"/>
      <c r="AJ306" s="188"/>
      <c r="AK306" s="188"/>
      <c r="AL306" s="188"/>
      <c r="AM306" s="188"/>
      <c r="AN306" s="188"/>
      <c r="AO306" s="188"/>
      <c r="AP306" s="188"/>
      <c r="AQ306" s="188"/>
      <c r="AR306" s="188"/>
      <c r="AS306" s="188"/>
      <c r="AT306" s="188"/>
      <c r="AU306" s="188"/>
      <c r="AV306" s="188"/>
      <c r="AW306" s="188"/>
      <c r="AX306" s="188"/>
      <c r="AY306" s="188"/>
      <c r="AZ306" s="188"/>
      <c r="BA306" s="188"/>
      <c r="BB306" s="188"/>
      <c r="BC306" s="188"/>
      <c r="BD306" s="188"/>
      <c r="BE306" s="188"/>
      <c r="BF306" s="188"/>
      <c r="BG306" s="188"/>
      <c r="BH306" s="188"/>
      <c r="BI306" s="188"/>
      <c r="BJ306" s="188"/>
      <c r="BK306" s="188"/>
      <c r="BL306" s="188"/>
      <c r="BM306" s="188"/>
      <c r="BN306" s="188"/>
      <c r="BO306" s="188"/>
      <c r="BP306" s="188"/>
      <c r="BQ306" s="188"/>
      <c r="BR306" s="188"/>
      <c r="BS306" s="188"/>
      <c r="BT306" s="188"/>
      <c r="BU306" s="188"/>
      <c r="BV306" s="188"/>
      <c r="BW306" s="188"/>
      <c r="BX306" s="188"/>
      <c r="BY306" s="188"/>
      <c r="BZ306" s="188"/>
      <c r="CA306" s="188"/>
      <c r="CB306" s="188"/>
      <c r="CC306" s="188"/>
      <c r="CD306" s="188"/>
      <c r="CE306" s="188"/>
      <c r="CF306" s="188"/>
      <c r="CG306" s="188"/>
      <c r="CH306" s="188"/>
      <c r="CI306" s="188"/>
      <c r="CJ306" s="188"/>
      <c r="CK306" s="188"/>
      <c r="CL306" s="188"/>
      <c r="CM306" s="188"/>
      <c r="CN306" s="188"/>
      <c r="CO306" s="188"/>
      <c r="CP306" s="188"/>
      <c r="CQ306" s="188"/>
      <c r="CR306" s="188"/>
      <c r="CS306" s="188"/>
      <c r="CT306" s="188"/>
      <c r="CU306" s="188"/>
      <c r="CV306" s="188"/>
      <c r="CW306" s="188"/>
      <c r="CX306" s="188"/>
      <c r="CY306" s="188"/>
      <c r="CZ306" s="188"/>
      <c r="DA306" s="188"/>
      <c r="DB306" s="188"/>
      <c r="DC306" s="188"/>
      <c r="DD306" s="188"/>
      <c r="DE306" s="188"/>
      <c r="DF306" s="188"/>
      <c r="DG306" s="188"/>
      <c r="DH306" s="188"/>
      <c r="DI306" s="188"/>
      <c r="DJ306" s="188"/>
      <c r="DK306" s="188"/>
      <c r="DL306" s="188"/>
      <c r="DM306" s="188"/>
      <c r="DN306" s="188"/>
      <c r="DO306" s="188"/>
      <c r="DP306" s="188"/>
      <c r="DQ306" s="188"/>
      <c r="DR306" s="188"/>
      <c r="DS306" s="188"/>
      <c r="DT306" s="188"/>
      <c r="DU306" s="188"/>
      <c r="DV306" s="188"/>
      <c r="DW306" s="188"/>
      <c r="DX306" s="188"/>
      <c r="DY306" s="188"/>
      <c r="DZ306" s="188"/>
      <c r="EA306" s="188"/>
      <c r="EB306" s="188"/>
      <c r="EC306" s="188"/>
      <c r="ED306" s="188"/>
      <c r="EE306" s="188"/>
      <c r="EF306" s="188"/>
      <c r="EG306" s="188"/>
      <c r="EH306" s="188"/>
      <c r="EI306" s="188"/>
      <c r="EJ306" s="188"/>
      <c r="EK306" s="188"/>
      <c r="EL306" s="188"/>
      <c r="EM306" s="188"/>
      <c r="EN306" s="188"/>
      <c r="EO306" s="188"/>
      <c r="EP306" s="188"/>
      <c r="EQ306" s="188"/>
      <c r="ER306" s="188"/>
      <c r="ES306" s="188"/>
      <c r="ET306" s="188"/>
      <c r="EU306" s="188"/>
      <c r="EV306" s="188"/>
      <c r="EW306" s="188"/>
      <c r="EX306" s="188"/>
      <c r="EY306" s="188"/>
      <c r="EZ306" s="188"/>
      <c r="FA306" s="188"/>
      <c r="FB306" s="188"/>
      <c r="FC306" s="188"/>
      <c r="FD306" s="188"/>
      <c r="FE306" s="188"/>
      <c r="FF306" s="188"/>
      <c r="FG306" s="188"/>
      <c r="FH306" s="188"/>
      <c r="FI306" s="188"/>
      <c r="FJ306" s="188"/>
      <c r="FK306" s="188"/>
      <c r="FL306" s="188"/>
      <c r="FM306" s="188"/>
      <c r="FN306" s="188"/>
      <c r="FO306" s="188"/>
      <c r="FP306" s="188"/>
      <c r="FQ306" s="188"/>
      <c r="FR306" s="188"/>
      <c r="FS306" s="188"/>
      <c r="FT306" s="188"/>
      <c r="FU306" s="188"/>
      <c r="FV306" s="188"/>
      <c r="FW306" s="188"/>
      <c r="FX306" s="188"/>
      <c r="FY306" s="188"/>
      <c r="FZ306" s="188"/>
      <c r="GA306" s="188"/>
      <c r="GB306" s="188"/>
      <c r="GC306" s="188"/>
      <c r="GD306" s="188"/>
      <c r="GE306" s="188"/>
      <c r="GF306" s="188"/>
      <c r="GG306" s="188"/>
      <c r="GH306" s="188"/>
      <c r="GI306" s="188"/>
      <c r="GJ306" s="188"/>
      <c r="GK306" s="188"/>
      <c r="GL306" s="188"/>
      <c r="GM306" s="188"/>
      <c r="GN306" s="188"/>
      <c r="GO306" s="188"/>
      <c r="GP306" s="188"/>
      <c r="GQ306" s="188"/>
      <c r="GR306" s="188"/>
      <c r="GS306" s="188"/>
      <c r="GT306" s="188"/>
      <c r="GU306" s="188"/>
      <c r="GV306" s="188"/>
      <c r="GW306" s="188"/>
      <c r="GX306" s="188"/>
      <c r="GY306" s="188"/>
      <c r="GZ306" s="188"/>
      <c r="HA306" s="188"/>
      <c r="HB306" s="188"/>
      <c r="HC306" s="188"/>
      <c r="HD306" s="188"/>
      <c r="HE306" s="188"/>
      <c r="HF306" s="188"/>
      <c r="HG306" s="188"/>
      <c r="HH306" s="188"/>
      <c r="HI306" s="188"/>
      <c r="HJ306" s="188"/>
    </row>
    <row r="307" spans="1:218">
      <c r="A307" s="187"/>
      <c r="B307" s="187"/>
      <c r="C307" s="187"/>
      <c r="D307" s="187"/>
      <c r="E307" s="181"/>
      <c r="F307" s="187"/>
      <c r="G307" s="187"/>
      <c r="H307" s="187"/>
      <c r="I307" s="181"/>
      <c r="J307" s="187"/>
      <c r="K307" s="187"/>
      <c r="L307" s="187"/>
      <c r="M307" s="187"/>
      <c r="N307" s="187"/>
      <c r="O307" s="191"/>
      <c r="P307" s="191"/>
      <c r="Q307" s="191"/>
      <c r="R307" s="191"/>
      <c r="S307" s="191"/>
      <c r="T307" s="191"/>
      <c r="U307" s="191"/>
      <c r="V307" s="191"/>
      <c r="W307" s="191"/>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8"/>
      <c r="AY307" s="188"/>
      <c r="AZ307" s="188"/>
      <c r="BA307" s="188"/>
      <c r="BB307" s="188"/>
      <c r="BC307" s="188"/>
      <c r="BD307" s="188"/>
      <c r="BE307" s="188"/>
      <c r="BF307" s="188"/>
      <c r="BG307" s="188"/>
      <c r="BH307" s="188"/>
      <c r="BI307" s="188"/>
      <c r="BJ307" s="188"/>
      <c r="BK307" s="188"/>
      <c r="BL307" s="188"/>
      <c r="BM307" s="188"/>
      <c r="BN307" s="188"/>
      <c r="BO307" s="188"/>
      <c r="BP307" s="188"/>
      <c r="BQ307" s="188"/>
      <c r="BR307" s="188"/>
      <c r="BS307" s="188"/>
      <c r="BT307" s="188"/>
      <c r="BU307" s="188"/>
      <c r="BV307" s="188"/>
      <c r="BW307" s="188"/>
      <c r="BX307" s="188"/>
      <c r="BY307" s="188"/>
      <c r="BZ307" s="188"/>
      <c r="CA307" s="188"/>
      <c r="CB307" s="188"/>
      <c r="CC307" s="188"/>
      <c r="CD307" s="188"/>
      <c r="CE307" s="188"/>
      <c r="CF307" s="188"/>
      <c r="CG307" s="188"/>
      <c r="CH307" s="188"/>
      <c r="CI307" s="188"/>
      <c r="CJ307" s="188"/>
      <c r="CK307" s="188"/>
      <c r="CL307" s="188"/>
      <c r="CM307" s="188"/>
      <c r="CN307" s="188"/>
      <c r="CO307" s="188"/>
      <c r="CP307" s="188"/>
      <c r="CQ307" s="188"/>
      <c r="CR307" s="188"/>
      <c r="CS307" s="188"/>
      <c r="CT307" s="188"/>
      <c r="CU307" s="188"/>
      <c r="CV307" s="188"/>
      <c r="CW307" s="188"/>
      <c r="CX307" s="188"/>
      <c r="CY307" s="188"/>
      <c r="CZ307" s="188"/>
      <c r="DA307" s="188"/>
      <c r="DB307" s="188"/>
      <c r="DC307" s="188"/>
      <c r="DD307" s="188"/>
      <c r="DE307" s="188"/>
      <c r="DF307" s="188"/>
      <c r="DG307" s="188"/>
      <c r="DH307" s="188"/>
      <c r="DI307" s="188"/>
      <c r="DJ307" s="188"/>
      <c r="DK307" s="188"/>
      <c r="DL307" s="188"/>
      <c r="DM307" s="188"/>
      <c r="DN307" s="188"/>
      <c r="DO307" s="188"/>
      <c r="DP307" s="188"/>
      <c r="DQ307" s="188"/>
      <c r="DR307" s="188"/>
      <c r="DS307" s="188"/>
      <c r="DT307" s="188"/>
      <c r="DU307" s="188"/>
      <c r="DV307" s="188"/>
      <c r="DW307" s="188"/>
      <c r="DX307" s="188"/>
      <c r="DY307" s="188"/>
      <c r="DZ307" s="188"/>
      <c r="EA307" s="188"/>
      <c r="EB307" s="188"/>
      <c r="EC307" s="188"/>
      <c r="ED307" s="188"/>
      <c r="EE307" s="188"/>
      <c r="EF307" s="188"/>
      <c r="EG307" s="188"/>
      <c r="EH307" s="188"/>
      <c r="EI307" s="188"/>
      <c r="EJ307" s="188"/>
      <c r="EK307" s="188"/>
      <c r="EL307" s="188"/>
      <c r="EM307" s="188"/>
      <c r="EN307" s="188"/>
      <c r="EO307" s="188"/>
      <c r="EP307" s="188"/>
      <c r="EQ307" s="188"/>
      <c r="ER307" s="188"/>
      <c r="ES307" s="188"/>
      <c r="ET307" s="188"/>
      <c r="EU307" s="188"/>
      <c r="EV307" s="188"/>
      <c r="EW307" s="188"/>
      <c r="EX307" s="188"/>
      <c r="EY307" s="188"/>
      <c r="EZ307" s="188"/>
      <c r="FA307" s="188"/>
      <c r="FB307" s="188"/>
      <c r="FC307" s="188"/>
      <c r="FD307" s="188"/>
      <c r="FE307" s="188"/>
      <c r="FF307" s="188"/>
      <c r="FG307" s="188"/>
      <c r="FH307" s="188"/>
      <c r="FI307" s="188"/>
      <c r="FJ307" s="188"/>
      <c r="FK307" s="188"/>
      <c r="FL307" s="188"/>
      <c r="FM307" s="188"/>
      <c r="FN307" s="188"/>
      <c r="FO307" s="188"/>
      <c r="FP307" s="188"/>
      <c r="FQ307" s="188"/>
      <c r="FR307" s="188"/>
      <c r="FS307" s="188"/>
      <c r="FT307" s="188"/>
      <c r="FU307" s="188"/>
      <c r="FV307" s="188"/>
      <c r="FW307" s="188"/>
      <c r="FX307" s="188"/>
      <c r="FY307" s="188"/>
      <c r="FZ307" s="188"/>
      <c r="GA307" s="188"/>
      <c r="GB307" s="188"/>
      <c r="GC307" s="188"/>
      <c r="GD307" s="188"/>
      <c r="GE307" s="188"/>
      <c r="GF307" s="188"/>
      <c r="GG307" s="188"/>
      <c r="GH307" s="188"/>
      <c r="GI307" s="188"/>
      <c r="GJ307" s="188"/>
      <c r="GK307" s="188"/>
      <c r="GL307" s="188"/>
      <c r="GM307" s="188"/>
      <c r="GN307" s="188"/>
      <c r="GO307" s="188"/>
      <c r="GP307" s="188"/>
      <c r="GQ307" s="188"/>
      <c r="GR307" s="188"/>
      <c r="GS307" s="188"/>
      <c r="GT307" s="188"/>
      <c r="GU307" s="188"/>
      <c r="GV307" s="188"/>
      <c r="GW307" s="188"/>
      <c r="GX307" s="188"/>
      <c r="GY307" s="188"/>
      <c r="GZ307" s="188"/>
      <c r="HA307" s="188"/>
      <c r="HB307" s="188"/>
      <c r="HC307" s="188"/>
      <c r="HD307" s="188"/>
      <c r="HE307" s="188"/>
      <c r="HF307" s="188"/>
      <c r="HG307" s="188"/>
      <c r="HH307" s="188"/>
      <c r="HI307" s="188"/>
      <c r="HJ307" s="188"/>
    </row>
    <row r="308" spans="1:218">
      <c r="A308" s="187"/>
      <c r="B308" s="187"/>
      <c r="C308" s="187"/>
      <c r="D308" s="187"/>
      <c r="E308" s="181"/>
      <c r="F308" s="187"/>
      <c r="G308" s="187"/>
      <c r="H308" s="187"/>
      <c r="I308" s="181"/>
      <c r="J308" s="187"/>
      <c r="K308" s="187"/>
      <c r="L308" s="187"/>
      <c r="M308" s="187"/>
      <c r="N308" s="187"/>
      <c r="O308" s="191"/>
      <c r="P308" s="191"/>
      <c r="Q308" s="191"/>
      <c r="R308" s="191"/>
      <c r="S308" s="191"/>
      <c r="T308" s="191"/>
      <c r="U308" s="191"/>
      <c r="V308" s="191"/>
      <c r="W308" s="191"/>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8"/>
      <c r="AY308" s="188"/>
      <c r="AZ308" s="188"/>
      <c r="BA308" s="188"/>
      <c r="BB308" s="188"/>
      <c r="BC308" s="188"/>
      <c r="BD308" s="188"/>
      <c r="BE308" s="188"/>
      <c r="BF308" s="188"/>
      <c r="BG308" s="188"/>
      <c r="BH308" s="188"/>
      <c r="BI308" s="188"/>
      <c r="BJ308" s="188"/>
      <c r="BK308" s="188"/>
      <c r="BL308" s="188"/>
      <c r="BM308" s="188"/>
      <c r="BN308" s="188"/>
      <c r="BO308" s="188"/>
      <c r="BP308" s="188"/>
      <c r="BQ308" s="188"/>
      <c r="BR308" s="188"/>
      <c r="BS308" s="188"/>
      <c r="BT308" s="188"/>
      <c r="BU308" s="188"/>
      <c r="BV308" s="188"/>
      <c r="BW308" s="188"/>
      <c r="BX308" s="188"/>
      <c r="BY308" s="188"/>
      <c r="BZ308" s="188"/>
      <c r="CA308" s="188"/>
      <c r="CB308" s="188"/>
      <c r="CC308" s="188"/>
      <c r="CD308" s="188"/>
      <c r="CE308" s="188"/>
      <c r="CF308" s="188"/>
      <c r="CG308" s="188"/>
      <c r="CH308" s="188"/>
      <c r="CI308" s="188"/>
      <c r="CJ308" s="188"/>
      <c r="CK308" s="188"/>
      <c r="CL308" s="188"/>
      <c r="CM308" s="188"/>
      <c r="CN308" s="188"/>
      <c r="CO308" s="188"/>
      <c r="CP308" s="188"/>
      <c r="CQ308" s="188"/>
      <c r="CR308" s="188"/>
      <c r="CS308" s="188"/>
      <c r="CT308" s="188"/>
      <c r="CU308" s="188"/>
      <c r="CV308" s="188"/>
      <c r="CW308" s="188"/>
      <c r="CX308" s="188"/>
      <c r="CY308" s="188"/>
      <c r="CZ308" s="188"/>
      <c r="DA308" s="188"/>
      <c r="DB308" s="188"/>
      <c r="DC308" s="188"/>
      <c r="DD308" s="188"/>
      <c r="DE308" s="188"/>
      <c r="DF308" s="188"/>
      <c r="DG308" s="188"/>
      <c r="DH308" s="188"/>
      <c r="DI308" s="188"/>
      <c r="DJ308" s="188"/>
      <c r="DK308" s="188"/>
      <c r="DL308" s="188"/>
      <c r="DM308" s="188"/>
      <c r="DN308" s="188"/>
      <c r="DO308" s="188"/>
      <c r="DP308" s="188"/>
      <c r="DQ308" s="188"/>
      <c r="DR308" s="188"/>
      <c r="DS308" s="188"/>
      <c r="DT308" s="188"/>
      <c r="DU308" s="188"/>
      <c r="DV308" s="188"/>
      <c r="DW308" s="188"/>
      <c r="DX308" s="188"/>
      <c r="DY308" s="188"/>
      <c r="DZ308" s="188"/>
      <c r="EA308" s="188"/>
      <c r="EB308" s="188"/>
      <c r="EC308" s="188"/>
      <c r="ED308" s="188"/>
      <c r="EE308" s="188"/>
      <c r="EF308" s="188"/>
      <c r="EG308" s="188"/>
      <c r="EH308" s="188"/>
      <c r="EI308" s="188"/>
      <c r="EJ308" s="188"/>
      <c r="EK308" s="188"/>
      <c r="EL308" s="188"/>
      <c r="EM308" s="188"/>
      <c r="EN308" s="188"/>
      <c r="EO308" s="188"/>
      <c r="EP308" s="188"/>
      <c r="EQ308" s="188"/>
      <c r="ER308" s="188"/>
      <c r="ES308" s="188"/>
      <c r="ET308" s="188"/>
      <c r="EU308" s="188"/>
      <c r="EV308" s="188"/>
      <c r="EW308" s="188"/>
      <c r="EX308" s="188"/>
      <c r="EY308" s="188"/>
      <c r="EZ308" s="188"/>
      <c r="FA308" s="188"/>
      <c r="FB308" s="188"/>
      <c r="FC308" s="188"/>
      <c r="FD308" s="188"/>
      <c r="FE308" s="188"/>
      <c r="FF308" s="188"/>
      <c r="FG308" s="188"/>
      <c r="FH308" s="188"/>
      <c r="FI308" s="188"/>
      <c r="FJ308" s="188"/>
      <c r="FK308" s="188"/>
      <c r="FL308" s="188"/>
      <c r="FM308" s="188"/>
      <c r="FN308" s="188"/>
      <c r="FO308" s="188"/>
      <c r="FP308" s="188"/>
      <c r="FQ308" s="188"/>
      <c r="FR308" s="188"/>
      <c r="FS308" s="188"/>
      <c r="FT308" s="188"/>
      <c r="FU308" s="188"/>
      <c r="FV308" s="188"/>
      <c r="FW308" s="188"/>
      <c r="FX308" s="188"/>
      <c r="FY308" s="188"/>
      <c r="FZ308" s="188"/>
      <c r="GA308" s="188"/>
      <c r="GB308" s="188"/>
      <c r="GC308" s="188"/>
      <c r="GD308" s="188"/>
      <c r="GE308" s="188"/>
      <c r="GF308" s="188"/>
      <c r="GG308" s="188"/>
      <c r="GH308" s="188"/>
      <c r="GI308" s="188"/>
      <c r="GJ308" s="188"/>
      <c r="GK308" s="188"/>
      <c r="GL308" s="188"/>
      <c r="GM308" s="188"/>
      <c r="GN308" s="188"/>
      <c r="GO308" s="188"/>
      <c r="GP308" s="188"/>
      <c r="GQ308" s="188"/>
      <c r="GR308" s="188"/>
      <c r="GS308" s="188"/>
      <c r="GT308" s="188"/>
      <c r="GU308" s="188"/>
      <c r="GV308" s="188"/>
      <c r="GW308" s="188"/>
      <c r="GX308" s="188"/>
      <c r="GY308" s="188"/>
      <c r="GZ308" s="188"/>
      <c r="HA308" s="188"/>
      <c r="HB308" s="188"/>
      <c r="HC308" s="188"/>
      <c r="HD308" s="188"/>
      <c r="HE308" s="188"/>
      <c r="HF308" s="188"/>
      <c r="HG308" s="188"/>
      <c r="HH308" s="188"/>
      <c r="HI308" s="188"/>
      <c r="HJ308" s="188"/>
    </row>
    <row r="309" spans="1:218">
      <c r="A309" s="187"/>
      <c r="B309" s="187"/>
      <c r="C309" s="187"/>
      <c r="D309" s="187"/>
      <c r="E309" s="181"/>
      <c r="F309" s="187"/>
      <c r="G309" s="187"/>
      <c r="H309" s="187"/>
      <c r="I309" s="181"/>
      <c r="J309" s="187"/>
      <c r="K309" s="187"/>
      <c r="L309" s="187"/>
      <c r="M309" s="187"/>
      <c r="N309" s="187"/>
      <c r="O309" s="191"/>
      <c r="P309" s="191"/>
      <c r="Q309" s="191"/>
      <c r="R309" s="191"/>
      <c r="S309" s="191"/>
      <c r="T309" s="191"/>
      <c r="U309" s="191"/>
      <c r="V309" s="191"/>
      <c r="W309" s="191"/>
      <c r="Z309" s="188"/>
      <c r="AA309" s="188"/>
      <c r="AB309" s="188"/>
      <c r="AC309" s="188"/>
      <c r="AD309" s="188"/>
      <c r="AE309" s="188"/>
      <c r="AF309" s="188"/>
      <c r="AG309" s="188"/>
      <c r="AH309" s="188"/>
      <c r="AI309" s="188"/>
      <c r="AJ309" s="188"/>
      <c r="AK309" s="188"/>
      <c r="AL309" s="188"/>
      <c r="AM309" s="188"/>
      <c r="AN309" s="188"/>
      <c r="AO309" s="188"/>
      <c r="AP309" s="188"/>
      <c r="AQ309" s="188"/>
      <c r="AR309" s="188"/>
      <c r="AS309" s="188"/>
      <c r="AT309" s="188"/>
      <c r="AU309" s="188"/>
      <c r="AV309" s="188"/>
      <c r="AW309" s="188"/>
      <c r="AX309" s="188"/>
      <c r="AY309" s="188"/>
      <c r="AZ309" s="188"/>
      <c r="BA309" s="188"/>
      <c r="BB309" s="188"/>
      <c r="BC309" s="188"/>
      <c r="BD309" s="188"/>
      <c r="BE309" s="188"/>
      <c r="BF309" s="188"/>
      <c r="BG309" s="188"/>
      <c r="BH309" s="188"/>
      <c r="BI309" s="188"/>
      <c r="BJ309" s="188"/>
      <c r="BK309" s="188"/>
      <c r="BL309" s="188"/>
      <c r="BM309" s="188"/>
      <c r="BN309" s="188"/>
      <c r="BO309" s="188"/>
      <c r="BP309" s="188"/>
      <c r="BQ309" s="188"/>
      <c r="BR309" s="188"/>
      <c r="BS309" s="188"/>
      <c r="BT309" s="188"/>
      <c r="BU309" s="188"/>
      <c r="BV309" s="188"/>
      <c r="BW309" s="188"/>
      <c r="BX309" s="188"/>
      <c r="BY309" s="188"/>
      <c r="BZ309" s="188"/>
      <c r="CA309" s="188"/>
      <c r="CB309" s="188"/>
      <c r="CC309" s="188"/>
      <c r="CD309" s="188"/>
      <c r="CE309" s="188"/>
      <c r="CF309" s="188"/>
      <c r="CG309" s="188"/>
      <c r="CH309" s="188"/>
      <c r="CI309" s="188"/>
      <c r="CJ309" s="188"/>
      <c r="CK309" s="188"/>
      <c r="CL309" s="188"/>
      <c r="CM309" s="188"/>
      <c r="CN309" s="188"/>
      <c r="CO309" s="188"/>
      <c r="CP309" s="188"/>
      <c r="CQ309" s="188"/>
      <c r="CR309" s="188"/>
      <c r="CS309" s="188"/>
      <c r="CT309" s="188"/>
      <c r="CU309" s="188"/>
      <c r="CV309" s="188"/>
      <c r="CW309" s="188"/>
      <c r="CX309" s="188"/>
      <c r="CY309" s="188"/>
      <c r="CZ309" s="188"/>
      <c r="DA309" s="188"/>
      <c r="DB309" s="188"/>
      <c r="DC309" s="188"/>
      <c r="DD309" s="188"/>
      <c r="DE309" s="188"/>
      <c r="DF309" s="188"/>
      <c r="DG309" s="188"/>
      <c r="DH309" s="188"/>
      <c r="DI309" s="188"/>
      <c r="DJ309" s="188"/>
      <c r="DK309" s="188"/>
      <c r="DL309" s="188"/>
      <c r="DM309" s="188"/>
      <c r="DN309" s="188"/>
      <c r="DO309" s="188"/>
      <c r="DP309" s="188"/>
      <c r="DQ309" s="188"/>
      <c r="DR309" s="188"/>
      <c r="DS309" s="188"/>
      <c r="DT309" s="188"/>
      <c r="DU309" s="188"/>
      <c r="DV309" s="188"/>
      <c r="DW309" s="188"/>
      <c r="DX309" s="188"/>
      <c r="DY309" s="188"/>
      <c r="DZ309" s="188"/>
      <c r="EA309" s="188"/>
      <c r="EB309" s="188"/>
      <c r="EC309" s="188"/>
      <c r="ED309" s="188"/>
      <c r="EE309" s="188"/>
      <c r="EF309" s="188"/>
      <c r="EG309" s="188"/>
      <c r="EH309" s="188"/>
      <c r="EI309" s="188"/>
      <c r="EJ309" s="188"/>
      <c r="EK309" s="188"/>
      <c r="EL309" s="188"/>
      <c r="EM309" s="188"/>
      <c r="EN309" s="188"/>
      <c r="EO309" s="188"/>
      <c r="EP309" s="188"/>
      <c r="EQ309" s="188"/>
      <c r="ER309" s="188"/>
      <c r="ES309" s="188"/>
      <c r="ET309" s="188"/>
      <c r="EU309" s="188"/>
      <c r="EV309" s="188"/>
      <c r="EW309" s="188"/>
      <c r="EX309" s="188"/>
      <c r="EY309" s="188"/>
      <c r="EZ309" s="188"/>
      <c r="FA309" s="188"/>
      <c r="FB309" s="188"/>
      <c r="FC309" s="188"/>
      <c r="FD309" s="188"/>
      <c r="FE309" s="188"/>
      <c r="FF309" s="188"/>
      <c r="FG309" s="188"/>
      <c r="FH309" s="188"/>
      <c r="FI309" s="188"/>
      <c r="FJ309" s="188"/>
      <c r="FK309" s="188"/>
      <c r="FL309" s="188"/>
      <c r="FM309" s="188"/>
      <c r="FN309" s="188"/>
      <c r="FO309" s="188"/>
      <c r="FP309" s="188"/>
      <c r="FQ309" s="188"/>
      <c r="FR309" s="188"/>
      <c r="FS309" s="188"/>
      <c r="FT309" s="188"/>
      <c r="FU309" s="188"/>
      <c r="FV309" s="188"/>
      <c r="FW309" s="188"/>
      <c r="FX309" s="188"/>
      <c r="FY309" s="188"/>
      <c r="FZ309" s="188"/>
      <c r="GA309" s="188"/>
      <c r="GB309" s="188"/>
      <c r="GC309" s="188"/>
      <c r="GD309" s="188"/>
      <c r="GE309" s="188"/>
      <c r="GF309" s="188"/>
      <c r="GG309" s="188"/>
      <c r="GH309" s="188"/>
      <c r="GI309" s="188"/>
      <c r="GJ309" s="188"/>
      <c r="GK309" s="188"/>
      <c r="GL309" s="188"/>
      <c r="GM309" s="188"/>
      <c r="GN309" s="188"/>
      <c r="GO309" s="188"/>
      <c r="GP309" s="188"/>
      <c r="GQ309" s="188"/>
      <c r="GR309" s="188"/>
      <c r="GS309" s="188"/>
      <c r="GT309" s="188"/>
      <c r="GU309" s="188"/>
      <c r="GV309" s="188"/>
      <c r="GW309" s="188"/>
      <c r="GX309" s="188"/>
      <c r="GY309" s="188"/>
      <c r="GZ309" s="188"/>
      <c r="HA309" s="188"/>
      <c r="HB309" s="188"/>
      <c r="HC309" s="188"/>
      <c r="HD309" s="188"/>
      <c r="HE309" s="188"/>
      <c r="HF309" s="188"/>
      <c r="HG309" s="188"/>
      <c r="HH309" s="188"/>
      <c r="HI309" s="188"/>
      <c r="HJ309" s="188"/>
    </row>
    <row r="310" spans="1:218">
      <c r="A310" s="187"/>
      <c r="B310" s="187"/>
      <c r="C310" s="187"/>
      <c r="D310" s="187"/>
      <c r="E310" s="181"/>
      <c r="F310" s="187"/>
      <c r="G310" s="187"/>
      <c r="H310" s="187"/>
      <c r="I310" s="181"/>
      <c r="J310" s="187"/>
      <c r="K310" s="187"/>
      <c r="L310" s="187"/>
      <c r="M310" s="187"/>
      <c r="N310" s="187"/>
      <c r="O310" s="191"/>
      <c r="P310" s="191"/>
      <c r="Q310" s="191"/>
      <c r="R310" s="191"/>
      <c r="S310" s="191"/>
      <c r="T310" s="191"/>
      <c r="U310" s="191"/>
      <c r="V310" s="191"/>
      <c r="W310" s="191"/>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8"/>
      <c r="AY310" s="188"/>
      <c r="AZ310" s="188"/>
      <c r="BA310" s="188"/>
      <c r="BB310" s="188"/>
      <c r="BC310" s="188"/>
      <c r="BD310" s="188"/>
      <c r="BE310" s="188"/>
      <c r="BF310" s="188"/>
      <c r="BG310" s="188"/>
      <c r="BH310" s="188"/>
      <c r="BI310" s="188"/>
      <c r="BJ310" s="188"/>
      <c r="BK310" s="188"/>
      <c r="BL310" s="188"/>
      <c r="BM310" s="188"/>
      <c r="BN310" s="188"/>
      <c r="BO310" s="188"/>
      <c r="BP310" s="188"/>
      <c r="BQ310" s="188"/>
      <c r="BR310" s="188"/>
      <c r="BS310" s="188"/>
      <c r="BT310" s="188"/>
      <c r="BU310" s="188"/>
      <c r="BV310" s="188"/>
      <c r="BW310" s="188"/>
      <c r="BX310" s="188"/>
      <c r="BY310" s="188"/>
      <c r="BZ310" s="188"/>
      <c r="CA310" s="188"/>
      <c r="CB310" s="188"/>
      <c r="CC310" s="188"/>
      <c r="CD310" s="188"/>
      <c r="CE310" s="188"/>
      <c r="CF310" s="188"/>
      <c r="CG310" s="188"/>
      <c r="CH310" s="188"/>
      <c r="CI310" s="188"/>
      <c r="CJ310" s="188"/>
      <c r="CK310" s="188"/>
      <c r="CL310" s="188"/>
      <c r="CM310" s="188"/>
      <c r="CN310" s="188"/>
      <c r="CO310" s="188"/>
      <c r="CP310" s="188"/>
      <c r="CQ310" s="188"/>
      <c r="CR310" s="188"/>
      <c r="CS310" s="188"/>
      <c r="CT310" s="188"/>
      <c r="CU310" s="188"/>
      <c r="CV310" s="188"/>
      <c r="CW310" s="188"/>
      <c r="CX310" s="188"/>
      <c r="CY310" s="188"/>
      <c r="CZ310" s="188"/>
      <c r="DA310" s="188"/>
      <c r="DB310" s="188"/>
      <c r="DC310" s="188"/>
      <c r="DD310" s="188"/>
      <c r="DE310" s="188"/>
      <c r="DF310" s="188"/>
      <c r="DG310" s="188"/>
      <c r="DH310" s="188"/>
      <c r="DI310" s="188"/>
      <c r="DJ310" s="188"/>
      <c r="DK310" s="188"/>
      <c r="DL310" s="188"/>
      <c r="DM310" s="188"/>
      <c r="DN310" s="188"/>
      <c r="DO310" s="188"/>
      <c r="DP310" s="188"/>
      <c r="DQ310" s="188"/>
      <c r="DR310" s="188"/>
      <c r="DS310" s="188"/>
      <c r="DT310" s="188"/>
      <c r="DU310" s="188"/>
      <c r="DV310" s="188"/>
      <c r="DW310" s="188"/>
      <c r="DX310" s="188"/>
      <c r="DY310" s="188"/>
      <c r="DZ310" s="188"/>
      <c r="EA310" s="188"/>
      <c r="EB310" s="188"/>
      <c r="EC310" s="188"/>
      <c r="ED310" s="188"/>
      <c r="EE310" s="188"/>
      <c r="EF310" s="188"/>
      <c r="EG310" s="188"/>
      <c r="EH310" s="188"/>
      <c r="EI310" s="188"/>
      <c r="EJ310" s="188"/>
      <c r="EK310" s="188"/>
      <c r="EL310" s="188"/>
      <c r="EM310" s="188"/>
      <c r="EN310" s="188"/>
      <c r="EO310" s="188"/>
      <c r="EP310" s="188"/>
      <c r="EQ310" s="188"/>
      <c r="ER310" s="188"/>
      <c r="ES310" s="188"/>
      <c r="ET310" s="188"/>
      <c r="EU310" s="188"/>
      <c r="EV310" s="188"/>
      <c r="EW310" s="188"/>
      <c r="EX310" s="188"/>
      <c r="EY310" s="188"/>
      <c r="EZ310" s="188"/>
      <c r="FA310" s="188"/>
      <c r="FB310" s="188"/>
      <c r="FC310" s="188"/>
      <c r="FD310" s="188"/>
      <c r="FE310" s="188"/>
      <c r="FF310" s="188"/>
      <c r="FG310" s="188"/>
      <c r="FH310" s="188"/>
      <c r="FI310" s="188"/>
      <c r="FJ310" s="188"/>
      <c r="FK310" s="188"/>
      <c r="FL310" s="188"/>
      <c r="FM310" s="188"/>
      <c r="FN310" s="188"/>
      <c r="FO310" s="188"/>
      <c r="FP310" s="188"/>
      <c r="FQ310" s="188"/>
      <c r="FR310" s="188"/>
      <c r="FS310" s="188"/>
      <c r="FT310" s="188"/>
      <c r="FU310" s="188"/>
      <c r="FV310" s="188"/>
      <c r="FW310" s="188"/>
      <c r="FX310" s="188"/>
      <c r="FY310" s="188"/>
      <c r="FZ310" s="188"/>
      <c r="GA310" s="188"/>
      <c r="GB310" s="188"/>
      <c r="GC310" s="188"/>
      <c r="GD310" s="188"/>
      <c r="GE310" s="188"/>
      <c r="GF310" s="188"/>
      <c r="GG310" s="188"/>
      <c r="GH310" s="188"/>
      <c r="GI310" s="188"/>
      <c r="GJ310" s="188"/>
      <c r="GK310" s="188"/>
      <c r="GL310" s="188"/>
      <c r="GM310" s="188"/>
      <c r="GN310" s="188"/>
      <c r="GO310" s="188"/>
      <c r="GP310" s="188"/>
      <c r="GQ310" s="188"/>
      <c r="GR310" s="188"/>
      <c r="GS310" s="188"/>
      <c r="GT310" s="188"/>
      <c r="GU310" s="188"/>
      <c r="GV310" s="188"/>
      <c r="GW310" s="188"/>
      <c r="GX310" s="188"/>
      <c r="GY310" s="188"/>
      <c r="GZ310" s="188"/>
      <c r="HA310" s="188"/>
      <c r="HB310" s="188"/>
      <c r="HC310" s="188"/>
      <c r="HD310" s="188"/>
      <c r="HE310" s="188"/>
      <c r="HF310" s="188"/>
      <c r="HG310" s="188"/>
      <c r="HH310" s="188"/>
      <c r="HI310" s="188"/>
      <c r="HJ310" s="188"/>
    </row>
    <row r="311" spans="1:218">
      <c r="A311" s="187"/>
      <c r="B311" s="187"/>
      <c r="C311" s="187"/>
      <c r="D311" s="187"/>
      <c r="E311" s="181"/>
      <c r="F311" s="187"/>
      <c r="G311" s="187"/>
      <c r="H311" s="187"/>
      <c r="I311" s="181"/>
      <c r="J311" s="187"/>
      <c r="K311" s="187"/>
      <c r="L311" s="187"/>
      <c r="M311" s="187"/>
      <c r="N311" s="187"/>
      <c r="O311" s="191"/>
      <c r="P311" s="191"/>
      <c r="Q311" s="191"/>
      <c r="R311" s="191"/>
      <c r="S311" s="191"/>
      <c r="T311" s="191"/>
      <c r="U311" s="191"/>
      <c r="V311" s="191"/>
      <c r="W311" s="191"/>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8"/>
      <c r="AY311" s="188"/>
      <c r="AZ311" s="188"/>
      <c r="BA311" s="188"/>
      <c r="BB311" s="188"/>
      <c r="BC311" s="188"/>
      <c r="BD311" s="188"/>
      <c r="BE311" s="188"/>
      <c r="BF311" s="188"/>
      <c r="BG311" s="188"/>
      <c r="BH311" s="188"/>
      <c r="BI311" s="188"/>
      <c r="BJ311" s="188"/>
      <c r="BK311" s="188"/>
      <c r="BL311" s="188"/>
      <c r="BM311" s="188"/>
      <c r="BN311" s="188"/>
      <c r="BO311" s="188"/>
      <c r="BP311" s="188"/>
      <c r="BQ311" s="188"/>
      <c r="BR311" s="188"/>
      <c r="BS311" s="188"/>
      <c r="BT311" s="188"/>
      <c r="BU311" s="188"/>
      <c r="BV311" s="188"/>
      <c r="BW311" s="188"/>
      <c r="BX311" s="188"/>
      <c r="BY311" s="188"/>
      <c r="BZ311" s="188"/>
      <c r="CA311" s="188"/>
      <c r="CB311" s="188"/>
      <c r="CC311" s="188"/>
      <c r="CD311" s="188"/>
      <c r="CE311" s="188"/>
      <c r="CF311" s="188"/>
      <c r="CG311" s="188"/>
      <c r="CH311" s="188"/>
      <c r="CI311" s="188"/>
      <c r="CJ311" s="188"/>
      <c r="CK311" s="188"/>
      <c r="CL311" s="188"/>
      <c r="CM311" s="188"/>
      <c r="CN311" s="188"/>
      <c r="CO311" s="188"/>
      <c r="CP311" s="188"/>
      <c r="CQ311" s="188"/>
      <c r="CR311" s="188"/>
      <c r="CS311" s="188"/>
      <c r="CT311" s="188"/>
      <c r="CU311" s="188"/>
      <c r="CV311" s="188"/>
      <c r="CW311" s="188"/>
      <c r="CX311" s="188"/>
      <c r="CY311" s="188"/>
      <c r="CZ311" s="188"/>
      <c r="DA311" s="188"/>
      <c r="DB311" s="188"/>
      <c r="DC311" s="188"/>
      <c r="DD311" s="188"/>
      <c r="DE311" s="188"/>
      <c r="DF311" s="188"/>
      <c r="DG311" s="188"/>
      <c r="DH311" s="188"/>
      <c r="DI311" s="188"/>
      <c r="DJ311" s="188"/>
      <c r="DK311" s="188"/>
      <c r="DL311" s="188"/>
      <c r="DM311" s="188"/>
      <c r="DN311" s="188"/>
      <c r="DO311" s="188"/>
      <c r="DP311" s="188"/>
      <c r="DQ311" s="188"/>
      <c r="DR311" s="188"/>
      <c r="DS311" s="188"/>
      <c r="DT311" s="188"/>
      <c r="DU311" s="188"/>
      <c r="DV311" s="188"/>
      <c r="DW311" s="188"/>
      <c r="DX311" s="188"/>
      <c r="DY311" s="188"/>
      <c r="DZ311" s="188"/>
      <c r="EA311" s="188"/>
      <c r="EB311" s="188"/>
      <c r="EC311" s="188"/>
      <c r="ED311" s="188"/>
      <c r="EE311" s="188"/>
      <c r="EF311" s="188"/>
      <c r="EG311" s="188"/>
      <c r="EH311" s="188"/>
      <c r="EI311" s="188"/>
      <c r="EJ311" s="188"/>
      <c r="EK311" s="188"/>
      <c r="EL311" s="188"/>
      <c r="EM311" s="188"/>
      <c r="EN311" s="188"/>
      <c r="EO311" s="188"/>
      <c r="EP311" s="188"/>
      <c r="EQ311" s="188"/>
      <c r="ER311" s="188"/>
      <c r="ES311" s="188"/>
      <c r="ET311" s="188"/>
      <c r="EU311" s="188"/>
      <c r="EV311" s="188"/>
      <c r="EW311" s="188"/>
      <c r="EX311" s="188"/>
      <c r="EY311" s="188"/>
      <c r="EZ311" s="188"/>
      <c r="FA311" s="188"/>
      <c r="FB311" s="188"/>
      <c r="FC311" s="188"/>
      <c r="FD311" s="188"/>
      <c r="FE311" s="188"/>
      <c r="FF311" s="188"/>
      <c r="FG311" s="188"/>
      <c r="FH311" s="188"/>
      <c r="FI311" s="188"/>
      <c r="FJ311" s="188"/>
      <c r="FK311" s="188"/>
      <c r="FL311" s="188"/>
      <c r="FM311" s="188"/>
      <c r="FN311" s="188"/>
      <c r="FO311" s="188"/>
      <c r="FP311" s="188"/>
      <c r="FQ311" s="188"/>
      <c r="FR311" s="188"/>
      <c r="FS311" s="188"/>
      <c r="FT311" s="188"/>
      <c r="FU311" s="188"/>
      <c r="FV311" s="188"/>
      <c r="FW311" s="188"/>
      <c r="FX311" s="188"/>
      <c r="FY311" s="188"/>
      <c r="FZ311" s="188"/>
      <c r="GA311" s="188"/>
      <c r="GB311" s="188"/>
      <c r="GC311" s="188"/>
      <c r="GD311" s="188"/>
      <c r="GE311" s="188"/>
      <c r="GF311" s="188"/>
      <c r="GG311" s="188"/>
      <c r="GH311" s="188"/>
      <c r="GI311" s="188"/>
      <c r="GJ311" s="188"/>
      <c r="GK311" s="188"/>
      <c r="GL311" s="188"/>
      <c r="GM311" s="188"/>
      <c r="GN311" s="188"/>
      <c r="GO311" s="188"/>
      <c r="GP311" s="188"/>
      <c r="GQ311" s="188"/>
      <c r="GR311" s="188"/>
      <c r="GS311" s="188"/>
      <c r="GT311" s="188"/>
      <c r="GU311" s="188"/>
      <c r="GV311" s="188"/>
      <c r="GW311" s="188"/>
      <c r="GX311" s="188"/>
      <c r="GY311" s="188"/>
      <c r="GZ311" s="188"/>
      <c r="HA311" s="188"/>
      <c r="HB311" s="188"/>
      <c r="HC311" s="188"/>
      <c r="HD311" s="188"/>
      <c r="HE311" s="188"/>
      <c r="HF311" s="188"/>
      <c r="HG311" s="188"/>
      <c r="HH311" s="188"/>
      <c r="HI311" s="188"/>
      <c r="HJ311" s="188"/>
    </row>
    <row r="312" spans="1:218">
      <c r="A312" s="187"/>
      <c r="B312" s="187"/>
      <c r="C312" s="187"/>
      <c r="D312" s="187"/>
      <c r="E312" s="181"/>
      <c r="F312" s="187"/>
      <c r="G312" s="187"/>
      <c r="H312" s="187"/>
      <c r="I312" s="181"/>
      <c r="J312" s="187"/>
      <c r="K312" s="187"/>
      <c r="L312" s="187"/>
      <c r="M312" s="187"/>
      <c r="N312" s="187"/>
      <c r="O312" s="191"/>
      <c r="P312" s="191"/>
      <c r="Q312" s="191"/>
      <c r="R312" s="191"/>
      <c r="S312" s="191"/>
      <c r="T312" s="191"/>
      <c r="U312" s="191"/>
      <c r="V312" s="191"/>
      <c r="W312" s="191"/>
      <c r="Z312" s="188"/>
      <c r="AA312" s="188"/>
      <c r="AB312" s="188"/>
      <c r="AC312" s="188"/>
      <c r="AD312" s="188"/>
      <c r="AE312" s="188"/>
      <c r="AF312" s="188"/>
      <c r="AG312" s="188"/>
      <c r="AH312" s="188"/>
      <c r="AI312" s="188"/>
      <c r="AJ312" s="188"/>
      <c r="AK312" s="188"/>
      <c r="AL312" s="188"/>
      <c r="AM312" s="188"/>
      <c r="AN312" s="188"/>
      <c r="AO312" s="188"/>
      <c r="AP312" s="188"/>
      <c r="AQ312" s="188"/>
      <c r="AR312" s="188"/>
      <c r="AS312" s="188"/>
      <c r="AT312" s="188"/>
      <c r="AU312" s="188"/>
      <c r="AV312" s="188"/>
      <c r="AW312" s="188"/>
      <c r="AX312" s="188"/>
      <c r="AY312" s="188"/>
      <c r="AZ312" s="188"/>
      <c r="BA312" s="188"/>
      <c r="BB312" s="188"/>
      <c r="BC312" s="188"/>
      <c r="BD312" s="188"/>
      <c r="BE312" s="188"/>
      <c r="BF312" s="188"/>
      <c r="BG312" s="188"/>
      <c r="BH312" s="188"/>
      <c r="BI312" s="188"/>
      <c r="BJ312" s="188"/>
      <c r="BK312" s="188"/>
      <c r="BL312" s="188"/>
      <c r="BM312" s="188"/>
      <c r="BN312" s="188"/>
      <c r="BO312" s="188"/>
      <c r="BP312" s="188"/>
      <c r="BQ312" s="188"/>
      <c r="BR312" s="188"/>
      <c r="BS312" s="188"/>
      <c r="BT312" s="188"/>
      <c r="BU312" s="188"/>
      <c r="BV312" s="188"/>
      <c r="BW312" s="188"/>
      <c r="BX312" s="188"/>
      <c r="BY312" s="188"/>
      <c r="BZ312" s="188"/>
      <c r="CA312" s="188"/>
      <c r="CB312" s="188"/>
      <c r="CC312" s="188"/>
      <c r="CD312" s="188"/>
      <c r="CE312" s="188"/>
      <c r="CF312" s="188"/>
      <c r="CG312" s="188"/>
      <c r="CH312" s="188"/>
      <c r="CI312" s="188"/>
      <c r="CJ312" s="188"/>
      <c r="CK312" s="188"/>
      <c r="CL312" s="188"/>
      <c r="CM312" s="188"/>
      <c r="CN312" s="188"/>
      <c r="CO312" s="188"/>
      <c r="CP312" s="188"/>
      <c r="CQ312" s="188"/>
      <c r="CR312" s="188"/>
      <c r="CS312" s="188"/>
      <c r="CT312" s="188"/>
      <c r="CU312" s="188"/>
      <c r="CV312" s="188"/>
      <c r="CW312" s="188"/>
      <c r="CX312" s="188"/>
      <c r="CY312" s="188"/>
      <c r="CZ312" s="188"/>
      <c r="DA312" s="188"/>
      <c r="DB312" s="188"/>
      <c r="DC312" s="188"/>
      <c r="DD312" s="188"/>
      <c r="DE312" s="188"/>
      <c r="DF312" s="188"/>
      <c r="DG312" s="188"/>
      <c r="DH312" s="188"/>
      <c r="DI312" s="188"/>
      <c r="DJ312" s="188"/>
      <c r="DK312" s="188"/>
      <c r="DL312" s="188"/>
      <c r="DM312" s="188"/>
      <c r="DN312" s="188"/>
      <c r="DO312" s="188"/>
      <c r="DP312" s="188"/>
      <c r="DQ312" s="188"/>
      <c r="DR312" s="188"/>
      <c r="DS312" s="188"/>
      <c r="DT312" s="188"/>
      <c r="DU312" s="188"/>
      <c r="DV312" s="188"/>
      <c r="DW312" s="188"/>
      <c r="DX312" s="188"/>
      <c r="DY312" s="188"/>
      <c r="DZ312" s="188"/>
      <c r="EA312" s="188"/>
      <c r="EB312" s="188"/>
      <c r="EC312" s="188"/>
      <c r="ED312" s="188"/>
      <c r="EE312" s="188"/>
      <c r="EF312" s="188"/>
      <c r="EG312" s="188"/>
      <c r="EH312" s="188"/>
      <c r="EI312" s="188"/>
      <c r="EJ312" s="188"/>
      <c r="EK312" s="188"/>
      <c r="EL312" s="188"/>
      <c r="EM312" s="188"/>
      <c r="EN312" s="188"/>
      <c r="EO312" s="188"/>
      <c r="EP312" s="188"/>
      <c r="EQ312" s="188"/>
      <c r="ER312" s="188"/>
      <c r="ES312" s="188"/>
      <c r="ET312" s="188"/>
      <c r="EU312" s="188"/>
      <c r="EV312" s="188"/>
      <c r="EW312" s="188"/>
      <c r="EX312" s="188"/>
      <c r="EY312" s="188"/>
      <c r="EZ312" s="188"/>
      <c r="FA312" s="188"/>
      <c r="FB312" s="188"/>
      <c r="FC312" s="188"/>
      <c r="FD312" s="188"/>
      <c r="FE312" s="188"/>
      <c r="FF312" s="188"/>
      <c r="FG312" s="188"/>
      <c r="FH312" s="188"/>
      <c r="FI312" s="188"/>
      <c r="FJ312" s="188"/>
      <c r="FK312" s="188"/>
      <c r="FL312" s="188"/>
      <c r="FM312" s="188"/>
      <c r="FN312" s="188"/>
      <c r="FO312" s="188"/>
      <c r="FP312" s="188"/>
      <c r="FQ312" s="188"/>
      <c r="FR312" s="188"/>
      <c r="FS312" s="188"/>
      <c r="FT312" s="188"/>
      <c r="FU312" s="188"/>
      <c r="FV312" s="188"/>
      <c r="FW312" s="188"/>
      <c r="FX312" s="188"/>
      <c r="FY312" s="188"/>
      <c r="FZ312" s="188"/>
      <c r="GA312" s="188"/>
      <c r="GB312" s="188"/>
      <c r="GC312" s="188"/>
      <c r="GD312" s="188"/>
      <c r="GE312" s="188"/>
      <c r="GF312" s="188"/>
      <c r="GG312" s="188"/>
      <c r="GH312" s="188"/>
      <c r="GI312" s="188"/>
      <c r="GJ312" s="188"/>
      <c r="GK312" s="188"/>
      <c r="GL312" s="188"/>
      <c r="GM312" s="188"/>
      <c r="GN312" s="188"/>
      <c r="GO312" s="188"/>
      <c r="GP312" s="188"/>
      <c r="GQ312" s="188"/>
      <c r="GR312" s="188"/>
      <c r="GS312" s="188"/>
      <c r="GT312" s="188"/>
      <c r="GU312" s="188"/>
      <c r="GV312" s="188"/>
      <c r="GW312" s="188"/>
      <c r="GX312" s="188"/>
      <c r="GY312" s="188"/>
      <c r="GZ312" s="188"/>
      <c r="HA312" s="188"/>
      <c r="HB312" s="188"/>
      <c r="HC312" s="188"/>
      <c r="HD312" s="188"/>
      <c r="HE312" s="188"/>
      <c r="HF312" s="188"/>
      <c r="HG312" s="188"/>
      <c r="HH312" s="188"/>
      <c r="HI312" s="188"/>
      <c r="HJ312" s="188"/>
    </row>
    <row r="313" spans="1:218">
      <c r="A313" s="187"/>
      <c r="B313" s="187"/>
      <c r="C313" s="187"/>
      <c r="D313" s="187"/>
      <c r="E313" s="181"/>
      <c r="F313" s="187"/>
      <c r="G313" s="187"/>
      <c r="H313" s="187"/>
      <c r="I313" s="181"/>
      <c r="J313" s="187"/>
      <c r="K313" s="187"/>
      <c r="L313" s="187"/>
      <c r="M313" s="187"/>
      <c r="N313" s="187"/>
      <c r="O313" s="191"/>
      <c r="P313" s="191"/>
      <c r="Q313" s="191"/>
      <c r="R313" s="191"/>
      <c r="S313" s="191"/>
      <c r="T313" s="191"/>
      <c r="U313" s="191"/>
      <c r="V313" s="191"/>
      <c r="W313" s="191"/>
      <c r="Z313" s="188"/>
      <c r="AA313" s="188"/>
      <c r="AB313" s="188"/>
      <c r="AC313" s="188"/>
      <c r="AD313" s="188"/>
      <c r="AE313" s="188"/>
      <c r="AF313" s="188"/>
      <c r="AG313" s="188"/>
      <c r="AH313" s="188"/>
      <c r="AI313" s="188"/>
      <c r="AJ313" s="188"/>
      <c r="AK313" s="188"/>
      <c r="AL313" s="188"/>
      <c r="AM313" s="188"/>
      <c r="AN313" s="188"/>
      <c r="AO313" s="188"/>
      <c r="AP313" s="188"/>
      <c r="AQ313" s="188"/>
      <c r="AR313" s="188"/>
      <c r="AS313" s="188"/>
      <c r="AT313" s="188"/>
      <c r="AU313" s="188"/>
      <c r="AV313" s="188"/>
      <c r="AW313" s="188"/>
      <c r="AX313" s="188"/>
      <c r="AY313" s="188"/>
      <c r="AZ313" s="188"/>
      <c r="BA313" s="188"/>
      <c r="BB313" s="188"/>
      <c r="BC313" s="188"/>
      <c r="BD313" s="188"/>
      <c r="BE313" s="188"/>
      <c r="BF313" s="188"/>
      <c r="BG313" s="188"/>
      <c r="BH313" s="188"/>
      <c r="BI313" s="188"/>
      <c r="BJ313" s="188"/>
      <c r="BK313" s="188"/>
      <c r="BL313" s="188"/>
      <c r="BM313" s="188"/>
      <c r="BN313" s="188"/>
      <c r="BO313" s="188"/>
      <c r="BP313" s="188"/>
      <c r="BQ313" s="188"/>
      <c r="BR313" s="188"/>
      <c r="BS313" s="188"/>
      <c r="BT313" s="188"/>
      <c r="BU313" s="188"/>
      <c r="BV313" s="188"/>
      <c r="BW313" s="188"/>
      <c r="BX313" s="188"/>
      <c r="BY313" s="188"/>
      <c r="BZ313" s="188"/>
      <c r="CA313" s="188"/>
      <c r="CB313" s="188"/>
      <c r="CC313" s="188"/>
      <c r="CD313" s="188"/>
      <c r="CE313" s="188"/>
      <c r="CF313" s="188"/>
      <c r="CG313" s="188"/>
      <c r="CH313" s="188"/>
      <c r="CI313" s="188"/>
      <c r="CJ313" s="188"/>
      <c r="CK313" s="188"/>
      <c r="CL313" s="188"/>
      <c r="CM313" s="188"/>
      <c r="CN313" s="188"/>
      <c r="CO313" s="188"/>
      <c r="CP313" s="188"/>
      <c r="CQ313" s="188"/>
      <c r="CR313" s="188"/>
      <c r="CS313" s="188"/>
      <c r="CT313" s="188"/>
      <c r="CU313" s="188"/>
      <c r="CV313" s="188"/>
      <c r="CW313" s="188"/>
      <c r="CX313" s="188"/>
      <c r="CY313" s="188"/>
      <c r="CZ313" s="188"/>
      <c r="DA313" s="188"/>
      <c r="DB313" s="188"/>
      <c r="DC313" s="188"/>
      <c r="DD313" s="188"/>
      <c r="DE313" s="188"/>
      <c r="DF313" s="188"/>
      <c r="DG313" s="188"/>
      <c r="DH313" s="188"/>
      <c r="DI313" s="188"/>
      <c r="DJ313" s="188"/>
      <c r="DK313" s="188"/>
      <c r="DL313" s="188"/>
      <c r="DM313" s="188"/>
      <c r="DN313" s="188"/>
      <c r="DO313" s="188"/>
      <c r="DP313" s="188"/>
      <c r="DQ313" s="188"/>
      <c r="DR313" s="188"/>
      <c r="DS313" s="188"/>
      <c r="DT313" s="188"/>
      <c r="DU313" s="188"/>
      <c r="DV313" s="188"/>
      <c r="DW313" s="188"/>
      <c r="DX313" s="188"/>
      <c r="DY313" s="188"/>
      <c r="DZ313" s="188"/>
      <c r="EA313" s="188"/>
      <c r="EB313" s="188"/>
      <c r="EC313" s="188"/>
      <c r="ED313" s="188"/>
      <c r="EE313" s="188"/>
      <c r="EF313" s="188"/>
      <c r="EG313" s="188"/>
      <c r="EH313" s="188"/>
      <c r="EI313" s="188"/>
      <c r="EJ313" s="188"/>
      <c r="EK313" s="188"/>
      <c r="EL313" s="188"/>
      <c r="EM313" s="188"/>
      <c r="EN313" s="188"/>
      <c r="EO313" s="188"/>
      <c r="EP313" s="188"/>
      <c r="EQ313" s="188"/>
      <c r="ER313" s="188"/>
      <c r="ES313" s="188"/>
      <c r="ET313" s="188"/>
      <c r="EU313" s="188"/>
      <c r="EV313" s="188"/>
      <c r="EW313" s="188"/>
      <c r="EX313" s="188"/>
      <c r="EY313" s="188"/>
      <c r="EZ313" s="188"/>
      <c r="FA313" s="188"/>
      <c r="FB313" s="188"/>
      <c r="FC313" s="188"/>
      <c r="FD313" s="188"/>
      <c r="FE313" s="188"/>
      <c r="FF313" s="188"/>
      <c r="FG313" s="188"/>
      <c r="FH313" s="188"/>
      <c r="FI313" s="188"/>
      <c r="FJ313" s="188"/>
      <c r="FK313" s="188"/>
      <c r="FL313" s="188"/>
      <c r="FM313" s="188"/>
      <c r="FN313" s="188"/>
      <c r="FO313" s="188"/>
      <c r="FP313" s="188"/>
      <c r="FQ313" s="188"/>
      <c r="FR313" s="188"/>
      <c r="FS313" s="188"/>
      <c r="FT313" s="188"/>
      <c r="FU313" s="188"/>
      <c r="FV313" s="188"/>
      <c r="FW313" s="188"/>
      <c r="FX313" s="188"/>
      <c r="FY313" s="188"/>
      <c r="FZ313" s="188"/>
      <c r="GA313" s="188"/>
      <c r="GB313" s="188"/>
      <c r="GC313" s="188"/>
      <c r="GD313" s="188"/>
      <c r="GE313" s="188"/>
      <c r="GF313" s="188"/>
      <c r="GG313" s="188"/>
      <c r="GH313" s="188"/>
      <c r="GI313" s="188"/>
      <c r="GJ313" s="188"/>
      <c r="GK313" s="188"/>
      <c r="GL313" s="188"/>
      <c r="GM313" s="188"/>
      <c r="GN313" s="188"/>
      <c r="GO313" s="188"/>
      <c r="GP313" s="188"/>
      <c r="GQ313" s="188"/>
      <c r="GR313" s="188"/>
      <c r="GS313" s="188"/>
      <c r="GT313" s="188"/>
      <c r="GU313" s="188"/>
      <c r="GV313" s="188"/>
      <c r="GW313" s="188"/>
      <c r="GX313" s="188"/>
      <c r="GY313" s="188"/>
      <c r="GZ313" s="188"/>
      <c r="HA313" s="188"/>
      <c r="HB313" s="188"/>
      <c r="HC313" s="188"/>
      <c r="HD313" s="188"/>
      <c r="HE313" s="188"/>
      <c r="HF313" s="188"/>
      <c r="HG313" s="188"/>
      <c r="HH313" s="188"/>
      <c r="HI313" s="188"/>
      <c r="HJ313" s="188"/>
    </row>
    <row r="314" spans="1:218">
      <c r="A314" s="187"/>
      <c r="B314" s="187"/>
      <c r="C314" s="187"/>
      <c r="D314" s="187"/>
      <c r="E314" s="181"/>
      <c r="F314" s="187"/>
      <c r="G314" s="187"/>
      <c r="H314" s="187"/>
      <c r="I314" s="181"/>
      <c r="J314" s="187"/>
      <c r="K314" s="187"/>
      <c r="L314" s="187"/>
      <c r="M314" s="187"/>
      <c r="N314" s="187"/>
      <c r="O314" s="191"/>
      <c r="P314" s="191"/>
      <c r="Q314" s="191"/>
      <c r="R314" s="191"/>
      <c r="S314" s="191"/>
      <c r="T314" s="191"/>
      <c r="U314" s="191"/>
      <c r="V314" s="191"/>
      <c r="W314" s="191"/>
      <c r="Z314" s="188"/>
      <c r="AA314" s="188"/>
      <c r="AB314" s="188"/>
      <c r="AC314" s="188"/>
      <c r="AD314" s="188"/>
      <c r="AE314" s="188"/>
      <c r="AF314" s="188"/>
      <c r="AG314" s="188"/>
      <c r="AH314" s="188"/>
      <c r="AI314" s="188"/>
      <c r="AJ314" s="188"/>
      <c r="AK314" s="188"/>
      <c r="AL314" s="188"/>
      <c r="AM314" s="188"/>
      <c r="AN314" s="188"/>
      <c r="AO314" s="188"/>
      <c r="AP314" s="188"/>
      <c r="AQ314" s="188"/>
      <c r="AR314" s="188"/>
      <c r="AS314" s="188"/>
      <c r="AT314" s="188"/>
      <c r="AU314" s="188"/>
      <c r="AV314" s="188"/>
      <c r="AW314" s="188"/>
      <c r="AX314" s="188"/>
      <c r="AY314" s="188"/>
      <c r="AZ314" s="188"/>
      <c r="BA314" s="188"/>
      <c r="BB314" s="188"/>
      <c r="BC314" s="188"/>
      <c r="BD314" s="188"/>
      <c r="BE314" s="188"/>
      <c r="BF314" s="188"/>
      <c r="BG314" s="188"/>
      <c r="BH314" s="188"/>
      <c r="BI314" s="188"/>
      <c r="BJ314" s="188"/>
      <c r="BK314" s="188"/>
      <c r="BL314" s="188"/>
      <c r="BM314" s="188"/>
      <c r="BN314" s="188"/>
      <c r="BO314" s="188"/>
      <c r="BP314" s="188"/>
      <c r="BQ314" s="188"/>
      <c r="BR314" s="188"/>
      <c r="BS314" s="188"/>
      <c r="BT314" s="188"/>
      <c r="BU314" s="188"/>
      <c r="BV314" s="188"/>
      <c r="BW314" s="188"/>
      <c r="BX314" s="188"/>
      <c r="BY314" s="188"/>
      <c r="BZ314" s="188"/>
      <c r="CA314" s="188"/>
      <c r="CB314" s="188"/>
      <c r="CC314" s="188"/>
      <c r="CD314" s="188"/>
      <c r="CE314" s="188"/>
      <c r="CF314" s="188"/>
      <c r="CG314" s="188"/>
      <c r="CH314" s="188"/>
      <c r="CI314" s="188"/>
      <c r="CJ314" s="188"/>
      <c r="CK314" s="188"/>
      <c r="CL314" s="188"/>
      <c r="CM314" s="188"/>
      <c r="CN314" s="188"/>
      <c r="CO314" s="188"/>
      <c r="CP314" s="188"/>
      <c r="CQ314" s="188"/>
      <c r="CR314" s="188"/>
      <c r="CS314" s="188"/>
      <c r="CT314" s="188"/>
      <c r="CU314" s="188"/>
      <c r="CV314" s="188"/>
      <c r="CW314" s="188"/>
      <c r="CX314" s="188"/>
      <c r="CY314" s="188"/>
      <c r="CZ314" s="188"/>
      <c r="DA314" s="188"/>
      <c r="DB314" s="188"/>
      <c r="DC314" s="188"/>
      <c r="DD314" s="188"/>
      <c r="DE314" s="188"/>
      <c r="DF314" s="188"/>
      <c r="DG314" s="188"/>
      <c r="DH314" s="188"/>
      <c r="DI314" s="188"/>
      <c r="DJ314" s="188"/>
      <c r="DK314" s="188"/>
      <c r="DL314" s="188"/>
      <c r="DM314" s="188"/>
      <c r="DN314" s="188"/>
      <c r="DO314" s="188"/>
      <c r="DP314" s="188"/>
      <c r="DQ314" s="188"/>
      <c r="DR314" s="188"/>
      <c r="DS314" s="188"/>
      <c r="DT314" s="188"/>
      <c r="DU314" s="188"/>
      <c r="DV314" s="188"/>
      <c r="DW314" s="188"/>
      <c r="DX314" s="188"/>
      <c r="DY314" s="188"/>
      <c r="DZ314" s="188"/>
      <c r="EA314" s="188"/>
      <c r="EB314" s="188"/>
      <c r="EC314" s="188"/>
      <c r="ED314" s="188"/>
      <c r="EE314" s="188"/>
      <c r="EF314" s="188"/>
      <c r="EG314" s="188"/>
      <c r="EH314" s="188"/>
      <c r="EI314" s="188"/>
      <c r="EJ314" s="188"/>
      <c r="EK314" s="188"/>
      <c r="EL314" s="188"/>
      <c r="EM314" s="188"/>
      <c r="EN314" s="188"/>
      <c r="EO314" s="188"/>
      <c r="EP314" s="188"/>
      <c r="EQ314" s="188"/>
      <c r="ER314" s="188"/>
      <c r="ES314" s="188"/>
      <c r="ET314" s="188"/>
      <c r="EU314" s="188"/>
      <c r="EV314" s="188"/>
      <c r="EW314" s="188"/>
      <c r="EX314" s="188"/>
      <c r="EY314" s="188"/>
      <c r="EZ314" s="188"/>
      <c r="FA314" s="188"/>
      <c r="FB314" s="188"/>
      <c r="FC314" s="188"/>
      <c r="FD314" s="188"/>
      <c r="FE314" s="188"/>
      <c r="FF314" s="188"/>
      <c r="FG314" s="188"/>
      <c r="FH314" s="188"/>
      <c r="FI314" s="188"/>
      <c r="FJ314" s="188"/>
      <c r="FK314" s="188"/>
      <c r="FL314" s="188"/>
      <c r="FM314" s="188"/>
      <c r="FN314" s="188"/>
      <c r="FO314" s="188"/>
      <c r="FP314" s="188"/>
      <c r="FQ314" s="188"/>
      <c r="FR314" s="188"/>
      <c r="FS314" s="188"/>
      <c r="FT314" s="188"/>
      <c r="FU314" s="188"/>
      <c r="FV314" s="188"/>
      <c r="FW314" s="188"/>
      <c r="FX314" s="188"/>
      <c r="FY314" s="188"/>
      <c r="FZ314" s="188"/>
      <c r="GA314" s="188"/>
      <c r="GB314" s="188"/>
      <c r="GC314" s="188"/>
      <c r="GD314" s="188"/>
      <c r="GE314" s="188"/>
      <c r="GF314" s="188"/>
      <c r="GG314" s="188"/>
      <c r="GH314" s="188"/>
      <c r="GI314" s="188"/>
      <c r="GJ314" s="188"/>
      <c r="GK314" s="188"/>
      <c r="GL314" s="188"/>
      <c r="GM314" s="188"/>
      <c r="GN314" s="188"/>
      <c r="GO314" s="188"/>
      <c r="GP314" s="188"/>
      <c r="GQ314" s="188"/>
      <c r="GR314" s="188"/>
      <c r="GS314" s="188"/>
      <c r="GT314" s="188"/>
      <c r="GU314" s="188"/>
      <c r="GV314" s="188"/>
      <c r="GW314" s="188"/>
      <c r="GX314" s="188"/>
      <c r="GY314" s="188"/>
      <c r="GZ314" s="188"/>
      <c r="HA314" s="188"/>
      <c r="HB314" s="188"/>
      <c r="HC314" s="188"/>
      <c r="HD314" s="188"/>
      <c r="HE314" s="188"/>
      <c r="HF314" s="188"/>
      <c r="HG314" s="188"/>
      <c r="HH314" s="188"/>
      <c r="HI314" s="188"/>
      <c r="HJ314" s="188"/>
    </row>
    <row r="315" spans="1:218">
      <c r="A315" s="187"/>
      <c r="B315" s="187"/>
      <c r="C315" s="187"/>
      <c r="D315" s="187"/>
      <c r="E315" s="181"/>
      <c r="F315" s="187"/>
      <c r="G315" s="187"/>
      <c r="H315" s="187"/>
      <c r="I315" s="181"/>
      <c r="J315" s="187"/>
      <c r="K315" s="187"/>
      <c r="L315" s="187"/>
      <c r="M315" s="187"/>
      <c r="N315" s="187"/>
      <c r="O315" s="191"/>
      <c r="P315" s="191"/>
      <c r="Q315" s="191"/>
      <c r="R315" s="191"/>
      <c r="S315" s="191"/>
      <c r="T315" s="191"/>
      <c r="U315" s="191"/>
      <c r="V315" s="191"/>
      <c r="W315" s="191"/>
      <c r="Z315" s="188"/>
      <c r="AA315" s="188"/>
      <c r="AB315" s="188"/>
      <c r="AC315" s="188"/>
      <c r="AD315" s="188"/>
      <c r="AE315" s="188"/>
      <c r="AF315" s="188"/>
      <c r="AG315" s="188"/>
      <c r="AH315" s="188"/>
      <c r="AI315" s="188"/>
      <c r="AJ315" s="188"/>
      <c r="AK315" s="188"/>
      <c r="AL315" s="188"/>
      <c r="AM315" s="188"/>
      <c r="AN315" s="188"/>
      <c r="AO315" s="188"/>
      <c r="AP315" s="188"/>
      <c r="AQ315" s="188"/>
      <c r="AR315" s="188"/>
      <c r="AS315" s="188"/>
      <c r="AT315" s="188"/>
      <c r="AU315" s="188"/>
      <c r="AV315" s="188"/>
      <c r="AW315" s="188"/>
      <c r="AX315" s="188"/>
      <c r="AY315" s="188"/>
      <c r="AZ315" s="188"/>
      <c r="BA315" s="188"/>
      <c r="BB315" s="188"/>
      <c r="BC315" s="188"/>
      <c r="BD315" s="188"/>
      <c r="BE315" s="188"/>
      <c r="BF315" s="188"/>
      <c r="BG315" s="188"/>
      <c r="BH315" s="188"/>
      <c r="BI315" s="188"/>
      <c r="BJ315" s="188"/>
      <c r="BK315" s="188"/>
      <c r="BL315" s="188"/>
      <c r="BM315" s="188"/>
      <c r="BN315" s="188"/>
      <c r="BO315" s="188"/>
      <c r="BP315" s="188"/>
      <c r="BQ315" s="188"/>
      <c r="BR315" s="188"/>
      <c r="BS315" s="188"/>
      <c r="BT315" s="188"/>
      <c r="BU315" s="188"/>
      <c r="BV315" s="188"/>
      <c r="BW315" s="188"/>
      <c r="BX315" s="188"/>
      <c r="BY315" s="188"/>
      <c r="BZ315" s="188"/>
      <c r="CA315" s="188"/>
      <c r="CB315" s="188"/>
      <c r="CC315" s="188"/>
      <c r="CD315" s="188"/>
      <c r="CE315" s="188"/>
      <c r="CF315" s="188"/>
      <c r="CG315" s="188"/>
      <c r="CH315" s="188"/>
      <c r="CI315" s="188"/>
      <c r="CJ315" s="188"/>
      <c r="CK315" s="188"/>
      <c r="CL315" s="188"/>
      <c r="CM315" s="188"/>
      <c r="CN315" s="188"/>
      <c r="CO315" s="188"/>
      <c r="CP315" s="188"/>
      <c r="CQ315" s="188"/>
      <c r="CR315" s="188"/>
      <c r="CS315" s="188"/>
      <c r="CT315" s="188"/>
      <c r="CU315" s="188"/>
      <c r="CV315" s="188"/>
      <c r="CW315" s="188"/>
      <c r="CX315" s="188"/>
      <c r="CY315" s="188"/>
      <c r="CZ315" s="188"/>
      <c r="DA315" s="188"/>
      <c r="DB315" s="188"/>
      <c r="DC315" s="188"/>
      <c r="DD315" s="188"/>
      <c r="DE315" s="188"/>
      <c r="DF315" s="188"/>
      <c r="DG315" s="188"/>
      <c r="DH315" s="188"/>
      <c r="DI315" s="188"/>
      <c r="DJ315" s="188"/>
      <c r="DK315" s="188"/>
      <c r="DL315" s="188"/>
      <c r="DM315" s="188"/>
      <c r="DN315" s="188"/>
      <c r="DO315" s="188"/>
      <c r="DP315" s="188"/>
      <c r="DQ315" s="188"/>
      <c r="DR315" s="188"/>
      <c r="DS315" s="188"/>
      <c r="DT315" s="188"/>
      <c r="DU315" s="188"/>
      <c r="DV315" s="188"/>
      <c r="DW315" s="188"/>
      <c r="DX315" s="188"/>
      <c r="DY315" s="188"/>
      <c r="DZ315" s="188"/>
      <c r="EA315" s="188"/>
      <c r="EB315" s="188"/>
      <c r="EC315" s="188"/>
      <c r="ED315" s="188"/>
      <c r="EE315" s="188"/>
      <c r="EF315" s="188"/>
      <c r="EG315" s="188"/>
      <c r="EH315" s="188"/>
      <c r="EI315" s="188"/>
      <c r="EJ315" s="188"/>
      <c r="EK315" s="188"/>
      <c r="EL315" s="188"/>
      <c r="EM315" s="188"/>
      <c r="EN315" s="188"/>
      <c r="EO315" s="188"/>
      <c r="EP315" s="188"/>
      <c r="EQ315" s="188"/>
      <c r="ER315" s="188"/>
      <c r="ES315" s="188"/>
      <c r="ET315" s="188"/>
      <c r="EU315" s="188"/>
      <c r="EV315" s="188"/>
      <c r="EW315" s="188"/>
      <c r="EX315" s="188"/>
      <c r="EY315" s="188"/>
      <c r="EZ315" s="188"/>
      <c r="FA315" s="188"/>
      <c r="FB315" s="188"/>
      <c r="FC315" s="188"/>
      <c r="FD315" s="188"/>
      <c r="FE315" s="188"/>
      <c r="FF315" s="188"/>
      <c r="FG315" s="188"/>
      <c r="FH315" s="188"/>
      <c r="FI315" s="188"/>
      <c r="FJ315" s="188"/>
      <c r="FK315" s="188"/>
      <c r="FL315" s="188"/>
      <c r="FM315" s="188"/>
      <c r="FN315" s="188"/>
      <c r="FO315" s="188"/>
      <c r="FP315" s="188"/>
      <c r="FQ315" s="188"/>
      <c r="FR315" s="188"/>
      <c r="FS315" s="188"/>
      <c r="FT315" s="188"/>
      <c r="FU315" s="188"/>
      <c r="FV315" s="188"/>
      <c r="FW315" s="188"/>
      <c r="FX315" s="188"/>
      <c r="FY315" s="188"/>
      <c r="FZ315" s="188"/>
      <c r="GA315" s="188"/>
      <c r="GB315" s="188"/>
      <c r="GC315" s="188"/>
      <c r="GD315" s="188"/>
      <c r="GE315" s="188"/>
      <c r="GF315" s="188"/>
      <c r="GG315" s="188"/>
      <c r="GH315" s="188"/>
      <c r="GI315" s="188"/>
      <c r="GJ315" s="188"/>
      <c r="GK315" s="188"/>
      <c r="GL315" s="188"/>
      <c r="GM315" s="188"/>
      <c r="GN315" s="188"/>
      <c r="GO315" s="188"/>
      <c r="GP315" s="188"/>
      <c r="GQ315" s="188"/>
      <c r="GR315" s="188"/>
      <c r="GS315" s="188"/>
      <c r="GT315" s="188"/>
      <c r="GU315" s="188"/>
      <c r="GV315" s="188"/>
      <c r="GW315" s="188"/>
      <c r="GX315" s="188"/>
      <c r="GY315" s="188"/>
      <c r="GZ315" s="188"/>
      <c r="HA315" s="188"/>
      <c r="HB315" s="188"/>
      <c r="HC315" s="188"/>
      <c r="HD315" s="188"/>
      <c r="HE315" s="188"/>
      <c r="HF315" s="188"/>
      <c r="HG315" s="188"/>
      <c r="HH315" s="188"/>
      <c r="HI315" s="188"/>
      <c r="HJ315" s="188"/>
    </row>
    <row r="316" spans="1:218">
      <c r="A316" s="187"/>
      <c r="B316" s="187"/>
      <c r="C316" s="187"/>
      <c r="D316" s="187"/>
      <c r="E316" s="181"/>
      <c r="F316" s="187"/>
      <c r="G316" s="187"/>
      <c r="H316" s="187"/>
      <c r="I316" s="181"/>
      <c r="J316" s="187"/>
      <c r="K316" s="187"/>
      <c r="L316" s="187"/>
      <c r="M316" s="187"/>
      <c r="N316" s="187"/>
      <c r="O316" s="191"/>
      <c r="P316" s="191"/>
      <c r="Q316" s="191"/>
      <c r="R316" s="191"/>
      <c r="S316" s="191"/>
      <c r="T316" s="191"/>
      <c r="U316" s="191"/>
      <c r="V316" s="191"/>
      <c r="W316" s="191"/>
      <c r="Z316" s="188"/>
      <c r="AA316" s="188"/>
      <c r="AB316" s="188"/>
      <c r="AC316" s="188"/>
      <c r="AD316" s="188"/>
      <c r="AE316" s="188"/>
      <c r="AF316" s="188"/>
      <c r="AG316" s="188"/>
      <c r="AH316" s="188"/>
      <c r="AI316" s="188"/>
      <c r="AJ316" s="188"/>
      <c r="AK316" s="188"/>
      <c r="AL316" s="188"/>
      <c r="AM316" s="188"/>
      <c r="AN316" s="188"/>
      <c r="AO316" s="188"/>
      <c r="AP316" s="188"/>
      <c r="AQ316" s="188"/>
      <c r="AR316" s="188"/>
      <c r="AS316" s="188"/>
      <c r="AT316" s="188"/>
      <c r="AU316" s="188"/>
      <c r="AV316" s="188"/>
      <c r="AW316" s="188"/>
      <c r="AX316" s="188"/>
      <c r="AY316" s="188"/>
      <c r="AZ316" s="188"/>
      <c r="BA316" s="188"/>
      <c r="BB316" s="188"/>
      <c r="BC316" s="188"/>
      <c r="BD316" s="188"/>
      <c r="BE316" s="188"/>
      <c r="BF316" s="188"/>
      <c r="BG316" s="188"/>
      <c r="BH316" s="188"/>
      <c r="BI316" s="188"/>
      <c r="BJ316" s="188"/>
      <c r="BK316" s="188"/>
      <c r="BL316" s="188"/>
      <c r="BM316" s="188"/>
      <c r="BN316" s="188"/>
      <c r="BO316" s="188"/>
      <c r="BP316" s="188"/>
      <c r="BQ316" s="188"/>
      <c r="BR316" s="188"/>
      <c r="BS316" s="188"/>
      <c r="BT316" s="188"/>
      <c r="BU316" s="188"/>
      <c r="BV316" s="188"/>
      <c r="BW316" s="188"/>
      <c r="BX316" s="188"/>
      <c r="BY316" s="188"/>
      <c r="BZ316" s="188"/>
      <c r="CA316" s="188"/>
      <c r="CB316" s="188"/>
      <c r="CC316" s="188"/>
      <c r="CD316" s="188"/>
      <c r="CE316" s="188"/>
      <c r="CF316" s="188"/>
      <c r="CG316" s="188"/>
      <c r="CH316" s="188"/>
      <c r="CI316" s="188"/>
      <c r="CJ316" s="188"/>
      <c r="CK316" s="188"/>
      <c r="CL316" s="188"/>
      <c r="CM316" s="188"/>
      <c r="CN316" s="188"/>
      <c r="CO316" s="188"/>
      <c r="CP316" s="188"/>
      <c r="CQ316" s="188"/>
      <c r="CR316" s="188"/>
      <c r="CS316" s="188"/>
      <c r="CT316" s="188"/>
      <c r="CU316" s="188"/>
      <c r="CV316" s="188"/>
      <c r="CW316" s="188"/>
      <c r="CX316" s="188"/>
      <c r="CY316" s="188"/>
      <c r="CZ316" s="188"/>
      <c r="DA316" s="188"/>
      <c r="DB316" s="188"/>
      <c r="DC316" s="188"/>
      <c r="DD316" s="188"/>
      <c r="DE316" s="188"/>
      <c r="DF316" s="188"/>
      <c r="DG316" s="188"/>
      <c r="DH316" s="188"/>
      <c r="DI316" s="188"/>
      <c r="DJ316" s="188"/>
      <c r="DK316" s="188"/>
      <c r="DL316" s="188"/>
      <c r="DM316" s="188"/>
      <c r="DN316" s="188"/>
      <c r="DO316" s="188"/>
      <c r="DP316" s="188"/>
      <c r="DQ316" s="188"/>
      <c r="DR316" s="188"/>
      <c r="DS316" s="188"/>
      <c r="DT316" s="188"/>
      <c r="DU316" s="188"/>
      <c r="DV316" s="188"/>
      <c r="DW316" s="188"/>
      <c r="DX316" s="188"/>
      <c r="DY316" s="188"/>
      <c r="DZ316" s="188"/>
      <c r="EA316" s="188"/>
      <c r="EB316" s="188"/>
      <c r="EC316" s="188"/>
      <c r="ED316" s="188"/>
      <c r="EE316" s="188"/>
      <c r="EF316" s="188"/>
      <c r="EG316" s="188"/>
      <c r="EH316" s="188"/>
      <c r="EI316" s="188"/>
      <c r="EJ316" s="188"/>
      <c r="EK316" s="188"/>
      <c r="EL316" s="188"/>
      <c r="EM316" s="188"/>
      <c r="EN316" s="188"/>
      <c r="EO316" s="188"/>
      <c r="EP316" s="188"/>
      <c r="EQ316" s="188"/>
      <c r="ER316" s="188"/>
      <c r="ES316" s="188"/>
      <c r="ET316" s="188"/>
      <c r="EU316" s="188"/>
      <c r="EV316" s="188"/>
      <c r="EW316" s="188"/>
      <c r="EX316" s="188"/>
      <c r="EY316" s="188"/>
      <c r="EZ316" s="188"/>
      <c r="FA316" s="188"/>
      <c r="FB316" s="188"/>
      <c r="FC316" s="188"/>
      <c r="FD316" s="188"/>
      <c r="FE316" s="188"/>
      <c r="FF316" s="188"/>
      <c r="FG316" s="188"/>
      <c r="FH316" s="188"/>
      <c r="FI316" s="188"/>
      <c r="FJ316" s="188"/>
      <c r="FK316" s="188"/>
      <c r="FL316" s="188"/>
      <c r="FM316" s="188"/>
      <c r="FN316" s="188"/>
      <c r="FO316" s="188"/>
      <c r="FP316" s="188"/>
      <c r="FQ316" s="188"/>
      <c r="FR316" s="188"/>
      <c r="FS316" s="188"/>
      <c r="FT316" s="188"/>
      <c r="FU316" s="188"/>
      <c r="FV316" s="188"/>
      <c r="FW316" s="188"/>
      <c r="FX316" s="188"/>
      <c r="FY316" s="188"/>
      <c r="FZ316" s="188"/>
      <c r="GA316" s="188"/>
      <c r="GB316" s="188"/>
      <c r="GC316" s="188"/>
      <c r="GD316" s="188"/>
      <c r="GE316" s="188"/>
      <c r="GF316" s="188"/>
      <c r="GG316" s="188"/>
      <c r="GH316" s="188"/>
      <c r="GI316" s="188"/>
      <c r="GJ316" s="188"/>
      <c r="GK316" s="188"/>
      <c r="GL316" s="188"/>
      <c r="GM316" s="188"/>
      <c r="GN316" s="188"/>
      <c r="GO316" s="188"/>
      <c r="GP316" s="188"/>
      <c r="GQ316" s="188"/>
      <c r="GR316" s="188"/>
      <c r="GS316" s="188"/>
      <c r="GT316" s="188"/>
      <c r="GU316" s="188"/>
      <c r="GV316" s="188"/>
      <c r="GW316" s="188"/>
      <c r="GX316" s="188"/>
      <c r="GY316" s="188"/>
      <c r="GZ316" s="188"/>
      <c r="HA316" s="188"/>
      <c r="HB316" s="188"/>
      <c r="HC316" s="188"/>
      <c r="HD316" s="188"/>
      <c r="HE316" s="188"/>
      <c r="HF316" s="188"/>
      <c r="HG316" s="188"/>
      <c r="HH316" s="188"/>
      <c r="HI316" s="188"/>
      <c r="HJ316" s="188"/>
    </row>
    <row r="317" spans="1:218">
      <c r="A317" s="187"/>
      <c r="B317" s="187"/>
      <c r="C317" s="187"/>
      <c r="D317" s="187"/>
      <c r="E317" s="181"/>
      <c r="F317" s="187"/>
      <c r="G317" s="187"/>
      <c r="H317" s="187"/>
      <c r="I317" s="181"/>
      <c r="J317" s="187"/>
      <c r="K317" s="187"/>
      <c r="L317" s="187"/>
      <c r="M317" s="187"/>
      <c r="N317" s="187"/>
      <c r="O317" s="191"/>
      <c r="P317" s="191"/>
      <c r="Q317" s="191"/>
      <c r="R317" s="191"/>
      <c r="S317" s="191"/>
      <c r="T317" s="191"/>
      <c r="U317" s="191"/>
      <c r="V317" s="191"/>
      <c r="W317" s="191"/>
      <c r="Z317" s="188"/>
      <c r="AA317" s="188"/>
      <c r="AB317" s="188"/>
      <c r="AC317" s="188"/>
      <c r="AD317" s="188"/>
      <c r="AE317" s="188"/>
      <c r="AF317" s="188"/>
      <c r="AG317" s="188"/>
      <c r="AH317" s="188"/>
      <c r="AI317" s="188"/>
      <c r="AJ317" s="188"/>
      <c r="AK317" s="188"/>
      <c r="AL317" s="188"/>
      <c r="AM317" s="188"/>
      <c r="AN317" s="188"/>
      <c r="AO317" s="188"/>
      <c r="AP317" s="188"/>
      <c r="AQ317" s="188"/>
      <c r="AR317" s="188"/>
      <c r="AS317" s="188"/>
      <c r="AT317" s="188"/>
      <c r="AU317" s="188"/>
      <c r="AV317" s="188"/>
      <c r="AW317" s="188"/>
      <c r="AX317" s="188"/>
      <c r="AY317" s="188"/>
      <c r="AZ317" s="188"/>
      <c r="BA317" s="188"/>
      <c r="BB317" s="188"/>
      <c r="BC317" s="188"/>
      <c r="BD317" s="188"/>
      <c r="BE317" s="188"/>
      <c r="BF317" s="188"/>
      <c r="BG317" s="188"/>
      <c r="BH317" s="188"/>
      <c r="BI317" s="188"/>
      <c r="BJ317" s="188"/>
      <c r="BK317" s="188"/>
      <c r="BL317" s="188"/>
      <c r="BM317" s="188"/>
      <c r="BN317" s="188"/>
      <c r="BO317" s="188"/>
      <c r="BP317" s="188"/>
      <c r="BQ317" s="188"/>
      <c r="BR317" s="188"/>
      <c r="BS317" s="188"/>
      <c r="BT317" s="188"/>
      <c r="BU317" s="188"/>
      <c r="BV317" s="188"/>
      <c r="BW317" s="188"/>
      <c r="BX317" s="188"/>
      <c r="BY317" s="188"/>
      <c r="BZ317" s="188"/>
      <c r="CA317" s="188"/>
      <c r="CB317" s="188"/>
      <c r="CC317" s="188"/>
      <c r="CD317" s="188"/>
      <c r="CE317" s="188"/>
      <c r="CF317" s="188"/>
      <c r="CG317" s="188"/>
      <c r="CH317" s="188"/>
      <c r="CI317" s="188"/>
      <c r="CJ317" s="188"/>
      <c r="CK317" s="188"/>
      <c r="CL317" s="188"/>
      <c r="CM317" s="188"/>
      <c r="CN317" s="188"/>
      <c r="CO317" s="188"/>
      <c r="CP317" s="188"/>
      <c r="CQ317" s="188"/>
      <c r="CR317" s="188"/>
      <c r="CS317" s="188"/>
      <c r="CT317" s="188"/>
      <c r="CU317" s="188"/>
      <c r="CV317" s="188"/>
      <c r="CW317" s="188"/>
      <c r="CX317" s="188"/>
      <c r="CY317" s="188"/>
      <c r="CZ317" s="188"/>
      <c r="DA317" s="188"/>
      <c r="DB317" s="188"/>
      <c r="DC317" s="188"/>
      <c r="DD317" s="188"/>
      <c r="DE317" s="188"/>
      <c r="DF317" s="188"/>
      <c r="DG317" s="188"/>
      <c r="DH317" s="188"/>
      <c r="DI317" s="188"/>
      <c r="DJ317" s="188"/>
      <c r="DK317" s="188"/>
      <c r="DL317" s="188"/>
      <c r="DM317" s="188"/>
      <c r="DN317" s="188"/>
      <c r="DO317" s="188"/>
      <c r="DP317" s="188"/>
      <c r="DQ317" s="188"/>
      <c r="DR317" s="188"/>
      <c r="DS317" s="188"/>
      <c r="DT317" s="188"/>
      <c r="DU317" s="188"/>
      <c r="DV317" s="188"/>
      <c r="DW317" s="188"/>
      <c r="DX317" s="188"/>
      <c r="DY317" s="188"/>
      <c r="DZ317" s="188"/>
      <c r="EA317" s="188"/>
      <c r="EB317" s="188"/>
      <c r="EC317" s="188"/>
      <c r="ED317" s="188"/>
      <c r="EE317" s="188"/>
      <c r="EF317" s="188"/>
      <c r="EG317" s="188"/>
      <c r="EH317" s="188"/>
      <c r="EI317" s="188"/>
      <c r="EJ317" s="188"/>
      <c r="EK317" s="188"/>
      <c r="EL317" s="188"/>
      <c r="EM317" s="188"/>
      <c r="EN317" s="188"/>
      <c r="EO317" s="188"/>
      <c r="EP317" s="188"/>
      <c r="EQ317" s="188"/>
      <c r="ER317" s="188"/>
      <c r="ES317" s="188"/>
      <c r="ET317" s="188"/>
      <c r="EU317" s="188"/>
      <c r="EV317" s="188"/>
      <c r="EW317" s="188"/>
      <c r="EX317" s="188"/>
      <c r="EY317" s="188"/>
      <c r="EZ317" s="188"/>
      <c r="FA317" s="188"/>
      <c r="FB317" s="188"/>
      <c r="FC317" s="188"/>
      <c r="FD317" s="188"/>
      <c r="FE317" s="188"/>
      <c r="FF317" s="188"/>
      <c r="FG317" s="188"/>
      <c r="FH317" s="188"/>
      <c r="FI317" s="188"/>
      <c r="FJ317" s="188"/>
      <c r="FK317" s="188"/>
      <c r="FL317" s="188"/>
      <c r="FM317" s="188"/>
      <c r="FN317" s="188"/>
      <c r="FO317" s="188"/>
      <c r="FP317" s="188"/>
      <c r="FQ317" s="188"/>
      <c r="FR317" s="188"/>
      <c r="FS317" s="188"/>
      <c r="FT317" s="188"/>
      <c r="FU317" s="188"/>
      <c r="FV317" s="188"/>
      <c r="FW317" s="188"/>
      <c r="FX317" s="188"/>
      <c r="FY317" s="188"/>
      <c r="FZ317" s="188"/>
      <c r="GA317" s="188"/>
      <c r="GB317" s="188"/>
      <c r="GC317" s="188"/>
      <c r="GD317" s="188"/>
      <c r="GE317" s="188"/>
      <c r="GF317" s="188"/>
      <c r="GG317" s="188"/>
      <c r="GH317" s="188"/>
      <c r="GI317" s="188"/>
      <c r="GJ317" s="188"/>
      <c r="GK317" s="188"/>
      <c r="GL317" s="188"/>
      <c r="GM317" s="188"/>
      <c r="GN317" s="188"/>
      <c r="GO317" s="188"/>
      <c r="GP317" s="188"/>
      <c r="GQ317" s="188"/>
      <c r="GR317" s="188"/>
      <c r="GS317" s="188"/>
      <c r="GT317" s="188"/>
      <c r="GU317" s="188"/>
      <c r="GV317" s="188"/>
      <c r="GW317" s="188"/>
      <c r="GX317" s="188"/>
      <c r="GY317" s="188"/>
      <c r="GZ317" s="188"/>
      <c r="HA317" s="188"/>
      <c r="HB317" s="188"/>
      <c r="HC317" s="188"/>
      <c r="HD317" s="188"/>
      <c r="HE317" s="188"/>
      <c r="HF317" s="188"/>
      <c r="HG317" s="188"/>
      <c r="HH317" s="188"/>
      <c r="HI317" s="188"/>
      <c r="HJ317" s="188"/>
    </row>
    <row r="318" spans="1:218">
      <c r="A318" s="187"/>
      <c r="B318" s="187"/>
      <c r="C318" s="187"/>
      <c r="D318" s="187"/>
      <c r="E318" s="181"/>
      <c r="F318" s="187"/>
      <c r="G318" s="187"/>
      <c r="H318" s="187"/>
      <c r="I318" s="181"/>
      <c r="J318" s="187"/>
      <c r="K318" s="187"/>
      <c r="L318" s="187"/>
      <c r="M318" s="187"/>
      <c r="N318" s="187"/>
      <c r="O318" s="191"/>
      <c r="P318" s="191"/>
      <c r="Q318" s="191"/>
      <c r="R318" s="191"/>
      <c r="S318" s="191"/>
      <c r="T318" s="191"/>
      <c r="U318" s="191"/>
      <c r="V318" s="191"/>
      <c r="W318" s="191"/>
      <c r="Z318" s="188"/>
      <c r="AA318" s="188"/>
      <c r="AB318" s="188"/>
      <c r="AC318" s="188"/>
      <c r="AD318" s="188"/>
      <c r="AE318" s="188"/>
      <c r="AF318" s="188"/>
      <c r="AG318" s="188"/>
      <c r="AH318" s="188"/>
      <c r="AI318" s="188"/>
      <c r="AJ318" s="188"/>
      <c r="AK318" s="188"/>
      <c r="AL318" s="188"/>
      <c r="AM318" s="188"/>
      <c r="AN318" s="188"/>
      <c r="AO318" s="188"/>
      <c r="AP318" s="188"/>
      <c r="AQ318" s="188"/>
      <c r="AR318" s="188"/>
      <c r="AS318" s="188"/>
      <c r="AT318" s="188"/>
      <c r="AU318" s="188"/>
      <c r="AV318" s="188"/>
      <c r="AW318" s="188"/>
      <c r="AX318" s="188"/>
      <c r="AY318" s="188"/>
      <c r="AZ318" s="188"/>
      <c r="BA318" s="188"/>
      <c r="BB318" s="188"/>
      <c r="BC318" s="188"/>
      <c r="BD318" s="188"/>
      <c r="BE318" s="188"/>
      <c r="BF318" s="188"/>
      <c r="BG318" s="188"/>
      <c r="BH318" s="188"/>
      <c r="BI318" s="188"/>
      <c r="BJ318" s="188"/>
      <c r="BK318" s="188"/>
      <c r="BL318" s="188"/>
      <c r="BM318" s="188"/>
      <c r="BN318" s="188"/>
      <c r="BO318" s="188"/>
      <c r="BP318" s="188"/>
      <c r="BQ318" s="188"/>
      <c r="BR318" s="188"/>
      <c r="BS318" s="188"/>
      <c r="BT318" s="188"/>
      <c r="BU318" s="188"/>
      <c r="BV318" s="188"/>
      <c r="BW318" s="188"/>
      <c r="BX318" s="188"/>
      <c r="BY318" s="188"/>
      <c r="BZ318" s="188"/>
      <c r="CA318" s="188"/>
      <c r="CB318" s="188"/>
      <c r="CC318" s="188"/>
      <c r="CD318" s="188"/>
      <c r="CE318" s="188"/>
      <c r="CF318" s="188"/>
      <c r="CG318" s="188"/>
      <c r="CH318" s="188"/>
      <c r="CI318" s="188"/>
      <c r="CJ318" s="188"/>
      <c r="CK318" s="188"/>
      <c r="CL318" s="188"/>
      <c r="CM318" s="188"/>
      <c r="CN318" s="188"/>
      <c r="CO318" s="188"/>
      <c r="CP318" s="188"/>
      <c r="CQ318" s="188"/>
      <c r="CR318" s="188"/>
      <c r="CS318" s="188"/>
      <c r="CT318" s="188"/>
      <c r="CU318" s="188"/>
      <c r="CV318" s="188"/>
      <c r="CW318" s="188"/>
      <c r="CX318" s="188"/>
      <c r="CY318" s="188"/>
      <c r="CZ318" s="188"/>
      <c r="DA318" s="188"/>
      <c r="DB318" s="188"/>
      <c r="DC318" s="188"/>
      <c r="DD318" s="188"/>
      <c r="DE318" s="188"/>
      <c r="DF318" s="188"/>
      <c r="DG318" s="188"/>
      <c r="DH318" s="188"/>
      <c r="DI318" s="188"/>
      <c r="DJ318" s="188"/>
      <c r="DK318" s="188"/>
      <c r="DL318" s="188"/>
      <c r="DM318" s="188"/>
      <c r="DN318" s="188"/>
      <c r="DO318" s="188"/>
      <c r="DP318" s="188"/>
      <c r="DQ318" s="188"/>
      <c r="DR318" s="188"/>
      <c r="DS318" s="188"/>
      <c r="DT318" s="188"/>
      <c r="DU318" s="188"/>
      <c r="DV318" s="188"/>
      <c r="DW318" s="188"/>
      <c r="DX318" s="188"/>
      <c r="DY318" s="188"/>
      <c r="DZ318" s="188"/>
      <c r="EA318" s="188"/>
      <c r="EB318" s="188"/>
      <c r="EC318" s="188"/>
      <c r="ED318" s="188"/>
      <c r="EE318" s="188"/>
      <c r="EF318" s="188"/>
      <c r="EG318" s="188"/>
      <c r="EH318" s="188"/>
      <c r="EI318" s="188"/>
      <c r="EJ318" s="188"/>
      <c r="EK318" s="188"/>
      <c r="EL318" s="188"/>
      <c r="EM318" s="188"/>
      <c r="EN318" s="188"/>
      <c r="EO318" s="188"/>
      <c r="EP318" s="188"/>
      <c r="EQ318" s="188"/>
      <c r="ER318" s="188"/>
      <c r="ES318" s="188"/>
      <c r="ET318" s="188"/>
      <c r="EU318" s="188"/>
      <c r="EV318" s="188"/>
      <c r="EW318" s="188"/>
      <c r="EX318" s="188"/>
      <c r="EY318" s="188"/>
      <c r="EZ318" s="188"/>
      <c r="FA318" s="188"/>
      <c r="FB318" s="188"/>
      <c r="FC318" s="188"/>
      <c r="FD318" s="188"/>
      <c r="FE318" s="188"/>
      <c r="FF318" s="188"/>
      <c r="FG318" s="188"/>
      <c r="FH318" s="188"/>
      <c r="FI318" s="188"/>
      <c r="FJ318" s="188"/>
      <c r="FK318" s="188"/>
      <c r="FL318" s="188"/>
      <c r="FM318" s="188"/>
      <c r="FN318" s="188"/>
      <c r="FO318" s="188"/>
      <c r="FP318" s="188"/>
      <c r="FQ318" s="188"/>
      <c r="FR318" s="188"/>
      <c r="FS318" s="188"/>
      <c r="FT318" s="188"/>
      <c r="FU318" s="188"/>
      <c r="FV318" s="188"/>
      <c r="FW318" s="188"/>
      <c r="FX318" s="188"/>
      <c r="FY318" s="188"/>
      <c r="FZ318" s="188"/>
      <c r="GA318" s="188"/>
      <c r="GB318" s="188"/>
      <c r="GC318" s="188"/>
      <c r="GD318" s="188"/>
      <c r="GE318" s="188"/>
      <c r="GF318" s="188"/>
      <c r="GG318" s="188"/>
      <c r="GH318" s="188"/>
      <c r="GI318" s="188"/>
      <c r="GJ318" s="188"/>
      <c r="GK318" s="188"/>
      <c r="GL318" s="188"/>
      <c r="GM318" s="188"/>
      <c r="GN318" s="188"/>
      <c r="GO318" s="188"/>
      <c r="GP318" s="188"/>
      <c r="GQ318" s="188"/>
      <c r="GR318" s="188"/>
      <c r="GS318" s="188"/>
      <c r="GT318" s="188"/>
      <c r="GU318" s="188"/>
      <c r="GV318" s="188"/>
      <c r="GW318" s="188"/>
      <c r="GX318" s="188"/>
      <c r="GY318" s="188"/>
      <c r="GZ318" s="188"/>
      <c r="HA318" s="188"/>
      <c r="HB318" s="188"/>
      <c r="HC318" s="188"/>
      <c r="HD318" s="188"/>
      <c r="HE318" s="188"/>
      <c r="HF318" s="188"/>
      <c r="HG318" s="188"/>
      <c r="HH318" s="188"/>
      <c r="HI318" s="188"/>
      <c r="HJ318" s="188"/>
    </row>
    <row r="319" spans="1:218">
      <c r="A319" s="187"/>
      <c r="B319" s="187"/>
      <c r="C319" s="187"/>
      <c r="D319" s="187"/>
      <c r="E319" s="181"/>
      <c r="F319" s="187"/>
      <c r="G319" s="187"/>
      <c r="H319" s="187"/>
      <c r="I319" s="181"/>
      <c r="J319" s="187"/>
      <c r="K319" s="187"/>
      <c r="L319" s="187"/>
      <c r="M319" s="187"/>
      <c r="N319" s="187"/>
      <c r="O319" s="191"/>
      <c r="P319" s="191"/>
      <c r="Q319" s="191"/>
      <c r="R319" s="191"/>
      <c r="S319" s="191"/>
      <c r="T319" s="191"/>
      <c r="U319" s="191"/>
      <c r="V319" s="191"/>
      <c r="W319" s="191"/>
      <c r="Z319" s="188"/>
      <c r="AA319" s="188"/>
      <c r="AB319" s="188"/>
      <c r="AC319" s="188"/>
      <c r="AD319" s="188"/>
      <c r="AE319" s="188"/>
      <c r="AF319" s="188"/>
      <c r="AG319" s="188"/>
      <c r="AH319" s="188"/>
      <c r="AI319" s="188"/>
      <c r="AJ319" s="188"/>
      <c r="AK319" s="188"/>
      <c r="AL319" s="188"/>
      <c r="AM319" s="188"/>
      <c r="AN319" s="188"/>
      <c r="AO319" s="188"/>
      <c r="AP319" s="188"/>
      <c r="AQ319" s="188"/>
      <c r="AR319" s="188"/>
      <c r="AS319" s="188"/>
      <c r="AT319" s="188"/>
      <c r="AU319" s="188"/>
      <c r="AV319" s="188"/>
      <c r="AW319" s="188"/>
      <c r="AX319" s="188"/>
      <c r="AY319" s="188"/>
      <c r="AZ319" s="188"/>
      <c r="BA319" s="188"/>
      <c r="BB319" s="188"/>
      <c r="BC319" s="188"/>
      <c r="BD319" s="188"/>
      <c r="BE319" s="188"/>
      <c r="BF319" s="188"/>
      <c r="BG319" s="188"/>
      <c r="BH319" s="188"/>
      <c r="BI319" s="188"/>
      <c r="BJ319" s="188"/>
      <c r="BK319" s="188"/>
      <c r="BL319" s="188"/>
      <c r="BM319" s="188"/>
      <c r="BN319" s="188"/>
      <c r="BO319" s="188"/>
      <c r="BP319" s="188"/>
      <c r="BQ319" s="188"/>
      <c r="BR319" s="188"/>
      <c r="BS319" s="188"/>
      <c r="BT319" s="188"/>
      <c r="BU319" s="188"/>
      <c r="BV319" s="188"/>
      <c r="BW319" s="188"/>
      <c r="BX319" s="188"/>
      <c r="BY319" s="188"/>
      <c r="BZ319" s="188"/>
      <c r="CA319" s="188"/>
      <c r="CB319" s="188"/>
      <c r="CC319" s="188"/>
      <c r="CD319" s="188"/>
      <c r="CE319" s="188"/>
      <c r="CF319" s="188"/>
      <c r="CG319" s="188"/>
      <c r="CH319" s="188"/>
      <c r="CI319" s="188"/>
      <c r="CJ319" s="188"/>
      <c r="CK319" s="188"/>
      <c r="CL319" s="188"/>
      <c r="CM319" s="188"/>
      <c r="CN319" s="188"/>
      <c r="CO319" s="188"/>
      <c r="CP319" s="188"/>
      <c r="CQ319" s="188"/>
      <c r="CR319" s="188"/>
      <c r="CS319" s="188"/>
      <c r="CT319" s="188"/>
      <c r="CU319" s="188"/>
      <c r="CV319" s="188"/>
      <c r="CW319" s="188"/>
      <c r="CX319" s="188"/>
      <c r="CY319" s="188"/>
      <c r="CZ319" s="188"/>
      <c r="DA319" s="188"/>
      <c r="DB319" s="188"/>
      <c r="DC319" s="188"/>
      <c r="DD319" s="188"/>
      <c r="DE319" s="188"/>
      <c r="DF319" s="188"/>
      <c r="DG319" s="188"/>
      <c r="DH319" s="188"/>
      <c r="DI319" s="188"/>
      <c r="DJ319" s="188"/>
      <c r="DK319" s="188"/>
      <c r="DL319" s="188"/>
      <c r="DM319" s="188"/>
      <c r="DN319" s="188"/>
      <c r="DO319" s="188"/>
      <c r="DP319" s="188"/>
      <c r="DQ319" s="188"/>
      <c r="DR319" s="188"/>
      <c r="DS319" s="188"/>
      <c r="DT319" s="188"/>
      <c r="DU319" s="188"/>
      <c r="DV319" s="188"/>
      <c r="DW319" s="188"/>
      <c r="DX319" s="188"/>
      <c r="DY319" s="188"/>
      <c r="DZ319" s="188"/>
      <c r="EA319" s="188"/>
      <c r="EB319" s="188"/>
      <c r="EC319" s="188"/>
      <c r="ED319" s="188"/>
      <c r="EE319" s="188"/>
      <c r="EF319" s="188"/>
      <c r="EG319" s="188"/>
      <c r="EH319" s="188"/>
      <c r="EI319" s="188"/>
      <c r="EJ319" s="188"/>
      <c r="EK319" s="188"/>
      <c r="EL319" s="188"/>
      <c r="EM319" s="188"/>
      <c r="EN319" s="188"/>
      <c r="EO319" s="188"/>
      <c r="EP319" s="188"/>
      <c r="EQ319" s="188"/>
      <c r="ER319" s="188"/>
      <c r="ES319" s="188"/>
      <c r="ET319" s="188"/>
      <c r="EU319" s="188"/>
      <c r="EV319" s="188"/>
      <c r="EW319" s="188"/>
      <c r="EX319" s="188"/>
      <c r="EY319" s="188"/>
      <c r="EZ319" s="188"/>
      <c r="FA319" s="188"/>
      <c r="FB319" s="188"/>
      <c r="FC319" s="188"/>
      <c r="FD319" s="188"/>
      <c r="FE319" s="188"/>
      <c r="FF319" s="188"/>
      <c r="FG319" s="188"/>
      <c r="FH319" s="188"/>
      <c r="FI319" s="188"/>
      <c r="FJ319" s="188"/>
      <c r="FK319" s="188"/>
      <c r="FL319" s="188"/>
      <c r="FM319" s="188"/>
      <c r="FN319" s="188"/>
      <c r="FO319" s="188"/>
      <c r="FP319" s="188"/>
      <c r="FQ319" s="188"/>
      <c r="FR319" s="188"/>
      <c r="FS319" s="188"/>
      <c r="FT319" s="188"/>
      <c r="FU319" s="188"/>
      <c r="FV319" s="188"/>
      <c r="FW319" s="188"/>
      <c r="FX319" s="188"/>
      <c r="FY319" s="188"/>
      <c r="FZ319" s="188"/>
      <c r="GA319" s="188"/>
      <c r="GB319" s="188"/>
      <c r="GC319" s="188"/>
      <c r="GD319" s="188"/>
      <c r="GE319" s="188"/>
      <c r="GF319" s="188"/>
      <c r="GG319" s="188"/>
      <c r="GH319" s="188"/>
      <c r="GI319" s="188"/>
      <c r="GJ319" s="188"/>
      <c r="GK319" s="188"/>
      <c r="GL319" s="188"/>
      <c r="GM319" s="188"/>
      <c r="GN319" s="188"/>
      <c r="GO319" s="188"/>
      <c r="GP319" s="188"/>
      <c r="GQ319" s="188"/>
      <c r="GR319" s="188"/>
      <c r="GS319" s="188"/>
      <c r="GT319" s="188"/>
      <c r="GU319" s="188"/>
      <c r="GV319" s="188"/>
      <c r="GW319" s="188"/>
      <c r="GX319" s="188"/>
      <c r="GY319" s="188"/>
      <c r="GZ319" s="188"/>
      <c r="HA319" s="188"/>
      <c r="HB319" s="188"/>
      <c r="HC319" s="188"/>
      <c r="HD319" s="188"/>
      <c r="HE319" s="188"/>
      <c r="HF319" s="188"/>
      <c r="HG319" s="188"/>
      <c r="HH319" s="188"/>
      <c r="HI319" s="188"/>
      <c r="HJ319" s="188"/>
    </row>
    <row r="320" spans="1:218">
      <c r="A320" s="187"/>
      <c r="B320" s="187"/>
      <c r="C320" s="187"/>
      <c r="D320" s="187"/>
      <c r="E320" s="181"/>
      <c r="F320" s="187"/>
      <c r="G320" s="187"/>
      <c r="H320" s="187"/>
      <c r="I320" s="181"/>
      <c r="J320" s="187"/>
      <c r="K320" s="187"/>
      <c r="L320" s="187"/>
      <c r="M320" s="187"/>
      <c r="N320" s="187"/>
      <c r="O320" s="191"/>
      <c r="P320" s="191"/>
      <c r="Q320" s="191"/>
      <c r="R320" s="191"/>
      <c r="S320" s="191"/>
      <c r="T320" s="191"/>
      <c r="U320" s="191"/>
      <c r="V320" s="191"/>
      <c r="W320" s="191"/>
      <c r="Z320" s="188"/>
      <c r="AA320" s="188"/>
      <c r="AB320" s="188"/>
      <c r="AC320" s="188"/>
      <c r="AD320" s="188"/>
      <c r="AE320" s="188"/>
      <c r="AF320" s="188"/>
      <c r="AG320" s="188"/>
      <c r="AH320" s="188"/>
      <c r="AI320" s="188"/>
      <c r="AJ320" s="188"/>
      <c r="AK320" s="188"/>
      <c r="AL320" s="188"/>
      <c r="AM320" s="188"/>
      <c r="AN320" s="188"/>
      <c r="AO320" s="188"/>
      <c r="AP320" s="188"/>
      <c r="AQ320" s="188"/>
      <c r="AR320" s="188"/>
      <c r="AS320" s="188"/>
      <c r="AT320" s="188"/>
      <c r="AU320" s="188"/>
      <c r="AV320" s="188"/>
      <c r="AW320" s="188"/>
      <c r="AX320" s="188"/>
      <c r="AY320" s="188"/>
      <c r="AZ320" s="188"/>
      <c r="BA320" s="188"/>
      <c r="BB320" s="188"/>
      <c r="BC320" s="188"/>
      <c r="BD320" s="188"/>
      <c r="BE320" s="188"/>
      <c r="BF320" s="188"/>
      <c r="BG320" s="188"/>
      <c r="BH320" s="188"/>
      <c r="BI320" s="188"/>
      <c r="BJ320" s="188"/>
      <c r="BK320" s="188"/>
      <c r="BL320" s="188"/>
      <c r="BM320" s="188"/>
      <c r="BN320" s="188"/>
      <c r="BO320" s="188"/>
      <c r="BP320" s="188"/>
      <c r="BQ320" s="188"/>
      <c r="BR320" s="188"/>
      <c r="BS320" s="188"/>
      <c r="BT320" s="188"/>
      <c r="BU320" s="188"/>
      <c r="BV320" s="188"/>
      <c r="BW320" s="188"/>
      <c r="BX320" s="188"/>
      <c r="BY320" s="188"/>
      <c r="BZ320" s="188"/>
      <c r="CA320" s="188"/>
      <c r="CB320" s="188"/>
      <c r="CC320" s="188"/>
      <c r="CD320" s="188"/>
      <c r="CE320" s="188"/>
      <c r="CF320" s="188"/>
      <c r="CG320" s="188"/>
      <c r="CH320" s="188"/>
      <c r="CI320" s="188"/>
      <c r="CJ320" s="188"/>
      <c r="CK320" s="188"/>
      <c r="CL320" s="188"/>
      <c r="CM320" s="188"/>
      <c r="CN320" s="188"/>
      <c r="CO320" s="188"/>
      <c r="CP320" s="188"/>
      <c r="CQ320" s="188"/>
      <c r="CR320" s="188"/>
      <c r="CS320" s="188"/>
      <c r="CT320" s="188"/>
      <c r="CU320" s="188"/>
      <c r="CV320" s="188"/>
      <c r="CW320" s="188"/>
      <c r="CX320" s="188"/>
      <c r="CY320" s="188"/>
      <c r="CZ320" s="188"/>
      <c r="DA320" s="188"/>
      <c r="DB320" s="188"/>
      <c r="DC320" s="188"/>
      <c r="DD320" s="188"/>
      <c r="DE320" s="188"/>
      <c r="DF320" s="188"/>
      <c r="DG320" s="188"/>
      <c r="DH320" s="188"/>
      <c r="DI320" s="188"/>
      <c r="DJ320" s="188"/>
      <c r="DK320" s="188"/>
      <c r="DL320" s="188"/>
      <c r="DM320" s="188"/>
      <c r="DN320" s="188"/>
      <c r="DO320" s="188"/>
      <c r="DP320" s="188"/>
      <c r="DQ320" s="188"/>
      <c r="DR320" s="188"/>
      <c r="DS320" s="188"/>
      <c r="DT320" s="188"/>
      <c r="DU320" s="188"/>
      <c r="DV320" s="188"/>
      <c r="DW320" s="188"/>
      <c r="DX320" s="188"/>
      <c r="DY320" s="188"/>
      <c r="DZ320" s="188"/>
      <c r="EA320" s="188"/>
      <c r="EB320" s="188"/>
      <c r="EC320" s="188"/>
      <c r="ED320" s="188"/>
      <c r="EE320" s="188"/>
      <c r="EF320" s="188"/>
      <c r="EG320" s="188"/>
      <c r="EH320" s="188"/>
      <c r="EI320" s="188"/>
      <c r="EJ320" s="188"/>
      <c r="EK320" s="188"/>
      <c r="EL320" s="188"/>
      <c r="EM320" s="188"/>
      <c r="EN320" s="188"/>
      <c r="EO320" s="188"/>
      <c r="EP320" s="188"/>
      <c r="EQ320" s="188"/>
      <c r="ER320" s="188"/>
      <c r="ES320" s="188"/>
      <c r="ET320" s="188"/>
      <c r="EU320" s="188"/>
      <c r="EV320" s="188"/>
      <c r="EW320" s="188"/>
      <c r="EX320" s="188"/>
      <c r="EY320" s="188"/>
      <c r="EZ320" s="188"/>
      <c r="FA320" s="188"/>
      <c r="FB320" s="188"/>
      <c r="FC320" s="188"/>
      <c r="FD320" s="188"/>
      <c r="FE320" s="188"/>
      <c r="FF320" s="188"/>
      <c r="FG320" s="188"/>
      <c r="FH320" s="188"/>
      <c r="FI320" s="188"/>
      <c r="FJ320" s="188"/>
      <c r="FK320" s="188"/>
      <c r="FL320" s="188"/>
      <c r="FM320" s="188"/>
      <c r="FN320" s="188"/>
      <c r="FO320" s="188"/>
      <c r="FP320" s="188"/>
      <c r="FQ320" s="188"/>
      <c r="FR320" s="188"/>
      <c r="FS320" s="188"/>
      <c r="FT320" s="188"/>
      <c r="FU320" s="188"/>
      <c r="FV320" s="188"/>
      <c r="FW320" s="188"/>
      <c r="FX320" s="188"/>
      <c r="FY320" s="188"/>
      <c r="FZ320" s="188"/>
      <c r="GA320" s="188"/>
      <c r="GB320" s="188"/>
      <c r="GC320" s="188"/>
      <c r="GD320" s="188"/>
      <c r="GE320" s="188"/>
      <c r="GF320" s="188"/>
      <c r="GG320" s="188"/>
      <c r="GH320" s="188"/>
      <c r="GI320" s="188"/>
      <c r="GJ320" s="188"/>
      <c r="GK320" s="188"/>
      <c r="GL320" s="188"/>
      <c r="GM320" s="188"/>
      <c r="GN320" s="188"/>
      <c r="GO320" s="188"/>
      <c r="GP320" s="188"/>
      <c r="GQ320" s="188"/>
      <c r="GR320" s="188"/>
      <c r="GS320" s="188"/>
      <c r="GT320" s="188"/>
      <c r="GU320" s="188"/>
      <c r="GV320" s="188"/>
      <c r="GW320" s="188"/>
      <c r="GX320" s="188"/>
      <c r="GY320" s="188"/>
      <c r="GZ320" s="188"/>
      <c r="HA320" s="188"/>
      <c r="HB320" s="188"/>
      <c r="HC320" s="188"/>
      <c r="HD320" s="188"/>
      <c r="HE320" s="188"/>
      <c r="HF320" s="188"/>
      <c r="HG320" s="188"/>
      <c r="HH320" s="188"/>
      <c r="HI320" s="188"/>
      <c r="HJ320" s="188"/>
    </row>
    <row r="321" spans="1:218">
      <c r="A321" s="191"/>
      <c r="B321" s="191"/>
      <c r="C321" s="191"/>
      <c r="D321" s="191"/>
      <c r="E321" s="182"/>
      <c r="F321" s="191"/>
      <c r="G321" s="191"/>
      <c r="H321" s="191"/>
      <c r="I321" s="182"/>
      <c r="J321" s="191"/>
      <c r="K321" s="191"/>
      <c r="L321" s="191"/>
      <c r="M321" s="191"/>
      <c r="N321" s="191"/>
      <c r="O321" s="191"/>
      <c r="P321" s="191"/>
      <c r="Q321" s="191"/>
      <c r="R321" s="191"/>
      <c r="S321" s="191"/>
      <c r="T321" s="191"/>
      <c r="U321" s="191"/>
      <c r="V321" s="191"/>
      <c r="W321" s="191"/>
      <c r="Z321" s="188"/>
      <c r="AA321" s="188"/>
      <c r="AB321" s="188"/>
      <c r="AC321" s="188"/>
      <c r="AD321" s="188"/>
      <c r="AE321" s="188"/>
      <c r="AF321" s="188"/>
      <c r="AG321" s="188"/>
      <c r="AH321" s="188"/>
      <c r="AI321" s="188"/>
      <c r="AJ321" s="188"/>
      <c r="AK321" s="188"/>
      <c r="AL321" s="188"/>
      <c r="AM321" s="188"/>
      <c r="AN321" s="188"/>
      <c r="AO321" s="188"/>
      <c r="AP321" s="188"/>
      <c r="AQ321" s="188"/>
      <c r="AR321" s="188"/>
      <c r="AS321" s="188"/>
      <c r="AT321" s="188"/>
      <c r="AU321" s="188"/>
      <c r="AV321" s="188"/>
      <c r="AW321" s="188"/>
      <c r="AX321" s="188"/>
      <c r="AY321" s="188"/>
      <c r="AZ321" s="188"/>
      <c r="BA321" s="188"/>
      <c r="BB321" s="188"/>
      <c r="BC321" s="188"/>
      <c r="BD321" s="188"/>
      <c r="BE321" s="188"/>
      <c r="BF321" s="188"/>
      <c r="BG321" s="188"/>
      <c r="BH321" s="188"/>
      <c r="BI321" s="188"/>
      <c r="BJ321" s="188"/>
      <c r="BK321" s="188"/>
      <c r="BL321" s="188"/>
      <c r="BM321" s="188"/>
      <c r="BN321" s="188"/>
      <c r="BO321" s="188"/>
      <c r="BP321" s="188"/>
      <c r="BQ321" s="188"/>
      <c r="BR321" s="188"/>
      <c r="BS321" s="188"/>
      <c r="BT321" s="188"/>
      <c r="BU321" s="188"/>
      <c r="BV321" s="188"/>
      <c r="BW321" s="188"/>
      <c r="BX321" s="188"/>
      <c r="BY321" s="188"/>
      <c r="BZ321" s="188"/>
      <c r="CA321" s="188"/>
      <c r="CB321" s="188"/>
      <c r="CC321" s="188"/>
      <c r="CD321" s="188"/>
      <c r="CE321" s="188"/>
      <c r="CF321" s="188"/>
      <c r="CG321" s="188"/>
      <c r="CH321" s="188"/>
      <c r="CI321" s="188"/>
      <c r="CJ321" s="188"/>
      <c r="CK321" s="188"/>
      <c r="CL321" s="188"/>
      <c r="CM321" s="188"/>
      <c r="CN321" s="188"/>
      <c r="CO321" s="188"/>
      <c r="CP321" s="188"/>
      <c r="CQ321" s="188"/>
      <c r="CR321" s="188"/>
      <c r="CS321" s="188"/>
      <c r="CT321" s="188"/>
      <c r="CU321" s="188"/>
      <c r="CV321" s="188"/>
      <c r="CW321" s="188"/>
      <c r="CX321" s="188"/>
      <c r="CY321" s="188"/>
      <c r="CZ321" s="188"/>
      <c r="DA321" s="188"/>
      <c r="DB321" s="188"/>
      <c r="DC321" s="188"/>
      <c r="DD321" s="188"/>
      <c r="DE321" s="188"/>
      <c r="DF321" s="188"/>
      <c r="DG321" s="188"/>
      <c r="DH321" s="188"/>
      <c r="DI321" s="188"/>
      <c r="DJ321" s="188"/>
      <c r="DK321" s="188"/>
      <c r="DL321" s="188"/>
      <c r="DM321" s="188"/>
      <c r="DN321" s="188"/>
      <c r="DO321" s="188"/>
      <c r="DP321" s="188"/>
      <c r="DQ321" s="188"/>
      <c r="DR321" s="188"/>
      <c r="DS321" s="188"/>
      <c r="DT321" s="188"/>
      <c r="DU321" s="188"/>
      <c r="DV321" s="188"/>
      <c r="DW321" s="188"/>
      <c r="DX321" s="188"/>
      <c r="DY321" s="188"/>
      <c r="DZ321" s="188"/>
      <c r="EA321" s="188"/>
      <c r="EB321" s="188"/>
      <c r="EC321" s="188"/>
      <c r="ED321" s="188"/>
      <c r="EE321" s="188"/>
      <c r="EF321" s="188"/>
      <c r="EG321" s="188"/>
      <c r="EH321" s="188"/>
      <c r="EI321" s="188"/>
      <c r="EJ321" s="188"/>
      <c r="EK321" s="188"/>
      <c r="EL321" s="188"/>
      <c r="EM321" s="188"/>
      <c r="EN321" s="188"/>
      <c r="EO321" s="188"/>
      <c r="EP321" s="188"/>
      <c r="EQ321" s="188"/>
      <c r="ER321" s="188"/>
      <c r="ES321" s="188"/>
      <c r="ET321" s="188"/>
      <c r="EU321" s="188"/>
      <c r="EV321" s="188"/>
      <c r="EW321" s="188"/>
      <c r="EX321" s="188"/>
      <c r="EY321" s="188"/>
      <c r="EZ321" s="188"/>
      <c r="FA321" s="188"/>
      <c r="FB321" s="188"/>
      <c r="FC321" s="188"/>
      <c r="FD321" s="188"/>
      <c r="FE321" s="188"/>
      <c r="FF321" s="188"/>
      <c r="FG321" s="188"/>
      <c r="FH321" s="188"/>
      <c r="FI321" s="188"/>
      <c r="FJ321" s="188"/>
      <c r="FK321" s="188"/>
      <c r="FL321" s="188"/>
      <c r="FM321" s="188"/>
      <c r="FN321" s="188"/>
      <c r="FO321" s="188"/>
      <c r="FP321" s="188"/>
      <c r="FQ321" s="188"/>
      <c r="FR321" s="188"/>
      <c r="FS321" s="188"/>
      <c r="FT321" s="188"/>
      <c r="FU321" s="188"/>
      <c r="FV321" s="188"/>
      <c r="FW321" s="188"/>
      <c r="FX321" s="188"/>
      <c r="FY321" s="188"/>
      <c r="FZ321" s="188"/>
      <c r="GA321" s="188"/>
      <c r="GB321" s="188"/>
      <c r="GC321" s="188"/>
      <c r="GD321" s="188"/>
      <c r="GE321" s="188"/>
      <c r="GF321" s="188"/>
      <c r="GG321" s="188"/>
      <c r="GH321" s="188"/>
      <c r="GI321" s="188"/>
      <c r="GJ321" s="188"/>
      <c r="GK321" s="188"/>
      <c r="GL321" s="188"/>
      <c r="GM321" s="188"/>
      <c r="GN321" s="188"/>
      <c r="GO321" s="188"/>
      <c r="GP321" s="188"/>
      <c r="GQ321" s="188"/>
      <c r="GR321" s="188"/>
      <c r="GS321" s="188"/>
      <c r="GT321" s="188"/>
      <c r="GU321" s="188"/>
      <c r="GV321" s="188"/>
      <c r="GW321" s="188"/>
      <c r="GX321" s="188"/>
      <c r="GY321" s="188"/>
      <c r="GZ321" s="188"/>
      <c r="HA321" s="188"/>
      <c r="HB321" s="188"/>
      <c r="HC321" s="188"/>
      <c r="HD321" s="188"/>
      <c r="HE321" s="188"/>
      <c r="HF321" s="188"/>
      <c r="HG321" s="188"/>
      <c r="HH321" s="188"/>
      <c r="HI321" s="188"/>
      <c r="HJ321" s="188"/>
    </row>
    <row r="322" spans="1:218">
      <c r="A322" s="191"/>
      <c r="B322" s="191"/>
      <c r="C322" s="191"/>
      <c r="D322" s="191"/>
      <c r="E322" s="182"/>
      <c r="F322" s="191"/>
      <c r="G322" s="191"/>
      <c r="H322" s="191"/>
      <c r="I322" s="182"/>
      <c r="J322" s="191"/>
      <c r="K322" s="191"/>
      <c r="L322" s="191"/>
      <c r="M322" s="191"/>
      <c r="N322" s="191"/>
      <c r="O322" s="191"/>
      <c r="P322" s="191"/>
      <c r="Q322" s="191"/>
      <c r="R322" s="191"/>
      <c r="S322" s="191"/>
      <c r="T322" s="191"/>
      <c r="U322" s="191"/>
      <c r="V322" s="191"/>
      <c r="W322" s="191"/>
      <c r="Z322" s="188"/>
      <c r="AA322" s="188"/>
      <c r="AB322" s="188"/>
      <c r="AC322" s="188"/>
      <c r="AD322" s="188"/>
      <c r="AE322" s="188"/>
      <c r="AF322" s="188"/>
      <c r="AG322" s="188"/>
      <c r="AH322" s="188"/>
      <c r="AI322" s="188"/>
      <c r="AJ322" s="188"/>
      <c r="AK322" s="188"/>
      <c r="AL322" s="188"/>
      <c r="AM322" s="188"/>
      <c r="AN322" s="188"/>
      <c r="AO322" s="188"/>
      <c r="AP322" s="188"/>
      <c r="AQ322" s="188"/>
      <c r="AR322" s="188"/>
      <c r="AS322" s="188"/>
      <c r="AT322" s="188"/>
      <c r="AU322" s="188"/>
      <c r="AV322" s="188"/>
      <c r="AW322" s="188"/>
      <c r="AX322" s="188"/>
      <c r="AY322" s="188"/>
      <c r="AZ322" s="188"/>
      <c r="BA322" s="188"/>
      <c r="BB322" s="188"/>
      <c r="BC322" s="188"/>
      <c r="BD322" s="188"/>
      <c r="BE322" s="188"/>
      <c r="BF322" s="188"/>
      <c r="BG322" s="188"/>
      <c r="BH322" s="188"/>
      <c r="BI322" s="188"/>
      <c r="BJ322" s="188"/>
      <c r="BK322" s="188"/>
      <c r="BL322" s="188"/>
      <c r="BM322" s="188"/>
      <c r="BN322" s="188"/>
      <c r="BO322" s="188"/>
      <c r="BP322" s="188"/>
      <c r="BQ322" s="188"/>
      <c r="BR322" s="188"/>
      <c r="BS322" s="188"/>
      <c r="BT322" s="188"/>
      <c r="BU322" s="188"/>
      <c r="BV322" s="188"/>
      <c r="BW322" s="188"/>
      <c r="BX322" s="188"/>
      <c r="BY322" s="188"/>
      <c r="BZ322" s="188"/>
      <c r="CA322" s="188"/>
      <c r="CB322" s="188"/>
      <c r="CC322" s="188"/>
      <c r="CD322" s="188"/>
      <c r="CE322" s="188"/>
      <c r="CF322" s="188"/>
      <c r="CG322" s="188"/>
      <c r="CH322" s="188"/>
      <c r="CI322" s="188"/>
      <c r="CJ322" s="188"/>
      <c r="CK322" s="188"/>
      <c r="CL322" s="188"/>
      <c r="CM322" s="188"/>
      <c r="CN322" s="188"/>
      <c r="CO322" s="188"/>
      <c r="CP322" s="188"/>
      <c r="CQ322" s="188"/>
      <c r="CR322" s="188"/>
      <c r="CS322" s="188"/>
      <c r="CT322" s="188"/>
      <c r="CU322" s="188"/>
      <c r="CV322" s="188"/>
      <c r="CW322" s="188"/>
      <c r="CX322" s="188"/>
      <c r="CY322" s="188"/>
      <c r="CZ322" s="188"/>
      <c r="DA322" s="188"/>
      <c r="DB322" s="188"/>
      <c r="DC322" s="188"/>
      <c r="DD322" s="188"/>
      <c r="DE322" s="188"/>
      <c r="DF322" s="188"/>
      <c r="DG322" s="188"/>
      <c r="DH322" s="188"/>
      <c r="DI322" s="188"/>
      <c r="DJ322" s="188"/>
      <c r="DK322" s="188"/>
      <c r="DL322" s="188"/>
      <c r="DM322" s="188"/>
      <c r="DN322" s="188"/>
      <c r="DO322" s="188"/>
      <c r="DP322" s="188"/>
      <c r="DQ322" s="188"/>
      <c r="DR322" s="188"/>
      <c r="DS322" s="188"/>
      <c r="DT322" s="188"/>
      <c r="DU322" s="188"/>
      <c r="DV322" s="188"/>
      <c r="DW322" s="188"/>
      <c r="DX322" s="188"/>
      <c r="DY322" s="188"/>
      <c r="DZ322" s="188"/>
      <c r="EA322" s="188"/>
      <c r="EB322" s="188"/>
      <c r="EC322" s="188"/>
      <c r="ED322" s="188"/>
      <c r="EE322" s="188"/>
      <c r="EF322" s="188"/>
      <c r="EG322" s="188"/>
      <c r="EH322" s="188"/>
      <c r="EI322" s="188"/>
      <c r="EJ322" s="188"/>
      <c r="EK322" s="188"/>
      <c r="EL322" s="188"/>
      <c r="EM322" s="188"/>
      <c r="EN322" s="188"/>
      <c r="EO322" s="188"/>
      <c r="EP322" s="188"/>
      <c r="EQ322" s="188"/>
      <c r="ER322" s="188"/>
      <c r="ES322" s="188"/>
      <c r="ET322" s="188"/>
      <c r="EU322" s="188"/>
      <c r="EV322" s="188"/>
      <c r="EW322" s="188"/>
      <c r="EX322" s="188"/>
      <c r="EY322" s="188"/>
      <c r="EZ322" s="188"/>
      <c r="FA322" s="188"/>
      <c r="FB322" s="188"/>
      <c r="FC322" s="188"/>
      <c r="FD322" s="188"/>
      <c r="FE322" s="188"/>
      <c r="FF322" s="188"/>
      <c r="FG322" s="188"/>
      <c r="FH322" s="188"/>
      <c r="FI322" s="188"/>
      <c r="FJ322" s="188"/>
      <c r="FK322" s="188"/>
      <c r="FL322" s="188"/>
      <c r="FM322" s="188"/>
      <c r="FN322" s="188"/>
      <c r="FO322" s="188"/>
      <c r="FP322" s="188"/>
      <c r="FQ322" s="188"/>
      <c r="FR322" s="188"/>
      <c r="FS322" s="188"/>
      <c r="FT322" s="188"/>
      <c r="FU322" s="188"/>
      <c r="FV322" s="188"/>
      <c r="FW322" s="188"/>
      <c r="FX322" s="188"/>
      <c r="FY322" s="188"/>
      <c r="FZ322" s="188"/>
      <c r="GA322" s="188"/>
      <c r="GB322" s="188"/>
      <c r="GC322" s="188"/>
      <c r="GD322" s="188"/>
      <c r="GE322" s="188"/>
      <c r="GF322" s="188"/>
      <c r="GG322" s="188"/>
      <c r="GH322" s="188"/>
      <c r="GI322" s="188"/>
      <c r="GJ322" s="188"/>
      <c r="GK322" s="188"/>
      <c r="GL322" s="188"/>
      <c r="GM322" s="188"/>
      <c r="GN322" s="188"/>
      <c r="GO322" s="188"/>
      <c r="GP322" s="188"/>
      <c r="GQ322" s="188"/>
      <c r="GR322" s="188"/>
      <c r="GS322" s="188"/>
      <c r="GT322" s="188"/>
      <c r="GU322" s="188"/>
      <c r="GV322" s="188"/>
      <c r="GW322" s="188"/>
      <c r="GX322" s="188"/>
      <c r="GY322" s="188"/>
      <c r="GZ322" s="188"/>
      <c r="HA322" s="188"/>
      <c r="HB322" s="188"/>
      <c r="HC322" s="188"/>
      <c r="HD322" s="188"/>
      <c r="HE322" s="188"/>
      <c r="HF322" s="188"/>
      <c r="HG322" s="188"/>
      <c r="HH322" s="188"/>
      <c r="HI322" s="188"/>
      <c r="HJ322" s="188"/>
    </row>
    <row r="323" spans="1:218">
      <c r="A323" s="191"/>
      <c r="B323" s="191"/>
      <c r="C323" s="191"/>
      <c r="D323" s="191"/>
      <c r="E323" s="182"/>
      <c r="F323" s="191"/>
      <c r="G323" s="191"/>
      <c r="H323" s="191"/>
      <c r="I323" s="182"/>
      <c r="J323" s="191"/>
      <c r="K323" s="191"/>
      <c r="L323" s="191"/>
      <c r="M323" s="191"/>
      <c r="N323" s="191"/>
      <c r="O323" s="191"/>
      <c r="P323" s="191"/>
      <c r="Q323" s="191"/>
      <c r="R323" s="191"/>
      <c r="S323" s="191"/>
      <c r="T323" s="191"/>
      <c r="U323" s="191"/>
      <c r="V323" s="191"/>
      <c r="W323" s="191"/>
      <c r="Z323" s="188"/>
      <c r="AA323" s="188"/>
      <c r="AB323" s="188"/>
      <c r="AC323" s="188"/>
      <c r="AD323" s="188"/>
      <c r="AE323" s="188"/>
      <c r="AF323" s="188"/>
      <c r="AG323" s="188"/>
      <c r="AH323" s="188"/>
      <c r="AI323" s="188"/>
      <c r="AJ323" s="188"/>
      <c r="AK323" s="188"/>
      <c r="AL323" s="188"/>
      <c r="AM323" s="188"/>
      <c r="AN323" s="188"/>
      <c r="AO323" s="188"/>
      <c r="AP323" s="188"/>
      <c r="AQ323" s="188"/>
      <c r="AR323" s="188"/>
      <c r="AS323" s="188"/>
      <c r="AT323" s="188"/>
      <c r="AU323" s="188"/>
      <c r="AV323" s="188"/>
      <c r="AW323" s="188"/>
      <c r="AX323" s="188"/>
      <c r="AY323" s="188"/>
      <c r="AZ323" s="188"/>
      <c r="BA323" s="188"/>
      <c r="BB323" s="188"/>
      <c r="BC323" s="188"/>
      <c r="BD323" s="188"/>
      <c r="BE323" s="188"/>
      <c r="BF323" s="188"/>
      <c r="BG323" s="188"/>
      <c r="BH323" s="188"/>
      <c r="BI323" s="188"/>
      <c r="BJ323" s="188"/>
      <c r="BK323" s="188"/>
      <c r="BL323" s="188"/>
      <c r="BM323" s="188"/>
      <c r="BN323" s="188"/>
      <c r="BO323" s="188"/>
      <c r="BP323" s="188"/>
      <c r="BQ323" s="188"/>
      <c r="BR323" s="188"/>
      <c r="BS323" s="188"/>
      <c r="BT323" s="188"/>
      <c r="BU323" s="188"/>
      <c r="BV323" s="188"/>
      <c r="BW323" s="188"/>
      <c r="BX323" s="188"/>
      <c r="BY323" s="188"/>
      <c r="BZ323" s="188"/>
      <c r="CA323" s="188"/>
      <c r="CB323" s="188"/>
      <c r="CC323" s="188"/>
      <c r="CD323" s="188"/>
      <c r="CE323" s="188"/>
      <c r="CF323" s="188"/>
      <c r="CG323" s="188"/>
      <c r="CH323" s="188"/>
      <c r="CI323" s="188"/>
      <c r="CJ323" s="188"/>
      <c r="CK323" s="188"/>
      <c r="CL323" s="188"/>
      <c r="CM323" s="188"/>
      <c r="CN323" s="188"/>
      <c r="CO323" s="188"/>
      <c r="CP323" s="188"/>
      <c r="CQ323" s="188"/>
      <c r="CR323" s="188"/>
      <c r="CS323" s="188"/>
      <c r="CT323" s="188"/>
      <c r="CU323" s="188"/>
      <c r="CV323" s="188"/>
      <c r="CW323" s="188"/>
      <c r="CX323" s="188"/>
      <c r="CY323" s="188"/>
      <c r="CZ323" s="188"/>
      <c r="DA323" s="188"/>
      <c r="DB323" s="188"/>
      <c r="DC323" s="188"/>
      <c r="DD323" s="188"/>
      <c r="DE323" s="188"/>
      <c r="DF323" s="188"/>
      <c r="DG323" s="188"/>
      <c r="DH323" s="188"/>
      <c r="DI323" s="188"/>
      <c r="DJ323" s="188"/>
      <c r="DK323" s="188"/>
      <c r="DL323" s="188"/>
      <c r="DM323" s="188"/>
      <c r="DN323" s="188"/>
      <c r="DO323" s="188"/>
      <c r="DP323" s="188"/>
      <c r="DQ323" s="188"/>
      <c r="DR323" s="188"/>
      <c r="DS323" s="188"/>
      <c r="DT323" s="188"/>
      <c r="DU323" s="188"/>
      <c r="DV323" s="188"/>
      <c r="DW323" s="188"/>
      <c r="DX323" s="188"/>
      <c r="DY323" s="188"/>
      <c r="DZ323" s="188"/>
      <c r="EA323" s="188"/>
      <c r="EB323" s="188"/>
      <c r="EC323" s="188"/>
      <c r="ED323" s="188"/>
      <c r="EE323" s="188"/>
      <c r="EF323" s="188"/>
      <c r="EG323" s="188"/>
      <c r="EH323" s="188"/>
      <c r="EI323" s="188"/>
      <c r="EJ323" s="188"/>
      <c r="EK323" s="188"/>
      <c r="EL323" s="188"/>
      <c r="EM323" s="188"/>
      <c r="EN323" s="188"/>
      <c r="EO323" s="188"/>
      <c r="EP323" s="188"/>
      <c r="EQ323" s="188"/>
      <c r="ER323" s="188"/>
      <c r="ES323" s="188"/>
      <c r="ET323" s="188"/>
      <c r="EU323" s="188"/>
      <c r="EV323" s="188"/>
      <c r="EW323" s="188"/>
      <c r="EX323" s="188"/>
      <c r="EY323" s="188"/>
      <c r="EZ323" s="188"/>
      <c r="FA323" s="188"/>
      <c r="FB323" s="188"/>
      <c r="FC323" s="188"/>
      <c r="FD323" s="188"/>
      <c r="FE323" s="188"/>
      <c r="FF323" s="188"/>
      <c r="FG323" s="188"/>
      <c r="FH323" s="188"/>
      <c r="FI323" s="188"/>
      <c r="FJ323" s="188"/>
      <c r="FK323" s="188"/>
      <c r="FL323" s="188"/>
      <c r="FM323" s="188"/>
      <c r="FN323" s="188"/>
      <c r="FO323" s="188"/>
      <c r="FP323" s="188"/>
      <c r="FQ323" s="188"/>
      <c r="FR323" s="188"/>
      <c r="FS323" s="188"/>
      <c r="FT323" s="188"/>
      <c r="FU323" s="188"/>
      <c r="FV323" s="188"/>
      <c r="FW323" s="188"/>
      <c r="FX323" s="188"/>
      <c r="FY323" s="188"/>
      <c r="FZ323" s="188"/>
      <c r="GA323" s="188"/>
      <c r="GB323" s="188"/>
      <c r="GC323" s="188"/>
      <c r="GD323" s="188"/>
      <c r="GE323" s="188"/>
      <c r="GF323" s="188"/>
      <c r="GG323" s="188"/>
      <c r="GH323" s="188"/>
      <c r="GI323" s="188"/>
      <c r="GJ323" s="188"/>
      <c r="GK323" s="188"/>
      <c r="GL323" s="188"/>
      <c r="GM323" s="188"/>
      <c r="GN323" s="188"/>
      <c r="GO323" s="188"/>
      <c r="GP323" s="188"/>
      <c r="GQ323" s="188"/>
      <c r="GR323" s="188"/>
      <c r="GS323" s="188"/>
      <c r="GT323" s="188"/>
      <c r="GU323" s="188"/>
      <c r="GV323" s="188"/>
      <c r="GW323" s="188"/>
      <c r="GX323" s="188"/>
      <c r="GY323" s="188"/>
      <c r="GZ323" s="188"/>
      <c r="HA323" s="188"/>
      <c r="HB323" s="188"/>
      <c r="HC323" s="188"/>
      <c r="HD323" s="188"/>
      <c r="HE323" s="188"/>
      <c r="HF323" s="188"/>
      <c r="HG323" s="188"/>
      <c r="HH323" s="188"/>
      <c r="HI323" s="188"/>
      <c r="HJ323" s="188"/>
    </row>
    <row r="324" spans="1:218">
      <c r="A324" s="191"/>
      <c r="B324" s="191"/>
      <c r="C324" s="191"/>
      <c r="D324" s="191"/>
      <c r="E324" s="182"/>
      <c r="F324" s="191"/>
      <c r="G324" s="191"/>
      <c r="H324" s="191"/>
      <c r="I324" s="182"/>
      <c r="J324" s="191"/>
      <c r="K324" s="191"/>
      <c r="L324" s="191"/>
      <c r="M324" s="191"/>
      <c r="N324" s="191"/>
      <c r="O324" s="191"/>
      <c r="P324" s="191"/>
      <c r="Q324" s="191"/>
      <c r="R324" s="191"/>
      <c r="S324" s="191"/>
      <c r="T324" s="191"/>
      <c r="U324" s="191"/>
      <c r="V324" s="191"/>
      <c r="W324" s="191"/>
      <c r="Z324" s="188"/>
      <c r="AA324" s="188"/>
      <c r="AB324" s="188"/>
      <c r="AC324" s="188"/>
      <c r="AD324" s="188"/>
      <c r="AE324" s="188"/>
      <c r="AF324" s="188"/>
      <c r="AG324" s="188"/>
      <c r="AH324" s="188"/>
      <c r="AI324" s="188"/>
      <c r="AJ324" s="188"/>
      <c r="AK324" s="188"/>
      <c r="AL324" s="188"/>
      <c r="AM324" s="188"/>
      <c r="AN324" s="188"/>
      <c r="AO324" s="188"/>
      <c r="AP324" s="188"/>
      <c r="AQ324" s="188"/>
      <c r="AR324" s="188"/>
      <c r="AS324" s="188"/>
      <c r="AT324" s="188"/>
      <c r="AU324" s="188"/>
      <c r="AV324" s="188"/>
      <c r="AW324" s="188"/>
      <c r="AX324" s="188"/>
      <c r="AY324" s="188"/>
      <c r="AZ324" s="188"/>
      <c r="BA324" s="188"/>
      <c r="BB324" s="188"/>
      <c r="BC324" s="188"/>
      <c r="BD324" s="188"/>
      <c r="BE324" s="188"/>
      <c r="BF324" s="188"/>
      <c r="BG324" s="188"/>
      <c r="BH324" s="188"/>
      <c r="BI324" s="188"/>
      <c r="BJ324" s="188"/>
      <c r="BK324" s="188"/>
      <c r="BL324" s="188"/>
      <c r="BM324" s="188"/>
      <c r="BN324" s="188"/>
      <c r="BO324" s="188"/>
      <c r="BP324" s="188"/>
      <c r="BQ324" s="188"/>
      <c r="BR324" s="188"/>
      <c r="BS324" s="188"/>
      <c r="BT324" s="188"/>
      <c r="BU324" s="188"/>
      <c r="BV324" s="188"/>
      <c r="BW324" s="188"/>
      <c r="BX324" s="188"/>
      <c r="BY324" s="188"/>
      <c r="BZ324" s="188"/>
      <c r="CA324" s="188"/>
      <c r="CB324" s="188"/>
      <c r="CC324" s="188"/>
      <c r="CD324" s="188"/>
      <c r="CE324" s="188"/>
      <c r="CF324" s="188"/>
      <c r="CG324" s="188"/>
      <c r="CH324" s="188"/>
      <c r="CI324" s="188"/>
      <c r="CJ324" s="188"/>
      <c r="CK324" s="188"/>
      <c r="CL324" s="188"/>
      <c r="CM324" s="188"/>
      <c r="CN324" s="188"/>
      <c r="CO324" s="188"/>
      <c r="CP324" s="188"/>
      <c r="CQ324" s="188"/>
      <c r="CR324" s="188"/>
      <c r="CS324" s="188"/>
      <c r="CT324" s="188"/>
      <c r="CU324" s="188"/>
      <c r="CV324" s="188"/>
      <c r="CW324" s="188"/>
      <c r="CX324" s="188"/>
      <c r="CY324" s="188"/>
      <c r="CZ324" s="188"/>
      <c r="DA324" s="188"/>
      <c r="DB324" s="188"/>
      <c r="DC324" s="188"/>
      <c r="DD324" s="188"/>
      <c r="DE324" s="188"/>
      <c r="DF324" s="188"/>
      <c r="DG324" s="188"/>
      <c r="DH324" s="188"/>
      <c r="DI324" s="188"/>
      <c r="DJ324" s="188"/>
      <c r="DK324" s="188"/>
      <c r="DL324" s="188"/>
      <c r="DM324" s="188"/>
      <c r="DN324" s="188"/>
      <c r="DO324" s="188"/>
      <c r="DP324" s="188"/>
      <c r="DQ324" s="188"/>
      <c r="DR324" s="188"/>
      <c r="DS324" s="188"/>
      <c r="DT324" s="188"/>
      <c r="DU324" s="188"/>
      <c r="DV324" s="188"/>
      <c r="DW324" s="188"/>
      <c r="DX324" s="188"/>
      <c r="DY324" s="188"/>
      <c r="DZ324" s="188"/>
      <c r="EA324" s="188"/>
      <c r="EB324" s="188"/>
      <c r="EC324" s="188"/>
      <c r="ED324" s="188"/>
      <c r="EE324" s="188"/>
      <c r="EF324" s="188"/>
      <c r="EG324" s="188"/>
      <c r="EH324" s="188"/>
      <c r="EI324" s="188"/>
      <c r="EJ324" s="188"/>
      <c r="EK324" s="188"/>
      <c r="EL324" s="188"/>
      <c r="EM324" s="188"/>
      <c r="EN324" s="188"/>
      <c r="EO324" s="188"/>
      <c r="EP324" s="188"/>
      <c r="EQ324" s="188"/>
      <c r="ER324" s="188"/>
      <c r="ES324" s="188"/>
      <c r="ET324" s="188"/>
      <c r="EU324" s="188"/>
      <c r="EV324" s="188"/>
      <c r="EW324" s="188"/>
      <c r="EX324" s="188"/>
      <c r="EY324" s="188"/>
      <c r="EZ324" s="188"/>
      <c r="FA324" s="188"/>
      <c r="FB324" s="188"/>
      <c r="FC324" s="188"/>
      <c r="FD324" s="188"/>
      <c r="FE324" s="188"/>
      <c r="FF324" s="188"/>
      <c r="FG324" s="188"/>
      <c r="FH324" s="188"/>
      <c r="FI324" s="188"/>
      <c r="FJ324" s="188"/>
      <c r="FK324" s="188"/>
      <c r="FL324" s="188"/>
      <c r="FM324" s="188"/>
      <c r="FN324" s="188"/>
      <c r="FO324" s="188"/>
      <c r="FP324" s="188"/>
      <c r="FQ324" s="188"/>
      <c r="FR324" s="188"/>
      <c r="FS324" s="188"/>
      <c r="FT324" s="188"/>
      <c r="FU324" s="188"/>
      <c r="FV324" s="188"/>
      <c r="FW324" s="188"/>
      <c r="FX324" s="188"/>
      <c r="FY324" s="188"/>
      <c r="FZ324" s="188"/>
      <c r="GA324" s="188"/>
      <c r="GB324" s="188"/>
      <c r="GC324" s="188"/>
      <c r="GD324" s="188"/>
      <c r="GE324" s="188"/>
      <c r="GF324" s="188"/>
      <c r="GG324" s="188"/>
      <c r="GH324" s="188"/>
      <c r="GI324" s="188"/>
      <c r="GJ324" s="188"/>
      <c r="GK324" s="188"/>
      <c r="GL324" s="188"/>
      <c r="GM324" s="188"/>
      <c r="GN324" s="188"/>
      <c r="GO324" s="188"/>
      <c r="GP324" s="188"/>
      <c r="GQ324" s="188"/>
      <c r="GR324" s="188"/>
      <c r="GS324" s="188"/>
      <c r="GT324" s="188"/>
      <c r="GU324" s="188"/>
      <c r="GV324" s="188"/>
      <c r="GW324" s="188"/>
      <c r="GX324" s="188"/>
      <c r="GY324" s="188"/>
      <c r="GZ324" s="188"/>
      <c r="HA324" s="188"/>
      <c r="HB324" s="188"/>
      <c r="HC324" s="188"/>
      <c r="HD324" s="188"/>
      <c r="HE324" s="188"/>
      <c r="HF324" s="188"/>
      <c r="HG324" s="188"/>
      <c r="HH324" s="188"/>
      <c r="HI324" s="188"/>
      <c r="HJ324" s="188"/>
    </row>
    <row r="325" spans="1:218">
      <c r="A325" s="191"/>
      <c r="B325" s="191"/>
      <c r="C325" s="191"/>
      <c r="D325" s="191"/>
      <c r="E325" s="182"/>
      <c r="F325" s="191"/>
      <c r="G325" s="191"/>
      <c r="H325" s="191"/>
      <c r="I325" s="182"/>
      <c r="J325" s="191"/>
      <c r="K325" s="191"/>
      <c r="L325" s="191"/>
      <c r="M325" s="191"/>
      <c r="N325" s="191"/>
      <c r="O325" s="191"/>
      <c r="P325" s="191"/>
      <c r="Q325" s="191"/>
      <c r="R325" s="191"/>
      <c r="S325" s="191"/>
      <c r="T325" s="191"/>
      <c r="U325" s="191"/>
      <c r="V325" s="191"/>
      <c r="W325" s="191"/>
      <c r="Z325" s="188"/>
      <c r="AA325" s="188"/>
      <c r="AB325" s="188"/>
      <c r="AC325" s="188"/>
      <c r="AD325" s="188"/>
      <c r="AE325" s="188"/>
      <c r="AF325" s="188"/>
      <c r="AG325" s="188"/>
      <c r="AH325" s="188"/>
      <c r="AI325" s="188"/>
      <c r="AJ325" s="188"/>
      <c r="AK325" s="188"/>
      <c r="AL325" s="188"/>
      <c r="AM325" s="188"/>
      <c r="AN325" s="188"/>
      <c r="AO325" s="188"/>
      <c r="AP325" s="188"/>
      <c r="AQ325" s="188"/>
      <c r="AR325" s="188"/>
      <c r="AS325" s="188"/>
      <c r="AT325" s="188"/>
      <c r="AU325" s="188"/>
      <c r="AV325" s="188"/>
      <c r="AW325" s="188"/>
      <c r="AX325" s="188"/>
      <c r="AY325" s="188"/>
      <c r="AZ325" s="188"/>
      <c r="BA325" s="188"/>
      <c r="BB325" s="188"/>
      <c r="BC325" s="188"/>
      <c r="BD325" s="188"/>
      <c r="BE325" s="188"/>
      <c r="BF325" s="188"/>
      <c r="BG325" s="188"/>
      <c r="BH325" s="188"/>
      <c r="BI325" s="188"/>
      <c r="BJ325" s="188"/>
      <c r="BK325" s="188"/>
      <c r="BL325" s="188"/>
      <c r="BM325" s="188"/>
      <c r="BN325" s="188"/>
      <c r="BO325" s="188"/>
      <c r="BP325" s="188"/>
      <c r="BQ325" s="188"/>
      <c r="BR325" s="188"/>
      <c r="BS325" s="188"/>
      <c r="BT325" s="188"/>
      <c r="BU325" s="188"/>
      <c r="BV325" s="188"/>
      <c r="BW325" s="188"/>
      <c r="BX325" s="188"/>
      <c r="BY325" s="188"/>
      <c r="BZ325" s="188"/>
      <c r="CA325" s="188"/>
      <c r="CB325" s="188"/>
      <c r="CC325" s="188"/>
      <c r="CD325" s="188"/>
      <c r="CE325" s="188"/>
      <c r="CF325" s="188"/>
      <c r="CG325" s="188"/>
      <c r="CH325" s="188"/>
      <c r="CI325" s="188"/>
      <c r="CJ325" s="188"/>
      <c r="CK325" s="188"/>
      <c r="CL325" s="188"/>
      <c r="CM325" s="188"/>
      <c r="CN325" s="188"/>
      <c r="CO325" s="188"/>
      <c r="CP325" s="188"/>
      <c r="CQ325" s="188"/>
      <c r="CR325" s="188"/>
      <c r="CS325" s="188"/>
      <c r="CT325" s="188"/>
      <c r="CU325" s="188"/>
      <c r="CV325" s="188"/>
      <c r="CW325" s="188"/>
      <c r="CX325" s="188"/>
      <c r="CY325" s="188"/>
      <c r="CZ325" s="188"/>
      <c r="DA325" s="188"/>
      <c r="DB325" s="188"/>
      <c r="DC325" s="188"/>
      <c r="DD325" s="188"/>
      <c r="DE325" s="188"/>
      <c r="DF325" s="188"/>
      <c r="DG325" s="188"/>
      <c r="DH325" s="188"/>
      <c r="DI325" s="188"/>
      <c r="DJ325" s="188"/>
      <c r="DK325" s="188"/>
      <c r="DL325" s="188"/>
      <c r="DM325" s="188"/>
      <c r="DN325" s="188"/>
      <c r="DO325" s="188"/>
      <c r="DP325" s="188"/>
      <c r="DQ325" s="188"/>
      <c r="DR325" s="188"/>
      <c r="DS325" s="188"/>
      <c r="DT325" s="188"/>
      <c r="DU325" s="188"/>
      <c r="DV325" s="188"/>
      <c r="DW325" s="188"/>
      <c r="DX325" s="188"/>
      <c r="DY325" s="188"/>
      <c r="DZ325" s="188"/>
      <c r="EA325" s="188"/>
      <c r="EB325" s="188"/>
      <c r="EC325" s="188"/>
      <c r="ED325" s="188"/>
      <c r="EE325" s="188"/>
      <c r="EF325" s="188"/>
      <c r="EG325" s="188"/>
      <c r="EH325" s="188"/>
      <c r="EI325" s="188"/>
      <c r="EJ325" s="188"/>
      <c r="EK325" s="188"/>
      <c r="EL325" s="188"/>
      <c r="EM325" s="188"/>
      <c r="EN325" s="188"/>
      <c r="EO325" s="188"/>
      <c r="EP325" s="188"/>
      <c r="EQ325" s="188"/>
      <c r="ER325" s="188"/>
      <c r="ES325" s="188"/>
      <c r="ET325" s="188"/>
      <c r="EU325" s="188"/>
      <c r="EV325" s="188"/>
      <c r="EW325" s="188"/>
      <c r="EX325" s="188"/>
      <c r="EY325" s="188"/>
      <c r="EZ325" s="188"/>
      <c r="FA325" s="188"/>
      <c r="FB325" s="188"/>
      <c r="FC325" s="188"/>
      <c r="FD325" s="188"/>
      <c r="FE325" s="188"/>
      <c r="FF325" s="188"/>
      <c r="FG325" s="188"/>
      <c r="FH325" s="188"/>
      <c r="FI325" s="188"/>
      <c r="FJ325" s="188"/>
      <c r="FK325" s="188"/>
      <c r="FL325" s="188"/>
      <c r="FM325" s="188"/>
      <c r="FN325" s="188"/>
      <c r="FO325" s="188"/>
      <c r="FP325" s="188"/>
      <c r="FQ325" s="188"/>
      <c r="FR325" s="188"/>
      <c r="FS325" s="188"/>
      <c r="FT325" s="188"/>
      <c r="FU325" s="188"/>
      <c r="FV325" s="188"/>
      <c r="FW325" s="188"/>
      <c r="FX325" s="188"/>
      <c r="FY325" s="188"/>
      <c r="FZ325" s="188"/>
      <c r="GA325" s="188"/>
      <c r="GB325" s="188"/>
      <c r="GC325" s="188"/>
      <c r="GD325" s="188"/>
      <c r="GE325" s="188"/>
      <c r="GF325" s="188"/>
      <c r="GG325" s="188"/>
      <c r="GH325" s="188"/>
      <c r="GI325" s="188"/>
      <c r="GJ325" s="188"/>
      <c r="GK325" s="188"/>
      <c r="GL325" s="188"/>
      <c r="GM325" s="188"/>
      <c r="GN325" s="188"/>
      <c r="GO325" s="188"/>
      <c r="GP325" s="188"/>
      <c r="GQ325" s="188"/>
      <c r="GR325" s="188"/>
      <c r="GS325" s="188"/>
      <c r="GT325" s="188"/>
      <c r="GU325" s="188"/>
      <c r="GV325" s="188"/>
      <c r="GW325" s="188"/>
      <c r="GX325" s="188"/>
      <c r="GY325" s="188"/>
      <c r="GZ325" s="188"/>
      <c r="HA325" s="188"/>
      <c r="HB325" s="188"/>
      <c r="HC325" s="188"/>
      <c r="HD325" s="188"/>
      <c r="HE325" s="188"/>
      <c r="HF325" s="188"/>
      <c r="HG325" s="188"/>
      <c r="HH325" s="188"/>
      <c r="HI325" s="188"/>
      <c r="HJ325" s="188"/>
    </row>
    <row r="326" spans="1:218">
      <c r="A326" s="191"/>
      <c r="B326" s="191"/>
      <c r="C326" s="191"/>
      <c r="D326" s="191"/>
      <c r="E326" s="182"/>
      <c r="F326" s="191"/>
      <c r="G326" s="191"/>
      <c r="H326" s="191"/>
      <c r="I326" s="182"/>
      <c r="J326" s="191"/>
      <c r="K326" s="191"/>
      <c r="L326" s="191"/>
      <c r="M326" s="191"/>
      <c r="N326" s="191"/>
      <c r="O326" s="191"/>
      <c r="P326" s="191"/>
      <c r="Q326" s="191"/>
      <c r="R326" s="191"/>
      <c r="S326" s="191"/>
      <c r="T326" s="191"/>
      <c r="U326" s="191"/>
      <c r="V326" s="191"/>
      <c r="W326" s="191"/>
      <c r="Z326" s="188"/>
      <c r="AA326" s="188"/>
      <c r="AB326" s="188"/>
      <c r="AC326" s="188"/>
      <c r="AD326" s="188"/>
      <c r="AE326" s="188"/>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c r="BA326" s="188"/>
      <c r="BB326" s="188"/>
      <c r="BC326" s="188"/>
      <c r="BD326" s="188"/>
      <c r="BE326" s="188"/>
      <c r="BF326" s="188"/>
      <c r="BG326" s="188"/>
      <c r="BH326" s="188"/>
      <c r="BI326" s="188"/>
      <c r="BJ326" s="188"/>
      <c r="BK326" s="188"/>
      <c r="BL326" s="188"/>
      <c r="BM326" s="188"/>
      <c r="BN326" s="188"/>
      <c r="BO326" s="188"/>
      <c r="BP326" s="188"/>
      <c r="BQ326" s="188"/>
      <c r="BR326" s="188"/>
      <c r="BS326" s="188"/>
      <c r="BT326" s="188"/>
      <c r="BU326" s="188"/>
      <c r="BV326" s="188"/>
      <c r="BW326" s="188"/>
      <c r="BX326" s="188"/>
      <c r="BY326" s="188"/>
      <c r="BZ326" s="188"/>
      <c r="CA326" s="188"/>
      <c r="CB326" s="188"/>
      <c r="CC326" s="188"/>
      <c r="CD326" s="188"/>
      <c r="CE326" s="188"/>
      <c r="CF326" s="188"/>
      <c r="CG326" s="188"/>
      <c r="CH326" s="188"/>
      <c r="CI326" s="188"/>
      <c r="CJ326" s="188"/>
      <c r="CK326" s="188"/>
      <c r="CL326" s="188"/>
      <c r="CM326" s="188"/>
      <c r="CN326" s="188"/>
      <c r="CO326" s="188"/>
      <c r="CP326" s="188"/>
      <c r="CQ326" s="188"/>
      <c r="CR326" s="188"/>
      <c r="CS326" s="188"/>
      <c r="CT326" s="188"/>
      <c r="CU326" s="188"/>
      <c r="CV326" s="188"/>
      <c r="CW326" s="188"/>
      <c r="CX326" s="188"/>
      <c r="CY326" s="188"/>
      <c r="CZ326" s="188"/>
      <c r="DA326" s="188"/>
      <c r="DB326" s="188"/>
      <c r="DC326" s="188"/>
      <c r="DD326" s="188"/>
      <c r="DE326" s="188"/>
      <c r="DF326" s="188"/>
      <c r="DG326" s="188"/>
      <c r="DH326" s="188"/>
      <c r="DI326" s="188"/>
      <c r="DJ326" s="188"/>
      <c r="DK326" s="188"/>
      <c r="DL326" s="188"/>
      <c r="DM326" s="188"/>
      <c r="DN326" s="188"/>
      <c r="DO326" s="188"/>
      <c r="DP326" s="188"/>
      <c r="DQ326" s="188"/>
      <c r="DR326" s="188"/>
      <c r="DS326" s="188"/>
      <c r="DT326" s="188"/>
      <c r="DU326" s="188"/>
      <c r="DV326" s="188"/>
      <c r="DW326" s="188"/>
      <c r="DX326" s="188"/>
      <c r="DY326" s="188"/>
      <c r="DZ326" s="188"/>
      <c r="EA326" s="188"/>
      <c r="EB326" s="188"/>
      <c r="EC326" s="188"/>
      <c r="ED326" s="188"/>
      <c r="EE326" s="188"/>
      <c r="EF326" s="188"/>
      <c r="EG326" s="188"/>
      <c r="EH326" s="188"/>
      <c r="EI326" s="188"/>
      <c r="EJ326" s="188"/>
      <c r="EK326" s="188"/>
      <c r="EL326" s="188"/>
      <c r="EM326" s="188"/>
      <c r="EN326" s="188"/>
      <c r="EO326" s="188"/>
      <c r="EP326" s="188"/>
      <c r="EQ326" s="188"/>
      <c r="ER326" s="188"/>
      <c r="ES326" s="188"/>
      <c r="ET326" s="188"/>
      <c r="EU326" s="188"/>
      <c r="EV326" s="188"/>
      <c r="EW326" s="188"/>
      <c r="EX326" s="188"/>
      <c r="EY326" s="188"/>
      <c r="EZ326" s="188"/>
      <c r="FA326" s="188"/>
      <c r="FB326" s="188"/>
      <c r="FC326" s="188"/>
      <c r="FD326" s="188"/>
      <c r="FE326" s="188"/>
      <c r="FF326" s="188"/>
      <c r="FG326" s="188"/>
      <c r="FH326" s="188"/>
      <c r="FI326" s="188"/>
      <c r="FJ326" s="188"/>
      <c r="FK326" s="188"/>
      <c r="FL326" s="188"/>
      <c r="FM326" s="188"/>
      <c r="FN326" s="188"/>
      <c r="FO326" s="188"/>
      <c r="FP326" s="188"/>
      <c r="FQ326" s="188"/>
      <c r="FR326" s="188"/>
      <c r="FS326" s="188"/>
      <c r="FT326" s="188"/>
      <c r="FU326" s="188"/>
      <c r="FV326" s="188"/>
      <c r="FW326" s="188"/>
      <c r="FX326" s="188"/>
      <c r="FY326" s="188"/>
      <c r="FZ326" s="188"/>
      <c r="GA326" s="188"/>
      <c r="GB326" s="188"/>
      <c r="GC326" s="188"/>
      <c r="GD326" s="188"/>
      <c r="GE326" s="188"/>
      <c r="GF326" s="188"/>
      <c r="GG326" s="188"/>
      <c r="GH326" s="188"/>
      <c r="GI326" s="188"/>
      <c r="GJ326" s="188"/>
      <c r="GK326" s="188"/>
      <c r="GL326" s="188"/>
      <c r="GM326" s="188"/>
      <c r="GN326" s="188"/>
      <c r="GO326" s="188"/>
      <c r="GP326" s="188"/>
      <c r="GQ326" s="188"/>
      <c r="GR326" s="188"/>
      <c r="GS326" s="188"/>
      <c r="GT326" s="188"/>
      <c r="GU326" s="188"/>
      <c r="GV326" s="188"/>
      <c r="GW326" s="188"/>
      <c r="GX326" s="188"/>
      <c r="GY326" s="188"/>
      <c r="GZ326" s="188"/>
      <c r="HA326" s="188"/>
      <c r="HB326" s="188"/>
      <c r="HC326" s="188"/>
      <c r="HD326" s="188"/>
      <c r="HE326" s="188"/>
      <c r="HF326" s="188"/>
      <c r="HG326" s="188"/>
      <c r="HH326" s="188"/>
      <c r="HI326" s="188"/>
      <c r="HJ326" s="188"/>
    </row>
    <row r="327" spans="1:218">
      <c r="A327" s="191"/>
      <c r="B327" s="191"/>
      <c r="C327" s="191"/>
      <c r="D327" s="191"/>
      <c r="E327" s="182"/>
      <c r="F327" s="191"/>
      <c r="G327" s="191"/>
      <c r="H327" s="191"/>
      <c r="I327" s="182"/>
      <c r="J327" s="191"/>
      <c r="K327" s="191"/>
      <c r="L327" s="191"/>
      <c r="M327" s="191"/>
      <c r="N327" s="191"/>
      <c r="O327" s="191"/>
      <c r="P327" s="191"/>
      <c r="Q327" s="191"/>
      <c r="R327" s="191"/>
      <c r="S327" s="191"/>
      <c r="T327" s="191"/>
      <c r="U327" s="191"/>
      <c r="V327" s="191"/>
      <c r="W327" s="191"/>
      <c r="Z327" s="188"/>
      <c r="AA327" s="188"/>
      <c r="AB327" s="188"/>
      <c r="AC327" s="188"/>
      <c r="AD327" s="188"/>
      <c r="AE327" s="188"/>
      <c r="AF327" s="188"/>
      <c r="AG327" s="188"/>
      <c r="AH327" s="188"/>
      <c r="AI327" s="188"/>
      <c r="AJ327" s="188"/>
      <c r="AK327" s="188"/>
      <c r="AL327" s="188"/>
      <c r="AM327" s="188"/>
      <c r="AN327" s="188"/>
      <c r="AO327" s="188"/>
      <c r="AP327" s="188"/>
      <c r="AQ327" s="188"/>
      <c r="AR327" s="188"/>
      <c r="AS327" s="188"/>
      <c r="AT327" s="188"/>
      <c r="AU327" s="188"/>
      <c r="AV327" s="188"/>
      <c r="AW327" s="188"/>
      <c r="AX327" s="188"/>
      <c r="AY327" s="188"/>
      <c r="AZ327" s="188"/>
      <c r="BA327" s="188"/>
      <c r="BB327" s="188"/>
      <c r="BC327" s="188"/>
      <c r="BD327" s="188"/>
      <c r="BE327" s="188"/>
      <c r="BF327" s="188"/>
      <c r="BG327" s="188"/>
      <c r="BH327" s="188"/>
      <c r="BI327" s="188"/>
      <c r="BJ327" s="188"/>
      <c r="BK327" s="188"/>
      <c r="BL327" s="188"/>
      <c r="BM327" s="188"/>
      <c r="BN327" s="188"/>
      <c r="BO327" s="188"/>
      <c r="BP327" s="188"/>
      <c r="BQ327" s="188"/>
      <c r="BR327" s="188"/>
      <c r="BS327" s="188"/>
      <c r="BT327" s="188"/>
      <c r="BU327" s="188"/>
      <c r="BV327" s="188"/>
      <c r="BW327" s="188"/>
      <c r="BX327" s="188"/>
      <c r="BY327" s="188"/>
      <c r="BZ327" s="188"/>
      <c r="CA327" s="188"/>
      <c r="CB327" s="188"/>
      <c r="CC327" s="188"/>
      <c r="CD327" s="188"/>
      <c r="CE327" s="188"/>
      <c r="CF327" s="188"/>
      <c r="CG327" s="188"/>
      <c r="CH327" s="188"/>
      <c r="CI327" s="188"/>
      <c r="CJ327" s="188"/>
      <c r="CK327" s="188"/>
      <c r="CL327" s="188"/>
      <c r="CM327" s="188"/>
      <c r="CN327" s="188"/>
      <c r="CO327" s="188"/>
      <c r="CP327" s="188"/>
      <c r="CQ327" s="188"/>
      <c r="CR327" s="188"/>
      <c r="CS327" s="188"/>
      <c r="CT327" s="188"/>
      <c r="CU327" s="188"/>
      <c r="CV327" s="188"/>
      <c r="CW327" s="188"/>
      <c r="CX327" s="188"/>
      <c r="CY327" s="188"/>
      <c r="CZ327" s="188"/>
      <c r="DA327" s="188"/>
      <c r="DB327" s="188"/>
      <c r="DC327" s="188"/>
      <c r="DD327" s="188"/>
      <c r="DE327" s="188"/>
      <c r="DF327" s="188"/>
      <c r="DG327" s="188"/>
      <c r="DH327" s="188"/>
      <c r="DI327" s="188"/>
      <c r="DJ327" s="188"/>
      <c r="DK327" s="188"/>
      <c r="DL327" s="188"/>
      <c r="DM327" s="188"/>
      <c r="DN327" s="188"/>
      <c r="DO327" s="188"/>
      <c r="DP327" s="188"/>
      <c r="DQ327" s="188"/>
      <c r="DR327" s="188"/>
      <c r="DS327" s="188"/>
      <c r="DT327" s="188"/>
      <c r="DU327" s="188"/>
      <c r="DV327" s="188"/>
      <c r="DW327" s="188"/>
      <c r="DX327" s="188"/>
      <c r="DY327" s="188"/>
      <c r="DZ327" s="188"/>
      <c r="EA327" s="188"/>
      <c r="EB327" s="188"/>
      <c r="EC327" s="188"/>
      <c r="ED327" s="188"/>
      <c r="EE327" s="188"/>
      <c r="EF327" s="188"/>
      <c r="EG327" s="188"/>
      <c r="EH327" s="188"/>
      <c r="EI327" s="188"/>
      <c r="EJ327" s="188"/>
      <c r="EK327" s="188"/>
      <c r="EL327" s="188"/>
      <c r="EM327" s="188"/>
      <c r="EN327" s="188"/>
      <c r="EO327" s="188"/>
      <c r="EP327" s="188"/>
      <c r="EQ327" s="188"/>
      <c r="ER327" s="188"/>
      <c r="ES327" s="188"/>
      <c r="ET327" s="188"/>
      <c r="EU327" s="188"/>
      <c r="EV327" s="188"/>
      <c r="EW327" s="188"/>
      <c r="EX327" s="188"/>
      <c r="EY327" s="188"/>
      <c r="EZ327" s="188"/>
      <c r="FA327" s="188"/>
      <c r="FB327" s="188"/>
      <c r="FC327" s="188"/>
      <c r="FD327" s="188"/>
      <c r="FE327" s="188"/>
      <c r="FF327" s="188"/>
      <c r="FG327" s="188"/>
      <c r="FH327" s="188"/>
      <c r="FI327" s="188"/>
      <c r="FJ327" s="188"/>
      <c r="FK327" s="188"/>
      <c r="FL327" s="188"/>
      <c r="FM327" s="188"/>
      <c r="FN327" s="188"/>
      <c r="FO327" s="188"/>
      <c r="FP327" s="188"/>
      <c r="FQ327" s="188"/>
      <c r="FR327" s="188"/>
      <c r="FS327" s="188"/>
      <c r="FT327" s="188"/>
      <c r="FU327" s="188"/>
      <c r="FV327" s="188"/>
      <c r="FW327" s="188"/>
      <c r="FX327" s="188"/>
      <c r="FY327" s="188"/>
      <c r="FZ327" s="188"/>
      <c r="GA327" s="188"/>
      <c r="GB327" s="188"/>
      <c r="GC327" s="188"/>
      <c r="GD327" s="188"/>
      <c r="GE327" s="188"/>
      <c r="GF327" s="188"/>
      <c r="GG327" s="188"/>
      <c r="GH327" s="188"/>
      <c r="GI327" s="188"/>
      <c r="GJ327" s="188"/>
      <c r="GK327" s="188"/>
      <c r="GL327" s="188"/>
      <c r="GM327" s="188"/>
      <c r="GN327" s="188"/>
      <c r="GO327" s="188"/>
      <c r="GP327" s="188"/>
      <c r="GQ327" s="188"/>
      <c r="GR327" s="188"/>
      <c r="GS327" s="188"/>
      <c r="GT327" s="188"/>
      <c r="GU327" s="188"/>
      <c r="GV327" s="188"/>
      <c r="GW327" s="188"/>
      <c r="GX327" s="188"/>
      <c r="GY327" s="188"/>
      <c r="GZ327" s="188"/>
      <c r="HA327" s="188"/>
      <c r="HB327" s="188"/>
      <c r="HC327" s="188"/>
      <c r="HD327" s="188"/>
      <c r="HE327" s="188"/>
      <c r="HF327" s="188"/>
      <c r="HG327" s="188"/>
      <c r="HH327" s="188"/>
      <c r="HI327" s="188"/>
      <c r="HJ327" s="188"/>
    </row>
    <row r="328" spans="1:218">
      <c r="A328" s="191"/>
      <c r="B328" s="191"/>
      <c r="C328" s="191"/>
      <c r="D328" s="191"/>
      <c r="E328" s="182"/>
      <c r="F328" s="191"/>
      <c r="G328" s="191"/>
      <c r="H328" s="191"/>
      <c r="I328" s="182"/>
      <c r="J328" s="191"/>
      <c r="K328" s="191"/>
      <c r="L328" s="191"/>
      <c r="M328" s="191"/>
      <c r="N328" s="191"/>
      <c r="O328" s="191"/>
      <c r="P328" s="191"/>
      <c r="Q328" s="191"/>
      <c r="R328" s="191"/>
      <c r="S328" s="191"/>
      <c r="T328" s="191"/>
      <c r="U328" s="191"/>
      <c r="V328" s="191"/>
      <c r="W328" s="191"/>
      <c r="Z328" s="188"/>
      <c r="AA328" s="188"/>
      <c r="AB328" s="188"/>
      <c r="AC328" s="188"/>
      <c r="AD328" s="188"/>
      <c r="AE328" s="188"/>
      <c r="AF328" s="188"/>
      <c r="AG328" s="188"/>
      <c r="AH328" s="188"/>
      <c r="AI328" s="188"/>
      <c r="AJ328" s="188"/>
      <c r="AK328" s="188"/>
      <c r="AL328" s="188"/>
      <c r="AM328" s="188"/>
      <c r="AN328" s="188"/>
      <c r="AO328" s="188"/>
      <c r="AP328" s="188"/>
      <c r="AQ328" s="188"/>
      <c r="AR328" s="188"/>
      <c r="AS328" s="188"/>
      <c r="AT328" s="188"/>
      <c r="AU328" s="188"/>
      <c r="AV328" s="188"/>
      <c r="AW328" s="188"/>
      <c r="AX328" s="188"/>
      <c r="AY328" s="188"/>
      <c r="AZ328" s="188"/>
      <c r="BA328" s="188"/>
      <c r="BB328" s="188"/>
      <c r="BC328" s="188"/>
      <c r="BD328" s="188"/>
      <c r="BE328" s="188"/>
      <c r="BF328" s="188"/>
      <c r="BG328" s="188"/>
      <c r="BH328" s="188"/>
      <c r="BI328" s="188"/>
      <c r="BJ328" s="188"/>
      <c r="BK328" s="188"/>
      <c r="BL328" s="188"/>
      <c r="BM328" s="188"/>
      <c r="BN328" s="188"/>
      <c r="BO328" s="188"/>
      <c r="BP328" s="188"/>
      <c r="BQ328" s="188"/>
      <c r="BR328" s="188"/>
      <c r="BS328" s="188"/>
      <c r="BT328" s="188"/>
      <c r="BU328" s="188"/>
      <c r="BV328" s="188"/>
      <c r="BW328" s="188"/>
      <c r="BX328" s="188"/>
      <c r="BY328" s="188"/>
      <c r="BZ328" s="188"/>
      <c r="CA328" s="188"/>
      <c r="CB328" s="188"/>
      <c r="CC328" s="188"/>
      <c r="CD328" s="188"/>
      <c r="CE328" s="188"/>
      <c r="CF328" s="188"/>
      <c r="CG328" s="188"/>
      <c r="CH328" s="188"/>
      <c r="CI328" s="188"/>
      <c r="CJ328" s="188"/>
      <c r="CK328" s="188"/>
      <c r="CL328" s="188"/>
      <c r="CM328" s="188"/>
      <c r="CN328" s="188"/>
      <c r="CO328" s="188"/>
      <c r="CP328" s="188"/>
      <c r="CQ328" s="188"/>
      <c r="CR328" s="188"/>
      <c r="CS328" s="188"/>
      <c r="CT328" s="188"/>
      <c r="CU328" s="188"/>
      <c r="CV328" s="188"/>
      <c r="CW328" s="188"/>
      <c r="CX328" s="188"/>
      <c r="CY328" s="188"/>
      <c r="CZ328" s="188"/>
      <c r="DA328" s="188"/>
      <c r="DB328" s="188"/>
      <c r="DC328" s="188"/>
      <c r="DD328" s="188"/>
      <c r="DE328" s="188"/>
      <c r="DF328" s="188"/>
      <c r="DG328" s="188"/>
      <c r="DH328" s="188"/>
      <c r="DI328" s="188"/>
      <c r="DJ328" s="188"/>
      <c r="DK328" s="188"/>
      <c r="DL328" s="188"/>
      <c r="DM328" s="188"/>
      <c r="DN328" s="188"/>
      <c r="DO328" s="188"/>
      <c r="DP328" s="188"/>
      <c r="DQ328" s="188"/>
      <c r="DR328" s="188"/>
      <c r="DS328" s="188"/>
      <c r="DT328" s="188"/>
      <c r="DU328" s="188"/>
      <c r="DV328" s="188"/>
      <c r="DW328" s="188"/>
      <c r="DX328" s="188"/>
      <c r="DY328" s="188"/>
      <c r="DZ328" s="188"/>
      <c r="EA328" s="188"/>
      <c r="EB328" s="188"/>
      <c r="EC328" s="188"/>
      <c r="ED328" s="188"/>
      <c r="EE328" s="188"/>
      <c r="EF328" s="188"/>
      <c r="EG328" s="188"/>
      <c r="EH328" s="188"/>
      <c r="EI328" s="188"/>
      <c r="EJ328" s="188"/>
      <c r="EK328" s="188"/>
      <c r="EL328" s="188"/>
      <c r="EM328" s="188"/>
      <c r="EN328" s="188"/>
      <c r="EO328" s="188"/>
      <c r="EP328" s="188"/>
      <c r="EQ328" s="188"/>
      <c r="ER328" s="188"/>
      <c r="ES328" s="188"/>
      <c r="ET328" s="188"/>
      <c r="EU328" s="188"/>
      <c r="EV328" s="188"/>
      <c r="EW328" s="188"/>
      <c r="EX328" s="188"/>
      <c r="EY328" s="188"/>
      <c r="EZ328" s="188"/>
      <c r="FA328" s="188"/>
      <c r="FB328" s="188"/>
      <c r="FC328" s="188"/>
      <c r="FD328" s="188"/>
      <c r="FE328" s="188"/>
      <c r="FF328" s="188"/>
      <c r="FG328" s="188"/>
      <c r="FH328" s="188"/>
      <c r="FI328" s="188"/>
      <c r="FJ328" s="188"/>
      <c r="FK328" s="188"/>
      <c r="FL328" s="188"/>
      <c r="FM328" s="188"/>
      <c r="FN328" s="188"/>
      <c r="FO328" s="188"/>
      <c r="FP328" s="188"/>
      <c r="FQ328" s="188"/>
      <c r="FR328" s="188"/>
      <c r="FS328" s="188"/>
      <c r="FT328" s="188"/>
      <c r="FU328" s="188"/>
      <c r="FV328" s="188"/>
      <c r="FW328" s="188"/>
      <c r="FX328" s="188"/>
      <c r="FY328" s="188"/>
      <c r="FZ328" s="188"/>
      <c r="GA328" s="188"/>
      <c r="GB328" s="188"/>
      <c r="GC328" s="188"/>
      <c r="GD328" s="188"/>
      <c r="GE328" s="188"/>
      <c r="GF328" s="188"/>
      <c r="GG328" s="188"/>
      <c r="GH328" s="188"/>
      <c r="GI328" s="188"/>
      <c r="GJ328" s="188"/>
      <c r="GK328" s="188"/>
      <c r="GL328" s="188"/>
      <c r="GM328" s="188"/>
      <c r="GN328" s="188"/>
      <c r="GO328" s="188"/>
      <c r="GP328" s="188"/>
      <c r="GQ328" s="188"/>
      <c r="GR328" s="188"/>
      <c r="GS328" s="188"/>
      <c r="GT328" s="188"/>
      <c r="GU328" s="188"/>
      <c r="GV328" s="188"/>
      <c r="GW328" s="188"/>
      <c r="GX328" s="188"/>
      <c r="GY328" s="188"/>
      <c r="GZ328" s="188"/>
      <c r="HA328" s="188"/>
      <c r="HB328" s="188"/>
      <c r="HC328" s="188"/>
      <c r="HD328" s="188"/>
      <c r="HE328" s="188"/>
      <c r="HF328" s="188"/>
      <c r="HG328" s="188"/>
      <c r="HH328" s="188"/>
      <c r="HI328" s="188"/>
      <c r="HJ328" s="188"/>
    </row>
    <row r="329" spans="1:218">
      <c r="A329" s="191"/>
      <c r="B329" s="191"/>
      <c r="C329" s="191"/>
      <c r="D329" s="191"/>
      <c r="E329" s="182"/>
      <c r="F329" s="191"/>
      <c r="G329" s="191"/>
      <c r="H329" s="191"/>
      <c r="I329" s="182"/>
      <c r="J329" s="191"/>
      <c r="K329" s="191"/>
      <c r="L329" s="191"/>
      <c r="M329" s="191"/>
      <c r="N329" s="191"/>
      <c r="O329" s="191"/>
      <c r="P329" s="191"/>
      <c r="Q329" s="191"/>
      <c r="R329" s="191"/>
      <c r="S329" s="191"/>
      <c r="T329" s="191"/>
      <c r="U329" s="191"/>
      <c r="V329" s="191"/>
      <c r="W329" s="191"/>
      <c r="Z329" s="188"/>
      <c r="AA329" s="188"/>
      <c r="AB329" s="188"/>
      <c r="AC329" s="188"/>
      <c r="AD329" s="188"/>
      <c r="AE329" s="188"/>
      <c r="AF329" s="188"/>
      <c r="AG329" s="188"/>
      <c r="AH329" s="188"/>
      <c r="AI329" s="188"/>
      <c r="AJ329" s="188"/>
      <c r="AK329" s="188"/>
      <c r="AL329" s="188"/>
      <c r="AM329" s="188"/>
      <c r="AN329" s="188"/>
      <c r="AO329" s="188"/>
      <c r="AP329" s="188"/>
      <c r="AQ329" s="188"/>
      <c r="AR329" s="188"/>
      <c r="AS329" s="188"/>
      <c r="AT329" s="188"/>
      <c r="AU329" s="188"/>
      <c r="AV329" s="188"/>
      <c r="AW329" s="188"/>
      <c r="AX329" s="188"/>
      <c r="AY329" s="188"/>
      <c r="AZ329" s="188"/>
      <c r="BA329" s="188"/>
      <c r="BB329" s="188"/>
      <c r="BC329" s="188"/>
      <c r="BD329" s="188"/>
      <c r="BE329" s="188"/>
      <c r="BF329" s="188"/>
      <c r="BG329" s="188"/>
      <c r="BH329" s="188"/>
      <c r="BI329" s="188"/>
      <c r="BJ329" s="188"/>
      <c r="BK329" s="188"/>
      <c r="BL329" s="188"/>
      <c r="BM329" s="188"/>
      <c r="BN329" s="188"/>
      <c r="BO329" s="188"/>
      <c r="BP329" s="188"/>
      <c r="BQ329" s="188"/>
      <c r="BR329" s="188"/>
      <c r="BS329" s="188"/>
      <c r="BT329" s="188"/>
      <c r="BU329" s="188"/>
      <c r="BV329" s="188"/>
      <c r="BW329" s="188"/>
      <c r="BX329" s="188"/>
      <c r="BY329" s="188"/>
      <c r="BZ329" s="188"/>
      <c r="CA329" s="188"/>
      <c r="CB329" s="188"/>
      <c r="CC329" s="188"/>
      <c r="CD329" s="188"/>
      <c r="CE329" s="188"/>
      <c r="CF329" s="188"/>
      <c r="CG329" s="188"/>
      <c r="CH329" s="188"/>
      <c r="CI329" s="188"/>
      <c r="CJ329" s="188"/>
      <c r="CK329" s="188"/>
      <c r="CL329" s="188"/>
      <c r="CM329" s="188"/>
      <c r="CN329" s="188"/>
      <c r="CO329" s="188"/>
      <c r="CP329" s="188"/>
      <c r="CQ329" s="188"/>
      <c r="CR329" s="188"/>
      <c r="CS329" s="188"/>
      <c r="CT329" s="188"/>
      <c r="CU329" s="188"/>
      <c r="CV329" s="188"/>
      <c r="CW329" s="188"/>
      <c r="CX329" s="188"/>
      <c r="CY329" s="188"/>
      <c r="CZ329" s="188"/>
      <c r="DA329" s="188"/>
      <c r="DB329" s="188"/>
      <c r="DC329" s="188"/>
      <c r="DD329" s="188"/>
      <c r="DE329" s="188"/>
      <c r="DF329" s="188"/>
      <c r="DG329" s="188"/>
      <c r="DH329" s="188"/>
      <c r="DI329" s="188"/>
      <c r="DJ329" s="188"/>
      <c r="DK329" s="188"/>
      <c r="DL329" s="188"/>
      <c r="DM329" s="188"/>
      <c r="DN329" s="188"/>
      <c r="DO329" s="188"/>
      <c r="DP329" s="188"/>
      <c r="DQ329" s="188"/>
      <c r="DR329" s="188"/>
      <c r="DS329" s="188"/>
      <c r="DT329" s="188"/>
      <c r="DU329" s="188"/>
      <c r="DV329" s="188"/>
      <c r="DW329" s="188"/>
      <c r="DX329" s="188"/>
      <c r="DY329" s="188"/>
      <c r="DZ329" s="188"/>
      <c r="EA329" s="188"/>
      <c r="EB329" s="188"/>
      <c r="EC329" s="188"/>
      <c r="ED329" s="188"/>
      <c r="EE329" s="188"/>
      <c r="EF329" s="188"/>
      <c r="EG329" s="188"/>
      <c r="EH329" s="188"/>
      <c r="EI329" s="188"/>
      <c r="EJ329" s="188"/>
      <c r="EK329" s="188"/>
      <c r="EL329" s="188"/>
      <c r="EM329" s="188"/>
      <c r="EN329" s="188"/>
      <c r="EO329" s="188"/>
      <c r="EP329" s="188"/>
      <c r="EQ329" s="188"/>
      <c r="ER329" s="188"/>
      <c r="ES329" s="188"/>
      <c r="ET329" s="188"/>
      <c r="EU329" s="188"/>
      <c r="EV329" s="188"/>
      <c r="EW329" s="188"/>
      <c r="EX329" s="188"/>
      <c r="EY329" s="188"/>
      <c r="EZ329" s="188"/>
      <c r="FA329" s="188"/>
      <c r="FB329" s="188"/>
      <c r="FC329" s="188"/>
      <c r="FD329" s="188"/>
      <c r="FE329" s="188"/>
      <c r="FF329" s="188"/>
      <c r="FG329" s="188"/>
      <c r="FH329" s="188"/>
      <c r="FI329" s="188"/>
      <c r="FJ329" s="188"/>
      <c r="FK329" s="188"/>
      <c r="FL329" s="188"/>
      <c r="FM329" s="188"/>
      <c r="FN329" s="188"/>
      <c r="FO329" s="188"/>
      <c r="FP329" s="188"/>
      <c r="FQ329" s="188"/>
      <c r="FR329" s="188"/>
      <c r="FS329" s="188"/>
      <c r="FT329" s="188"/>
      <c r="FU329" s="188"/>
      <c r="FV329" s="188"/>
      <c r="FW329" s="188"/>
      <c r="FX329" s="188"/>
      <c r="FY329" s="188"/>
      <c r="FZ329" s="188"/>
      <c r="GA329" s="188"/>
      <c r="GB329" s="188"/>
      <c r="GC329" s="188"/>
      <c r="GD329" s="188"/>
      <c r="GE329" s="188"/>
      <c r="GF329" s="188"/>
      <c r="GG329" s="188"/>
      <c r="GH329" s="188"/>
      <c r="GI329" s="188"/>
      <c r="GJ329" s="188"/>
      <c r="GK329" s="188"/>
      <c r="GL329" s="188"/>
      <c r="GM329" s="188"/>
      <c r="GN329" s="188"/>
      <c r="GO329" s="188"/>
      <c r="GP329" s="188"/>
      <c r="GQ329" s="188"/>
      <c r="GR329" s="188"/>
      <c r="GS329" s="188"/>
      <c r="GT329" s="188"/>
      <c r="GU329" s="188"/>
      <c r="GV329" s="188"/>
      <c r="GW329" s="188"/>
      <c r="GX329" s="188"/>
      <c r="GY329" s="188"/>
      <c r="GZ329" s="188"/>
      <c r="HA329" s="188"/>
      <c r="HB329" s="188"/>
      <c r="HC329" s="188"/>
      <c r="HD329" s="188"/>
      <c r="HE329" s="188"/>
      <c r="HF329" s="188"/>
      <c r="HG329" s="188"/>
      <c r="HH329" s="188"/>
      <c r="HI329" s="188"/>
      <c r="HJ329" s="188"/>
    </row>
    <row r="330" spans="1:218">
      <c r="A330" s="191"/>
      <c r="B330" s="191"/>
      <c r="C330" s="191"/>
      <c r="D330" s="191"/>
      <c r="E330" s="182"/>
      <c r="F330" s="191"/>
      <c r="G330" s="191"/>
      <c r="H330" s="191"/>
      <c r="I330" s="182"/>
      <c r="J330" s="191"/>
      <c r="K330" s="191"/>
      <c r="L330" s="191"/>
      <c r="M330" s="191"/>
      <c r="N330" s="191"/>
      <c r="O330" s="191"/>
      <c r="P330" s="191"/>
      <c r="Q330" s="191"/>
      <c r="R330" s="191"/>
      <c r="S330" s="191"/>
      <c r="T330" s="191"/>
      <c r="U330" s="191"/>
      <c r="V330" s="191"/>
      <c r="W330" s="191"/>
      <c r="Z330" s="188"/>
      <c r="AA330" s="188"/>
      <c r="AB330" s="188"/>
      <c r="AC330" s="188"/>
      <c r="AD330" s="188"/>
      <c r="AE330" s="188"/>
      <c r="AF330" s="188"/>
      <c r="AG330" s="188"/>
      <c r="AH330" s="188"/>
      <c r="AI330" s="188"/>
      <c r="AJ330" s="188"/>
      <c r="AK330" s="188"/>
      <c r="AL330" s="188"/>
      <c r="AM330" s="188"/>
      <c r="AN330" s="188"/>
      <c r="AO330" s="188"/>
      <c r="AP330" s="188"/>
      <c r="AQ330" s="188"/>
      <c r="AR330" s="188"/>
      <c r="AS330" s="188"/>
      <c r="AT330" s="188"/>
      <c r="AU330" s="188"/>
      <c r="AV330" s="188"/>
      <c r="AW330" s="188"/>
      <c r="AX330" s="188"/>
      <c r="AY330" s="188"/>
      <c r="AZ330" s="188"/>
      <c r="BA330" s="188"/>
      <c r="BB330" s="188"/>
      <c r="BC330" s="188"/>
      <c r="BD330" s="188"/>
      <c r="BE330" s="188"/>
      <c r="BF330" s="188"/>
      <c r="BG330" s="188"/>
      <c r="BH330" s="188"/>
      <c r="BI330" s="188"/>
      <c r="BJ330" s="188"/>
      <c r="BK330" s="188"/>
      <c r="BL330" s="188"/>
      <c r="BM330" s="188"/>
      <c r="BN330" s="188"/>
      <c r="BO330" s="188"/>
      <c r="BP330" s="188"/>
      <c r="BQ330" s="188"/>
      <c r="BR330" s="188"/>
      <c r="BS330" s="188"/>
      <c r="BT330" s="188"/>
      <c r="BU330" s="188"/>
      <c r="BV330" s="188"/>
      <c r="BW330" s="188"/>
      <c r="BX330" s="188"/>
      <c r="BY330" s="188"/>
      <c r="BZ330" s="188"/>
      <c r="CA330" s="188"/>
      <c r="CB330" s="188"/>
      <c r="CC330" s="188"/>
      <c r="CD330" s="188"/>
      <c r="CE330" s="188"/>
      <c r="CF330" s="188"/>
      <c r="CG330" s="188"/>
      <c r="CH330" s="188"/>
      <c r="CI330" s="188"/>
      <c r="CJ330" s="188"/>
      <c r="CK330" s="188"/>
      <c r="CL330" s="188"/>
      <c r="CM330" s="188"/>
      <c r="CN330" s="188"/>
      <c r="CO330" s="188"/>
      <c r="CP330" s="188"/>
      <c r="CQ330" s="188"/>
      <c r="CR330" s="188"/>
      <c r="CS330" s="188"/>
      <c r="CT330" s="188"/>
      <c r="CU330" s="188"/>
      <c r="CV330" s="188"/>
      <c r="CW330" s="188"/>
      <c r="CX330" s="188"/>
      <c r="CY330" s="188"/>
      <c r="CZ330" s="188"/>
      <c r="DA330" s="188"/>
      <c r="DB330" s="188"/>
      <c r="DC330" s="188"/>
      <c r="DD330" s="188"/>
      <c r="DE330" s="188"/>
      <c r="DF330" s="188"/>
      <c r="DG330" s="188"/>
      <c r="DH330" s="188"/>
      <c r="DI330" s="188"/>
      <c r="DJ330" s="188"/>
      <c r="DK330" s="188"/>
      <c r="DL330" s="188"/>
      <c r="DM330" s="188"/>
      <c r="DN330" s="188"/>
      <c r="DO330" s="188"/>
      <c r="DP330" s="188"/>
      <c r="DQ330" s="188"/>
      <c r="DR330" s="188"/>
      <c r="DS330" s="188"/>
      <c r="DT330" s="188"/>
      <c r="DU330" s="188"/>
      <c r="DV330" s="188"/>
      <c r="DW330" s="188"/>
      <c r="DX330" s="188"/>
      <c r="DY330" s="188"/>
      <c r="DZ330" s="188"/>
      <c r="EA330" s="188"/>
      <c r="EB330" s="188"/>
      <c r="EC330" s="188"/>
      <c r="ED330" s="188"/>
      <c r="EE330" s="188"/>
      <c r="EF330" s="188"/>
      <c r="EG330" s="188"/>
      <c r="EH330" s="188"/>
      <c r="EI330" s="188"/>
      <c r="EJ330" s="188"/>
      <c r="EK330" s="188"/>
      <c r="EL330" s="188"/>
      <c r="EM330" s="188"/>
      <c r="EN330" s="188"/>
      <c r="EO330" s="188"/>
      <c r="EP330" s="188"/>
      <c r="EQ330" s="188"/>
      <c r="ER330" s="188"/>
      <c r="ES330" s="188"/>
      <c r="ET330" s="188"/>
      <c r="EU330" s="188"/>
      <c r="EV330" s="188"/>
      <c r="EW330" s="188"/>
      <c r="EX330" s="188"/>
      <c r="EY330" s="188"/>
      <c r="EZ330" s="188"/>
      <c r="FA330" s="188"/>
      <c r="FB330" s="188"/>
      <c r="FC330" s="188"/>
      <c r="FD330" s="188"/>
      <c r="FE330" s="188"/>
      <c r="FF330" s="188"/>
      <c r="FG330" s="188"/>
      <c r="FH330" s="188"/>
      <c r="FI330" s="188"/>
      <c r="FJ330" s="188"/>
      <c r="FK330" s="188"/>
      <c r="FL330" s="188"/>
      <c r="FM330" s="188"/>
      <c r="FN330" s="188"/>
      <c r="FO330" s="188"/>
      <c r="FP330" s="188"/>
      <c r="FQ330" s="188"/>
      <c r="FR330" s="188"/>
      <c r="FS330" s="188"/>
      <c r="FT330" s="188"/>
      <c r="FU330" s="188"/>
      <c r="FV330" s="188"/>
      <c r="FW330" s="188"/>
      <c r="FX330" s="188"/>
      <c r="FY330" s="188"/>
      <c r="FZ330" s="188"/>
      <c r="GA330" s="188"/>
      <c r="GB330" s="188"/>
      <c r="GC330" s="188"/>
      <c r="GD330" s="188"/>
      <c r="GE330" s="188"/>
      <c r="GF330" s="188"/>
      <c r="GG330" s="188"/>
      <c r="GH330" s="188"/>
      <c r="GI330" s="188"/>
      <c r="GJ330" s="188"/>
      <c r="GK330" s="188"/>
      <c r="GL330" s="188"/>
      <c r="GM330" s="188"/>
      <c r="GN330" s="188"/>
      <c r="GO330" s="188"/>
      <c r="GP330" s="188"/>
      <c r="GQ330" s="188"/>
      <c r="GR330" s="188"/>
      <c r="GS330" s="188"/>
      <c r="GT330" s="188"/>
      <c r="GU330" s="188"/>
      <c r="GV330" s="188"/>
      <c r="GW330" s="188"/>
      <c r="GX330" s="188"/>
      <c r="GY330" s="188"/>
      <c r="GZ330" s="188"/>
      <c r="HA330" s="188"/>
      <c r="HB330" s="188"/>
      <c r="HC330" s="188"/>
      <c r="HD330" s="188"/>
      <c r="HE330" s="188"/>
      <c r="HF330" s="188"/>
      <c r="HG330" s="188"/>
      <c r="HH330" s="188"/>
      <c r="HI330" s="188"/>
      <c r="HJ330" s="188"/>
    </row>
    <row r="331" spans="1:218">
      <c r="A331" s="191"/>
      <c r="B331" s="191"/>
      <c r="C331" s="191"/>
      <c r="D331" s="191"/>
      <c r="E331" s="182"/>
      <c r="F331" s="191"/>
      <c r="G331" s="191"/>
      <c r="H331" s="191"/>
      <c r="I331" s="182"/>
      <c r="J331" s="191"/>
      <c r="K331" s="191"/>
      <c r="L331" s="191"/>
      <c r="M331" s="191"/>
      <c r="N331" s="191"/>
      <c r="O331" s="191"/>
      <c r="P331" s="191"/>
      <c r="Q331" s="191"/>
      <c r="R331" s="191"/>
      <c r="S331" s="191"/>
      <c r="T331" s="191"/>
      <c r="U331" s="191"/>
      <c r="V331" s="191"/>
      <c r="W331" s="191"/>
      <c r="Z331" s="188"/>
      <c r="AA331" s="188"/>
      <c r="AB331" s="188"/>
      <c r="AC331" s="188"/>
      <c r="AD331" s="188"/>
      <c r="AE331" s="188"/>
      <c r="AF331" s="188"/>
      <c r="AG331" s="188"/>
      <c r="AH331" s="188"/>
      <c r="AI331" s="188"/>
      <c r="AJ331" s="188"/>
      <c r="AK331" s="188"/>
      <c r="AL331" s="188"/>
      <c r="AM331" s="188"/>
      <c r="AN331" s="188"/>
      <c r="AO331" s="188"/>
      <c r="AP331" s="188"/>
      <c r="AQ331" s="188"/>
      <c r="AR331" s="188"/>
      <c r="AS331" s="188"/>
      <c r="AT331" s="188"/>
      <c r="AU331" s="188"/>
      <c r="AV331" s="188"/>
      <c r="AW331" s="188"/>
      <c r="AX331" s="188"/>
      <c r="AY331" s="188"/>
      <c r="AZ331" s="188"/>
      <c r="BA331" s="188"/>
      <c r="BB331" s="188"/>
      <c r="BC331" s="188"/>
      <c r="BD331" s="188"/>
      <c r="BE331" s="188"/>
      <c r="BF331" s="188"/>
      <c r="BG331" s="188"/>
      <c r="BH331" s="188"/>
      <c r="BI331" s="188"/>
      <c r="BJ331" s="188"/>
      <c r="BK331" s="188"/>
      <c r="BL331" s="188"/>
      <c r="BM331" s="188"/>
      <c r="BN331" s="188"/>
      <c r="BO331" s="188"/>
      <c r="BP331" s="188"/>
      <c r="BQ331" s="188"/>
      <c r="BR331" s="188"/>
      <c r="BS331" s="188"/>
      <c r="BT331" s="188"/>
      <c r="BU331" s="188"/>
      <c r="BV331" s="188"/>
      <c r="BW331" s="188"/>
      <c r="BX331" s="188"/>
      <c r="BY331" s="188"/>
      <c r="BZ331" s="188"/>
      <c r="CA331" s="188"/>
      <c r="CB331" s="188"/>
      <c r="CC331" s="188"/>
      <c r="CD331" s="188"/>
      <c r="CE331" s="188"/>
      <c r="CF331" s="188"/>
      <c r="CG331" s="188"/>
      <c r="CH331" s="188"/>
      <c r="CI331" s="188"/>
      <c r="CJ331" s="188"/>
      <c r="CK331" s="188"/>
      <c r="CL331" s="188"/>
      <c r="CM331" s="188"/>
      <c r="CN331" s="188"/>
      <c r="CO331" s="188"/>
      <c r="CP331" s="188"/>
      <c r="CQ331" s="188"/>
      <c r="CR331" s="188"/>
      <c r="CS331" s="188"/>
      <c r="CT331" s="188"/>
      <c r="CU331" s="188"/>
      <c r="CV331" s="188"/>
      <c r="CW331" s="188"/>
      <c r="CX331" s="188"/>
      <c r="CY331" s="188"/>
      <c r="CZ331" s="188"/>
      <c r="DA331" s="188"/>
      <c r="DB331" s="188"/>
      <c r="DC331" s="188"/>
      <c r="DD331" s="188"/>
      <c r="DE331" s="188"/>
      <c r="DF331" s="188"/>
      <c r="DG331" s="188"/>
      <c r="DH331" s="188"/>
      <c r="DI331" s="188"/>
      <c r="DJ331" s="188"/>
      <c r="DK331" s="188"/>
      <c r="DL331" s="188"/>
      <c r="DM331" s="188"/>
      <c r="DN331" s="188"/>
      <c r="DO331" s="188"/>
      <c r="DP331" s="188"/>
      <c r="DQ331" s="188"/>
      <c r="DR331" s="188"/>
      <c r="DS331" s="188"/>
      <c r="DT331" s="188"/>
      <c r="DU331" s="188"/>
      <c r="DV331" s="188"/>
      <c r="DW331" s="188"/>
      <c r="DX331" s="188"/>
      <c r="DY331" s="188"/>
      <c r="DZ331" s="188"/>
      <c r="EA331" s="188"/>
      <c r="EB331" s="188"/>
      <c r="EC331" s="188"/>
      <c r="ED331" s="188"/>
      <c r="EE331" s="188"/>
      <c r="EF331" s="188"/>
      <c r="EG331" s="188"/>
      <c r="EH331" s="188"/>
      <c r="EI331" s="188"/>
      <c r="EJ331" s="188"/>
      <c r="EK331" s="188"/>
      <c r="EL331" s="188"/>
      <c r="EM331" s="188"/>
      <c r="EN331" s="188"/>
      <c r="EO331" s="188"/>
      <c r="EP331" s="188"/>
      <c r="EQ331" s="188"/>
      <c r="ER331" s="188"/>
      <c r="ES331" s="188"/>
      <c r="ET331" s="188"/>
      <c r="EU331" s="188"/>
      <c r="EV331" s="188"/>
      <c r="EW331" s="188"/>
      <c r="EX331" s="188"/>
      <c r="EY331" s="188"/>
      <c r="EZ331" s="188"/>
      <c r="FA331" s="188"/>
      <c r="FB331" s="188"/>
      <c r="FC331" s="188"/>
      <c r="FD331" s="188"/>
      <c r="FE331" s="188"/>
      <c r="FF331" s="188"/>
      <c r="FG331" s="188"/>
      <c r="FH331" s="188"/>
      <c r="FI331" s="188"/>
      <c r="FJ331" s="188"/>
      <c r="FK331" s="188"/>
      <c r="FL331" s="188"/>
      <c r="FM331" s="188"/>
      <c r="FN331" s="188"/>
      <c r="FO331" s="188"/>
      <c r="FP331" s="188"/>
      <c r="FQ331" s="188"/>
      <c r="FR331" s="188"/>
      <c r="FS331" s="188"/>
      <c r="FT331" s="188"/>
      <c r="FU331" s="188"/>
      <c r="FV331" s="188"/>
      <c r="FW331" s="188"/>
      <c r="FX331" s="188"/>
      <c r="FY331" s="188"/>
      <c r="FZ331" s="188"/>
      <c r="GA331" s="188"/>
      <c r="GB331" s="188"/>
      <c r="GC331" s="188"/>
      <c r="GD331" s="188"/>
      <c r="GE331" s="188"/>
      <c r="GF331" s="188"/>
      <c r="GG331" s="188"/>
      <c r="GH331" s="188"/>
      <c r="GI331" s="188"/>
      <c r="GJ331" s="188"/>
      <c r="GK331" s="188"/>
      <c r="GL331" s="188"/>
      <c r="GM331" s="188"/>
      <c r="GN331" s="188"/>
      <c r="GO331" s="188"/>
      <c r="GP331" s="188"/>
      <c r="GQ331" s="188"/>
      <c r="GR331" s="188"/>
      <c r="GS331" s="188"/>
      <c r="GT331" s="188"/>
      <c r="GU331" s="188"/>
      <c r="GV331" s="188"/>
      <c r="GW331" s="188"/>
      <c r="GX331" s="188"/>
      <c r="GY331" s="188"/>
      <c r="GZ331" s="188"/>
      <c r="HA331" s="188"/>
      <c r="HB331" s="188"/>
      <c r="HC331" s="188"/>
      <c r="HD331" s="188"/>
      <c r="HE331" s="188"/>
      <c r="HF331" s="188"/>
      <c r="HG331" s="188"/>
      <c r="HH331" s="188"/>
      <c r="HI331" s="188"/>
      <c r="HJ331" s="188"/>
    </row>
    <row r="332" spans="1:218">
      <c r="A332" s="191"/>
      <c r="B332" s="191"/>
      <c r="C332" s="191"/>
      <c r="D332" s="191"/>
      <c r="E332" s="182"/>
      <c r="F332" s="191"/>
      <c r="G332" s="191"/>
      <c r="H332" s="191"/>
      <c r="I332" s="182"/>
      <c r="J332" s="191"/>
      <c r="K332" s="191"/>
      <c r="L332" s="191"/>
      <c r="M332" s="191"/>
      <c r="N332" s="191"/>
      <c r="O332" s="191"/>
      <c r="P332" s="191"/>
      <c r="Q332" s="191"/>
      <c r="R332" s="191"/>
      <c r="S332" s="191"/>
      <c r="T332" s="191"/>
      <c r="U332" s="191"/>
      <c r="V332" s="191"/>
      <c r="W332" s="191"/>
      <c r="Z332" s="188"/>
      <c r="AA332" s="188"/>
      <c r="AB332" s="188"/>
      <c r="AC332" s="188"/>
      <c r="AD332" s="188"/>
      <c r="AE332" s="188"/>
      <c r="AF332" s="188"/>
      <c r="AG332" s="188"/>
      <c r="AH332" s="188"/>
      <c r="AI332" s="188"/>
      <c r="AJ332" s="188"/>
      <c r="AK332" s="188"/>
      <c r="AL332" s="188"/>
      <c r="AM332" s="188"/>
      <c r="AN332" s="188"/>
      <c r="AO332" s="188"/>
      <c r="AP332" s="188"/>
      <c r="AQ332" s="188"/>
      <c r="AR332" s="188"/>
      <c r="AS332" s="188"/>
      <c r="AT332" s="188"/>
      <c r="AU332" s="188"/>
      <c r="AV332" s="188"/>
      <c r="AW332" s="188"/>
      <c r="AX332" s="188"/>
      <c r="AY332" s="188"/>
      <c r="AZ332" s="188"/>
      <c r="BA332" s="188"/>
      <c r="BB332" s="188"/>
      <c r="BC332" s="188"/>
      <c r="BD332" s="188"/>
      <c r="BE332" s="188"/>
      <c r="BF332" s="188"/>
      <c r="BG332" s="188"/>
      <c r="BH332" s="188"/>
      <c r="BI332" s="188"/>
      <c r="BJ332" s="188"/>
      <c r="BK332" s="188"/>
      <c r="BL332" s="188"/>
      <c r="BM332" s="188"/>
      <c r="BN332" s="188"/>
      <c r="BO332" s="188"/>
      <c r="BP332" s="188"/>
      <c r="BQ332" s="188"/>
      <c r="BR332" s="188"/>
      <c r="BS332" s="188"/>
      <c r="BT332" s="188"/>
      <c r="BU332" s="188"/>
      <c r="BV332" s="188"/>
      <c r="BW332" s="188"/>
      <c r="BX332" s="188"/>
      <c r="BY332" s="188"/>
      <c r="BZ332" s="188"/>
      <c r="CA332" s="188"/>
      <c r="CB332" s="188"/>
      <c r="CC332" s="188"/>
      <c r="CD332" s="188"/>
      <c r="CE332" s="188"/>
      <c r="CF332" s="188"/>
      <c r="CG332" s="188"/>
      <c r="CH332" s="188"/>
      <c r="CI332" s="188"/>
      <c r="CJ332" s="188"/>
      <c r="CK332" s="188"/>
      <c r="CL332" s="188"/>
      <c r="CM332" s="188"/>
      <c r="CN332" s="188"/>
      <c r="CO332" s="188"/>
      <c r="CP332" s="188"/>
      <c r="CQ332" s="188"/>
      <c r="CR332" s="188"/>
      <c r="CS332" s="188"/>
      <c r="CT332" s="188"/>
      <c r="CU332" s="188"/>
      <c r="CV332" s="188"/>
      <c r="CW332" s="188"/>
      <c r="CX332" s="188"/>
      <c r="CY332" s="188"/>
      <c r="CZ332" s="188"/>
      <c r="DA332" s="188"/>
      <c r="DB332" s="188"/>
      <c r="DC332" s="188"/>
      <c r="DD332" s="188"/>
      <c r="DE332" s="188"/>
      <c r="DF332" s="188"/>
      <c r="DG332" s="188"/>
      <c r="DH332" s="188"/>
      <c r="DI332" s="188"/>
      <c r="DJ332" s="188"/>
      <c r="DK332" s="188"/>
      <c r="DL332" s="188"/>
      <c r="DM332" s="188"/>
      <c r="DN332" s="188"/>
      <c r="DO332" s="188"/>
      <c r="DP332" s="188"/>
      <c r="DQ332" s="188"/>
      <c r="DR332" s="188"/>
      <c r="DS332" s="188"/>
      <c r="DT332" s="188"/>
      <c r="DU332" s="188"/>
      <c r="DV332" s="188"/>
      <c r="DW332" s="188"/>
      <c r="DX332" s="188"/>
      <c r="DY332" s="188"/>
      <c r="DZ332" s="188"/>
      <c r="EA332" s="188"/>
      <c r="EB332" s="188"/>
      <c r="EC332" s="188"/>
      <c r="ED332" s="188"/>
      <c r="EE332" s="188"/>
      <c r="EF332" s="188"/>
      <c r="EG332" s="188"/>
      <c r="EH332" s="188"/>
      <c r="EI332" s="188"/>
      <c r="EJ332" s="188"/>
      <c r="EK332" s="188"/>
      <c r="EL332" s="188"/>
      <c r="EM332" s="188"/>
      <c r="EN332" s="188"/>
      <c r="EO332" s="188"/>
      <c r="EP332" s="188"/>
      <c r="EQ332" s="188"/>
      <c r="ER332" s="188"/>
      <c r="ES332" s="188"/>
      <c r="ET332" s="188"/>
      <c r="EU332" s="188"/>
      <c r="EV332" s="188"/>
      <c r="EW332" s="188"/>
      <c r="EX332" s="188"/>
      <c r="EY332" s="188"/>
      <c r="EZ332" s="188"/>
      <c r="FA332" s="188"/>
      <c r="FB332" s="188"/>
      <c r="FC332" s="188"/>
      <c r="FD332" s="188"/>
      <c r="FE332" s="188"/>
      <c r="FF332" s="188"/>
      <c r="FG332" s="188"/>
      <c r="FH332" s="188"/>
      <c r="FI332" s="188"/>
      <c r="FJ332" s="188"/>
      <c r="FK332" s="188"/>
      <c r="FL332" s="188"/>
      <c r="FM332" s="188"/>
      <c r="FN332" s="188"/>
      <c r="FO332" s="188"/>
      <c r="FP332" s="188"/>
      <c r="FQ332" s="188"/>
      <c r="FR332" s="188"/>
      <c r="FS332" s="188"/>
      <c r="FT332" s="188"/>
      <c r="FU332" s="188"/>
      <c r="FV332" s="188"/>
      <c r="FW332" s="188"/>
      <c r="FX332" s="188"/>
      <c r="FY332" s="188"/>
      <c r="FZ332" s="188"/>
      <c r="GA332" s="188"/>
      <c r="GB332" s="188"/>
      <c r="GC332" s="188"/>
      <c r="GD332" s="188"/>
      <c r="GE332" s="188"/>
      <c r="GF332" s="188"/>
      <c r="GG332" s="188"/>
      <c r="GH332" s="188"/>
      <c r="GI332" s="188"/>
      <c r="GJ332" s="188"/>
      <c r="GK332" s="188"/>
      <c r="GL332" s="188"/>
      <c r="GM332" s="188"/>
      <c r="GN332" s="188"/>
      <c r="GO332" s="188"/>
      <c r="GP332" s="188"/>
      <c r="GQ332" s="188"/>
      <c r="GR332" s="188"/>
      <c r="GS332" s="188"/>
      <c r="GT332" s="188"/>
      <c r="GU332" s="188"/>
      <c r="GV332" s="188"/>
      <c r="GW332" s="188"/>
      <c r="GX332" s="188"/>
      <c r="GY332" s="188"/>
      <c r="GZ332" s="188"/>
      <c r="HA332" s="188"/>
      <c r="HB332" s="188"/>
      <c r="HC332" s="188"/>
      <c r="HD332" s="188"/>
      <c r="HE332" s="188"/>
      <c r="HF332" s="188"/>
      <c r="HG332" s="188"/>
      <c r="HH332" s="188"/>
      <c r="HI332" s="188"/>
      <c r="HJ332" s="188"/>
    </row>
    <row r="333" spans="1:218">
      <c r="A333" s="191"/>
      <c r="B333" s="191"/>
      <c r="C333" s="191"/>
      <c r="D333" s="191"/>
      <c r="E333" s="182"/>
      <c r="F333" s="191"/>
      <c r="G333" s="191"/>
      <c r="H333" s="191"/>
      <c r="I333" s="182"/>
      <c r="J333" s="191"/>
      <c r="K333" s="191"/>
      <c r="L333" s="191"/>
      <c r="M333" s="191"/>
      <c r="N333" s="191"/>
      <c r="O333" s="191"/>
      <c r="P333" s="191"/>
      <c r="Q333" s="191"/>
      <c r="R333" s="191"/>
      <c r="S333" s="191"/>
      <c r="T333" s="191"/>
      <c r="U333" s="191"/>
      <c r="V333" s="191"/>
      <c r="W333" s="191"/>
      <c r="Z333" s="188"/>
      <c r="AA333" s="188"/>
      <c r="AB333" s="188"/>
      <c r="AC333" s="188"/>
      <c r="AD333" s="188"/>
      <c r="AE333" s="188"/>
      <c r="AF333" s="188"/>
      <c r="AG333" s="188"/>
      <c r="AH333" s="188"/>
      <c r="AI333" s="188"/>
      <c r="AJ333" s="188"/>
      <c r="AK333" s="188"/>
      <c r="AL333" s="188"/>
      <c r="AM333" s="188"/>
      <c r="AN333" s="188"/>
      <c r="AO333" s="188"/>
      <c r="AP333" s="188"/>
      <c r="AQ333" s="188"/>
      <c r="AR333" s="188"/>
      <c r="AS333" s="188"/>
      <c r="AT333" s="188"/>
      <c r="AU333" s="188"/>
      <c r="AV333" s="188"/>
      <c r="AW333" s="188"/>
      <c r="AX333" s="188"/>
      <c r="AY333" s="188"/>
      <c r="AZ333" s="188"/>
      <c r="BA333" s="188"/>
      <c r="BB333" s="188"/>
      <c r="BC333" s="188"/>
      <c r="BD333" s="188"/>
      <c r="BE333" s="188"/>
      <c r="BF333" s="188"/>
      <c r="BG333" s="188"/>
      <c r="BH333" s="188"/>
      <c r="BI333" s="188"/>
      <c r="BJ333" s="188"/>
      <c r="BK333" s="188"/>
      <c r="BL333" s="188"/>
      <c r="BM333" s="188"/>
      <c r="BN333" s="188"/>
      <c r="BO333" s="188"/>
      <c r="BP333" s="188"/>
      <c r="BQ333" s="188"/>
      <c r="BR333" s="188"/>
      <c r="BS333" s="188"/>
      <c r="BT333" s="188"/>
      <c r="BU333" s="188"/>
      <c r="BV333" s="188"/>
      <c r="BW333" s="188"/>
      <c r="BX333" s="188"/>
      <c r="BY333" s="188"/>
      <c r="BZ333" s="188"/>
      <c r="CA333" s="188"/>
      <c r="CB333" s="188"/>
      <c r="CC333" s="188"/>
      <c r="CD333" s="188"/>
      <c r="CE333" s="188"/>
      <c r="CF333" s="188"/>
      <c r="CG333" s="188"/>
      <c r="CH333" s="188"/>
      <c r="CI333" s="188"/>
      <c r="CJ333" s="188"/>
      <c r="CK333" s="188"/>
      <c r="CL333" s="188"/>
      <c r="CM333" s="188"/>
      <c r="CN333" s="188"/>
      <c r="CO333" s="188"/>
      <c r="CP333" s="188"/>
      <c r="CQ333" s="188"/>
      <c r="CR333" s="188"/>
      <c r="CS333" s="188"/>
      <c r="CT333" s="188"/>
      <c r="CU333" s="188"/>
      <c r="CV333" s="188"/>
      <c r="CW333" s="188"/>
      <c r="CX333" s="188"/>
      <c r="CY333" s="188"/>
      <c r="CZ333" s="188"/>
      <c r="DA333" s="188"/>
      <c r="DB333" s="188"/>
      <c r="DC333" s="188"/>
      <c r="DD333" s="188"/>
      <c r="DE333" s="188"/>
      <c r="DF333" s="188"/>
      <c r="DG333" s="188"/>
      <c r="DH333" s="188"/>
      <c r="DI333" s="188"/>
      <c r="DJ333" s="188"/>
      <c r="DK333" s="188"/>
      <c r="DL333" s="188"/>
      <c r="DM333" s="188"/>
      <c r="DN333" s="188"/>
      <c r="DO333" s="188"/>
      <c r="DP333" s="188"/>
      <c r="DQ333" s="188"/>
      <c r="DR333" s="188"/>
      <c r="DS333" s="188"/>
      <c r="DT333" s="188"/>
      <c r="DU333" s="188"/>
      <c r="DV333" s="188"/>
      <c r="DW333" s="188"/>
      <c r="DX333" s="188"/>
      <c r="DY333" s="188"/>
      <c r="DZ333" s="188"/>
      <c r="EA333" s="188"/>
      <c r="EB333" s="188"/>
      <c r="EC333" s="188"/>
      <c r="ED333" s="188"/>
      <c r="EE333" s="188"/>
      <c r="EF333" s="188"/>
      <c r="EG333" s="188"/>
      <c r="EH333" s="188"/>
      <c r="EI333" s="188"/>
      <c r="EJ333" s="188"/>
      <c r="EK333" s="188"/>
      <c r="EL333" s="188"/>
      <c r="EM333" s="188"/>
      <c r="EN333" s="188"/>
      <c r="EO333" s="188"/>
      <c r="EP333" s="188"/>
      <c r="EQ333" s="188"/>
      <c r="ER333" s="188"/>
      <c r="ES333" s="188"/>
      <c r="ET333" s="188"/>
      <c r="EU333" s="188"/>
      <c r="EV333" s="188"/>
      <c r="EW333" s="188"/>
      <c r="EX333" s="188"/>
      <c r="EY333" s="188"/>
      <c r="EZ333" s="188"/>
      <c r="FA333" s="188"/>
      <c r="FB333" s="188"/>
      <c r="FC333" s="188"/>
      <c r="FD333" s="188"/>
      <c r="FE333" s="188"/>
      <c r="FF333" s="188"/>
      <c r="FG333" s="188"/>
      <c r="FH333" s="188"/>
      <c r="FI333" s="188"/>
      <c r="FJ333" s="188"/>
      <c r="FK333" s="188"/>
      <c r="FL333" s="188"/>
      <c r="FM333" s="188"/>
      <c r="FN333" s="188"/>
      <c r="FO333" s="188"/>
      <c r="FP333" s="188"/>
      <c r="FQ333" s="188"/>
      <c r="FR333" s="188"/>
      <c r="FS333" s="188"/>
      <c r="FT333" s="188"/>
      <c r="FU333" s="188"/>
      <c r="FV333" s="188"/>
      <c r="FW333" s="188"/>
      <c r="FX333" s="188"/>
      <c r="FY333" s="188"/>
      <c r="FZ333" s="188"/>
      <c r="GA333" s="188"/>
      <c r="GB333" s="188"/>
      <c r="GC333" s="188"/>
      <c r="GD333" s="188"/>
      <c r="GE333" s="188"/>
      <c r="GF333" s="188"/>
      <c r="GG333" s="188"/>
      <c r="GH333" s="188"/>
      <c r="GI333" s="188"/>
      <c r="GJ333" s="188"/>
      <c r="GK333" s="188"/>
      <c r="GL333" s="188"/>
      <c r="GM333" s="188"/>
      <c r="GN333" s="188"/>
      <c r="GO333" s="188"/>
      <c r="GP333" s="188"/>
      <c r="GQ333" s="188"/>
      <c r="GR333" s="188"/>
      <c r="GS333" s="188"/>
      <c r="GT333" s="188"/>
      <c r="GU333" s="188"/>
      <c r="GV333" s="188"/>
      <c r="GW333" s="188"/>
      <c r="GX333" s="188"/>
      <c r="GY333" s="188"/>
      <c r="GZ333" s="188"/>
      <c r="HA333" s="188"/>
      <c r="HB333" s="188"/>
      <c r="HC333" s="188"/>
      <c r="HD333" s="188"/>
      <c r="HE333" s="188"/>
      <c r="HF333" s="188"/>
      <c r="HG333" s="188"/>
      <c r="HH333" s="188"/>
      <c r="HI333" s="188"/>
      <c r="HJ333" s="188"/>
    </row>
    <row r="334" spans="1:218">
      <c r="A334" s="191"/>
      <c r="B334" s="191"/>
      <c r="C334" s="191"/>
      <c r="D334" s="191"/>
      <c r="E334" s="182"/>
      <c r="F334" s="191"/>
      <c r="G334" s="191"/>
      <c r="H334" s="191"/>
      <c r="I334" s="182"/>
      <c r="J334" s="191"/>
      <c r="K334" s="191"/>
      <c r="L334" s="191"/>
      <c r="M334" s="191"/>
      <c r="N334" s="191"/>
      <c r="O334" s="191"/>
      <c r="P334" s="191"/>
      <c r="Q334" s="191"/>
      <c r="R334" s="191"/>
      <c r="S334" s="191"/>
      <c r="T334" s="191"/>
      <c r="U334" s="191"/>
      <c r="V334" s="191"/>
      <c r="W334" s="191"/>
      <c r="Z334" s="188"/>
      <c r="AA334" s="188"/>
      <c r="AB334" s="188"/>
      <c r="AC334" s="188"/>
      <c r="AD334" s="188"/>
      <c r="AE334" s="188"/>
      <c r="AF334" s="188"/>
      <c r="AG334" s="188"/>
      <c r="AH334" s="188"/>
      <c r="AI334" s="188"/>
      <c r="AJ334" s="188"/>
      <c r="AK334" s="188"/>
      <c r="AL334" s="188"/>
      <c r="AM334" s="188"/>
      <c r="AN334" s="188"/>
      <c r="AO334" s="188"/>
      <c r="AP334" s="188"/>
      <c r="AQ334" s="188"/>
      <c r="AR334" s="188"/>
      <c r="AS334" s="188"/>
      <c r="AT334" s="188"/>
      <c r="AU334" s="188"/>
      <c r="AV334" s="188"/>
      <c r="AW334" s="188"/>
      <c r="AX334" s="188"/>
      <c r="AY334" s="188"/>
      <c r="AZ334" s="188"/>
      <c r="BA334" s="188"/>
      <c r="BB334" s="188"/>
      <c r="BC334" s="188"/>
      <c r="BD334" s="188"/>
      <c r="BE334" s="188"/>
      <c r="BF334" s="188"/>
      <c r="BG334" s="188"/>
      <c r="BH334" s="188"/>
      <c r="BI334" s="188"/>
      <c r="BJ334" s="188"/>
      <c r="BK334" s="188"/>
      <c r="BL334" s="188"/>
      <c r="BM334" s="188"/>
      <c r="BN334" s="188"/>
      <c r="BO334" s="188"/>
      <c r="BP334" s="188"/>
      <c r="BQ334" s="188"/>
      <c r="BR334" s="188"/>
      <c r="BS334" s="188"/>
      <c r="BT334" s="188"/>
      <c r="BU334" s="188"/>
      <c r="BV334" s="188"/>
      <c r="BW334" s="188"/>
      <c r="BX334" s="188"/>
      <c r="BY334" s="188"/>
      <c r="BZ334" s="188"/>
      <c r="CA334" s="188"/>
      <c r="CB334" s="188"/>
      <c r="CC334" s="188"/>
      <c r="CD334" s="188"/>
      <c r="CE334" s="188"/>
      <c r="CF334" s="188"/>
      <c r="CG334" s="188"/>
      <c r="CH334" s="188"/>
      <c r="CI334" s="188"/>
      <c r="CJ334" s="188"/>
      <c r="CK334" s="188"/>
      <c r="CL334" s="188"/>
      <c r="CM334" s="188"/>
      <c r="CN334" s="188"/>
      <c r="CO334" s="188"/>
      <c r="CP334" s="188"/>
      <c r="CQ334" s="188"/>
      <c r="CR334" s="188"/>
      <c r="CS334" s="188"/>
      <c r="CT334" s="188"/>
      <c r="CU334" s="188"/>
      <c r="CV334" s="188"/>
      <c r="CW334" s="188"/>
      <c r="CX334" s="188"/>
      <c r="CY334" s="188"/>
      <c r="CZ334" s="188"/>
      <c r="DA334" s="188"/>
      <c r="DB334" s="188"/>
      <c r="DC334" s="188"/>
      <c r="DD334" s="188"/>
      <c r="DE334" s="188"/>
      <c r="DF334" s="188"/>
      <c r="DG334" s="188"/>
      <c r="DH334" s="188"/>
      <c r="DI334" s="188"/>
      <c r="DJ334" s="188"/>
      <c r="DK334" s="188"/>
      <c r="DL334" s="188"/>
      <c r="DM334" s="188"/>
      <c r="DN334" s="188"/>
      <c r="DO334" s="188"/>
      <c r="DP334" s="188"/>
      <c r="DQ334" s="188"/>
      <c r="DR334" s="188"/>
      <c r="DS334" s="188"/>
      <c r="DT334" s="188"/>
      <c r="DU334" s="188"/>
      <c r="DV334" s="188"/>
      <c r="DW334" s="188"/>
      <c r="DX334" s="188"/>
      <c r="DY334" s="188"/>
      <c r="DZ334" s="188"/>
      <c r="EA334" s="188"/>
      <c r="EB334" s="188"/>
      <c r="EC334" s="188"/>
      <c r="ED334" s="188"/>
      <c r="EE334" s="188"/>
      <c r="EF334" s="188"/>
      <c r="EG334" s="188"/>
      <c r="EH334" s="188"/>
      <c r="EI334" s="188"/>
      <c r="EJ334" s="188"/>
      <c r="EK334" s="188"/>
      <c r="EL334" s="188"/>
      <c r="EM334" s="188"/>
      <c r="EN334" s="188"/>
      <c r="EO334" s="188"/>
      <c r="EP334" s="188"/>
      <c r="EQ334" s="188"/>
      <c r="ER334" s="188"/>
      <c r="ES334" s="188"/>
      <c r="ET334" s="188"/>
      <c r="EU334" s="188"/>
      <c r="EV334" s="188"/>
      <c r="EW334" s="188"/>
      <c r="EX334" s="188"/>
      <c r="EY334" s="188"/>
      <c r="EZ334" s="188"/>
      <c r="FA334" s="188"/>
      <c r="FB334" s="188"/>
      <c r="FC334" s="188"/>
      <c r="FD334" s="188"/>
      <c r="FE334" s="188"/>
      <c r="FF334" s="188"/>
      <c r="FG334" s="188"/>
      <c r="FH334" s="188"/>
      <c r="FI334" s="188"/>
      <c r="FJ334" s="188"/>
      <c r="FK334" s="188"/>
      <c r="FL334" s="188"/>
      <c r="FM334" s="188"/>
      <c r="FN334" s="188"/>
      <c r="FO334" s="188"/>
      <c r="FP334" s="188"/>
      <c r="FQ334" s="188"/>
      <c r="FR334" s="188"/>
      <c r="FS334" s="188"/>
      <c r="FT334" s="188"/>
      <c r="FU334" s="188"/>
      <c r="FV334" s="188"/>
      <c r="FW334" s="188"/>
      <c r="FX334" s="188"/>
      <c r="FY334" s="188"/>
      <c r="FZ334" s="188"/>
      <c r="GA334" s="188"/>
      <c r="GB334" s="188"/>
      <c r="GC334" s="188"/>
      <c r="GD334" s="188"/>
      <c r="GE334" s="188"/>
      <c r="GF334" s="188"/>
      <c r="GG334" s="188"/>
      <c r="GH334" s="188"/>
      <c r="GI334" s="188"/>
      <c r="GJ334" s="188"/>
      <c r="GK334" s="188"/>
      <c r="GL334" s="188"/>
      <c r="GM334" s="188"/>
      <c r="GN334" s="188"/>
      <c r="GO334" s="188"/>
      <c r="GP334" s="188"/>
      <c r="GQ334" s="188"/>
      <c r="GR334" s="188"/>
      <c r="GS334" s="188"/>
      <c r="GT334" s="188"/>
      <c r="GU334" s="188"/>
      <c r="GV334" s="188"/>
      <c r="GW334" s="188"/>
      <c r="GX334" s="188"/>
      <c r="GY334" s="188"/>
      <c r="GZ334" s="188"/>
      <c r="HA334" s="188"/>
      <c r="HB334" s="188"/>
      <c r="HC334" s="188"/>
      <c r="HD334" s="188"/>
      <c r="HE334" s="188"/>
      <c r="HF334" s="188"/>
      <c r="HG334" s="188"/>
      <c r="HH334" s="188"/>
      <c r="HI334" s="188"/>
      <c r="HJ334" s="188"/>
    </row>
    <row r="335" spans="1:218">
      <c r="A335" s="191"/>
      <c r="B335" s="191"/>
      <c r="C335" s="191"/>
      <c r="D335" s="191"/>
      <c r="E335" s="182"/>
      <c r="F335" s="191"/>
      <c r="G335" s="191"/>
      <c r="H335" s="191"/>
      <c r="I335" s="182"/>
      <c r="J335" s="191"/>
      <c r="K335" s="191"/>
      <c r="L335" s="191"/>
      <c r="M335" s="191"/>
      <c r="N335" s="191"/>
      <c r="O335" s="191"/>
      <c r="P335" s="191"/>
      <c r="Q335" s="191"/>
      <c r="R335" s="191"/>
      <c r="S335" s="191"/>
      <c r="T335" s="191"/>
      <c r="U335" s="191"/>
      <c r="V335" s="191"/>
      <c r="W335" s="191"/>
      <c r="Z335" s="188"/>
      <c r="AA335" s="188"/>
      <c r="AB335" s="188"/>
      <c r="AC335" s="188"/>
      <c r="AD335" s="188"/>
      <c r="AE335" s="188"/>
      <c r="AF335" s="188"/>
      <c r="AG335" s="188"/>
      <c r="AH335" s="188"/>
      <c r="AI335" s="188"/>
      <c r="AJ335" s="188"/>
      <c r="AK335" s="188"/>
      <c r="AL335" s="188"/>
      <c r="AM335" s="188"/>
      <c r="AN335" s="188"/>
      <c r="AO335" s="188"/>
      <c r="AP335" s="188"/>
      <c r="AQ335" s="188"/>
      <c r="AR335" s="188"/>
      <c r="AS335" s="188"/>
      <c r="AT335" s="188"/>
      <c r="AU335" s="188"/>
      <c r="AV335" s="188"/>
      <c r="AW335" s="188"/>
      <c r="AX335" s="188"/>
      <c r="AY335" s="188"/>
      <c r="AZ335" s="188"/>
      <c r="BA335" s="188"/>
      <c r="BB335" s="188"/>
      <c r="BC335" s="188"/>
      <c r="BD335" s="188"/>
      <c r="BE335" s="188"/>
      <c r="BF335" s="188"/>
      <c r="BG335" s="188"/>
      <c r="BH335" s="188"/>
      <c r="BI335" s="188"/>
      <c r="BJ335" s="188"/>
      <c r="BK335" s="188"/>
      <c r="BL335" s="188"/>
      <c r="BM335" s="188"/>
      <c r="BN335" s="188"/>
      <c r="BO335" s="188"/>
      <c r="BP335" s="188"/>
      <c r="BQ335" s="188"/>
      <c r="BR335" s="188"/>
      <c r="BS335" s="188"/>
      <c r="BT335" s="188"/>
      <c r="BU335" s="188"/>
      <c r="BV335" s="188"/>
      <c r="BW335" s="188"/>
      <c r="BX335" s="188"/>
      <c r="BY335" s="188"/>
      <c r="BZ335" s="188"/>
      <c r="CA335" s="188"/>
      <c r="CB335" s="188"/>
      <c r="CC335" s="188"/>
      <c r="CD335" s="188"/>
      <c r="CE335" s="188"/>
      <c r="CF335" s="188"/>
      <c r="CG335" s="188"/>
      <c r="CH335" s="188"/>
      <c r="CI335" s="188"/>
      <c r="CJ335" s="188"/>
      <c r="CK335" s="188"/>
      <c r="CL335" s="188"/>
      <c r="CM335" s="188"/>
      <c r="CN335" s="188"/>
      <c r="CO335" s="188"/>
      <c r="CP335" s="188"/>
      <c r="CQ335" s="188"/>
      <c r="CR335" s="188"/>
      <c r="CS335" s="188"/>
      <c r="CT335" s="188"/>
      <c r="CU335" s="188"/>
      <c r="CV335" s="188"/>
      <c r="CW335" s="188"/>
      <c r="CX335" s="188"/>
      <c r="CY335" s="188"/>
      <c r="CZ335" s="188"/>
      <c r="DA335" s="188"/>
      <c r="DB335" s="188"/>
      <c r="DC335" s="188"/>
      <c r="DD335" s="188"/>
      <c r="DE335" s="188"/>
      <c r="DF335" s="188"/>
      <c r="DG335" s="188"/>
      <c r="DH335" s="188"/>
      <c r="DI335" s="188"/>
      <c r="DJ335" s="188"/>
      <c r="DK335" s="188"/>
      <c r="DL335" s="188"/>
      <c r="DM335" s="188"/>
      <c r="DN335" s="188"/>
      <c r="DO335" s="188"/>
      <c r="DP335" s="188"/>
      <c r="DQ335" s="188"/>
      <c r="DR335" s="188"/>
      <c r="DS335" s="188"/>
      <c r="DT335" s="188"/>
      <c r="DU335" s="188"/>
      <c r="DV335" s="188"/>
      <c r="DW335" s="188"/>
      <c r="DX335" s="188"/>
      <c r="DY335" s="188"/>
      <c r="DZ335" s="188"/>
      <c r="EA335" s="188"/>
      <c r="EB335" s="188"/>
      <c r="EC335" s="188"/>
      <c r="ED335" s="188"/>
      <c r="EE335" s="188"/>
      <c r="EF335" s="188"/>
      <c r="EG335" s="188"/>
      <c r="EH335" s="188"/>
      <c r="EI335" s="188"/>
      <c r="EJ335" s="188"/>
      <c r="EK335" s="188"/>
      <c r="EL335" s="188"/>
      <c r="EM335" s="188"/>
      <c r="EN335" s="188"/>
      <c r="EO335" s="188"/>
      <c r="EP335" s="188"/>
      <c r="EQ335" s="188"/>
      <c r="ER335" s="188"/>
      <c r="ES335" s="188"/>
      <c r="ET335" s="188"/>
      <c r="EU335" s="188"/>
      <c r="EV335" s="188"/>
      <c r="EW335" s="188"/>
      <c r="EX335" s="188"/>
      <c r="EY335" s="188"/>
      <c r="EZ335" s="188"/>
      <c r="FA335" s="188"/>
      <c r="FB335" s="188"/>
      <c r="FC335" s="188"/>
      <c r="FD335" s="188"/>
      <c r="FE335" s="188"/>
      <c r="FF335" s="188"/>
      <c r="FG335" s="188"/>
      <c r="FH335" s="188"/>
      <c r="FI335" s="188"/>
      <c r="FJ335" s="188"/>
      <c r="FK335" s="188"/>
      <c r="FL335" s="188"/>
      <c r="FM335" s="188"/>
      <c r="FN335" s="188"/>
      <c r="FO335" s="188"/>
      <c r="FP335" s="188"/>
      <c r="FQ335" s="188"/>
      <c r="FR335" s="188"/>
      <c r="FS335" s="188"/>
      <c r="FT335" s="188"/>
      <c r="FU335" s="188"/>
      <c r="FV335" s="188"/>
      <c r="FW335" s="188"/>
      <c r="FX335" s="188"/>
      <c r="FY335" s="188"/>
      <c r="FZ335" s="188"/>
      <c r="GA335" s="188"/>
      <c r="GB335" s="188"/>
      <c r="GC335" s="188"/>
      <c r="GD335" s="188"/>
      <c r="GE335" s="188"/>
      <c r="GF335" s="188"/>
      <c r="GG335" s="188"/>
      <c r="GH335" s="188"/>
      <c r="GI335" s="188"/>
      <c r="GJ335" s="188"/>
      <c r="GK335" s="188"/>
      <c r="GL335" s="188"/>
      <c r="GM335" s="188"/>
      <c r="GN335" s="188"/>
      <c r="GO335" s="188"/>
      <c r="GP335" s="188"/>
      <c r="GQ335" s="188"/>
      <c r="GR335" s="188"/>
      <c r="GS335" s="188"/>
      <c r="GT335" s="188"/>
      <c r="GU335" s="188"/>
      <c r="GV335" s="188"/>
      <c r="GW335" s="188"/>
      <c r="GX335" s="188"/>
      <c r="GY335" s="188"/>
      <c r="GZ335" s="188"/>
      <c r="HA335" s="188"/>
      <c r="HB335" s="188"/>
      <c r="HC335" s="188"/>
      <c r="HD335" s="188"/>
      <c r="HE335" s="188"/>
      <c r="HF335" s="188"/>
      <c r="HG335" s="188"/>
      <c r="HH335" s="188"/>
      <c r="HI335" s="188"/>
      <c r="HJ335" s="188"/>
    </row>
    <row r="336" spans="1:218">
      <c r="A336" s="191"/>
      <c r="B336" s="191"/>
      <c r="C336" s="191"/>
      <c r="D336" s="191"/>
      <c r="E336" s="182"/>
      <c r="F336" s="191"/>
      <c r="G336" s="191"/>
      <c r="H336" s="191"/>
      <c r="I336" s="182"/>
      <c r="J336" s="191"/>
      <c r="K336" s="191"/>
      <c r="L336" s="191"/>
      <c r="M336" s="191"/>
      <c r="N336" s="191"/>
      <c r="O336" s="191"/>
      <c r="P336" s="191"/>
      <c r="Q336" s="191"/>
      <c r="R336" s="191"/>
      <c r="S336" s="191"/>
      <c r="T336" s="191"/>
      <c r="U336" s="191"/>
      <c r="V336" s="191"/>
      <c r="W336" s="191"/>
      <c r="Z336" s="188"/>
      <c r="AA336" s="188"/>
      <c r="AB336" s="188"/>
      <c r="AC336" s="188"/>
      <c r="AD336" s="188"/>
      <c r="AE336" s="188"/>
      <c r="AF336" s="188"/>
      <c r="AG336" s="188"/>
      <c r="AH336" s="188"/>
      <c r="AI336" s="188"/>
      <c r="AJ336" s="188"/>
      <c r="AK336" s="188"/>
      <c r="AL336" s="188"/>
      <c r="AM336" s="188"/>
      <c r="AN336" s="188"/>
      <c r="AO336" s="188"/>
      <c r="AP336" s="188"/>
      <c r="AQ336" s="188"/>
      <c r="AR336" s="188"/>
      <c r="AS336" s="188"/>
      <c r="AT336" s="188"/>
      <c r="AU336" s="188"/>
      <c r="AV336" s="188"/>
      <c r="AW336" s="188"/>
      <c r="AX336" s="188"/>
      <c r="AY336" s="188"/>
      <c r="AZ336" s="188"/>
      <c r="BA336" s="188"/>
      <c r="BB336" s="188"/>
      <c r="BC336" s="188"/>
      <c r="BD336" s="188"/>
      <c r="BE336" s="188"/>
      <c r="BF336" s="188"/>
      <c r="BG336" s="188"/>
      <c r="BH336" s="188"/>
      <c r="BI336" s="188"/>
      <c r="BJ336" s="188"/>
      <c r="BK336" s="188"/>
      <c r="BL336" s="188"/>
      <c r="BM336" s="188"/>
      <c r="BN336" s="188"/>
      <c r="BO336" s="188"/>
      <c r="BP336" s="188"/>
      <c r="BQ336" s="188"/>
      <c r="BR336" s="188"/>
      <c r="BS336" s="188"/>
      <c r="BT336" s="188"/>
      <c r="BU336" s="188"/>
      <c r="BV336" s="188"/>
      <c r="BW336" s="188"/>
      <c r="BX336" s="188"/>
      <c r="BY336" s="188"/>
      <c r="BZ336" s="188"/>
      <c r="CA336" s="188"/>
      <c r="CB336" s="188"/>
      <c r="CC336" s="188"/>
      <c r="CD336" s="188"/>
      <c r="CE336" s="188"/>
      <c r="CF336" s="188"/>
      <c r="CG336" s="188"/>
      <c r="CH336" s="188"/>
      <c r="CI336" s="188"/>
      <c r="CJ336" s="188"/>
      <c r="CK336" s="188"/>
      <c r="CL336" s="188"/>
      <c r="CM336" s="188"/>
      <c r="CN336" s="188"/>
      <c r="CO336" s="188"/>
      <c r="CP336" s="188"/>
      <c r="CQ336" s="188"/>
      <c r="CR336" s="188"/>
      <c r="CS336" s="188"/>
      <c r="CT336" s="188"/>
      <c r="CU336" s="188"/>
      <c r="CV336" s="188"/>
      <c r="CW336" s="188"/>
      <c r="CX336" s="188"/>
      <c r="CY336" s="188"/>
      <c r="CZ336" s="188"/>
      <c r="DA336" s="188"/>
      <c r="DB336" s="188"/>
      <c r="DC336" s="188"/>
      <c r="DD336" s="188"/>
      <c r="DE336" s="188"/>
      <c r="DF336" s="188"/>
      <c r="DG336" s="188"/>
      <c r="DH336" s="188"/>
      <c r="DI336" s="188"/>
      <c r="DJ336" s="188"/>
      <c r="DK336" s="188"/>
      <c r="DL336" s="188"/>
      <c r="DM336" s="188"/>
      <c r="DN336" s="188"/>
      <c r="DO336" s="188"/>
      <c r="DP336" s="188"/>
      <c r="DQ336" s="188"/>
      <c r="DR336" s="188"/>
      <c r="DS336" s="188"/>
      <c r="DT336" s="188"/>
      <c r="DU336" s="188"/>
      <c r="DV336" s="188"/>
      <c r="DW336" s="188"/>
      <c r="DX336" s="188"/>
      <c r="DY336" s="188"/>
      <c r="DZ336" s="188"/>
      <c r="EA336" s="188"/>
      <c r="EB336" s="188"/>
      <c r="EC336" s="188"/>
      <c r="ED336" s="188"/>
      <c r="EE336" s="188"/>
      <c r="EF336" s="188"/>
      <c r="EG336" s="188"/>
      <c r="EH336" s="188"/>
      <c r="EI336" s="188"/>
      <c r="EJ336" s="188"/>
      <c r="EK336" s="188"/>
      <c r="EL336" s="188"/>
      <c r="EM336" s="188"/>
      <c r="EN336" s="188"/>
      <c r="EO336" s="188"/>
      <c r="EP336" s="188"/>
      <c r="EQ336" s="188"/>
      <c r="ER336" s="188"/>
      <c r="ES336" s="188"/>
      <c r="ET336" s="188"/>
      <c r="EU336" s="188"/>
      <c r="EV336" s="188"/>
      <c r="EW336" s="188"/>
      <c r="EX336" s="188"/>
      <c r="EY336" s="188"/>
      <c r="EZ336" s="188"/>
      <c r="FA336" s="188"/>
      <c r="FB336" s="188"/>
      <c r="FC336" s="188"/>
      <c r="FD336" s="188"/>
      <c r="FE336" s="188"/>
      <c r="FF336" s="188"/>
      <c r="FG336" s="188"/>
      <c r="FH336" s="188"/>
      <c r="FI336" s="188"/>
      <c r="FJ336" s="188"/>
      <c r="FK336" s="188"/>
      <c r="FL336" s="188"/>
      <c r="FM336" s="188"/>
      <c r="FN336" s="188"/>
      <c r="FO336" s="188"/>
      <c r="FP336" s="188"/>
      <c r="FQ336" s="188"/>
      <c r="FR336" s="188"/>
      <c r="FS336" s="188"/>
      <c r="FT336" s="188"/>
      <c r="FU336" s="188"/>
      <c r="FV336" s="188"/>
      <c r="FW336" s="188"/>
      <c r="FX336" s="188"/>
      <c r="FY336" s="188"/>
      <c r="FZ336" s="188"/>
      <c r="GA336" s="188"/>
      <c r="GB336" s="188"/>
      <c r="GC336" s="188"/>
      <c r="GD336" s="188"/>
      <c r="GE336" s="188"/>
      <c r="GF336" s="188"/>
      <c r="GG336" s="188"/>
      <c r="GH336" s="188"/>
      <c r="GI336" s="188"/>
      <c r="GJ336" s="188"/>
      <c r="GK336" s="188"/>
      <c r="GL336" s="188"/>
      <c r="GM336" s="188"/>
      <c r="GN336" s="188"/>
      <c r="GO336" s="188"/>
      <c r="GP336" s="188"/>
      <c r="GQ336" s="188"/>
      <c r="GR336" s="188"/>
      <c r="GS336" s="188"/>
      <c r="GT336" s="188"/>
      <c r="GU336" s="188"/>
      <c r="GV336" s="188"/>
      <c r="GW336" s="188"/>
      <c r="GX336" s="188"/>
      <c r="GY336" s="188"/>
      <c r="GZ336" s="188"/>
      <c r="HA336" s="188"/>
      <c r="HB336" s="188"/>
      <c r="HC336" s="188"/>
      <c r="HD336" s="188"/>
      <c r="HE336" s="188"/>
      <c r="HF336" s="188"/>
      <c r="HG336" s="188"/>
      <c r="HH336" s="188"/>
      <c r="HI336" s="188"/>
      <c r="HJ336" s="188"/>
    </row>
    <row r="337" spans="1:218">
      <c r="A337" s="191"/>
      <c r="B337" s="191"/>
      <c r="C337" s="191"/>
      <c r="D337" s="191"/>
      <c r="E337" s="182"/>
      <c r="F337" s="191"/>
      <c r="G337" s="191"/>
      <c r="H337" s="191"/>
      <c r="I337" s="182"/>
      <c r="J337" s="191"/>
      <c r="K337" s="191"/>
      <c r="L337" s="191"/>
      <c r="M337" s="191"/>
      <c r="N337" s="191"/>
      <c r="O337" s="191"/>
      <c r="P337" s="191"/>
      <c r="Q337" s="191"/>
      <c r="R337" s="191"/>
      <c r="S337" s="191"/>
      <c r="T337" s="191"/>
      <c r="U337" s="191"/>
      <c r="V337" s="191"/>
      <c r="W337" s="191"/>
      <c r="Z337" s="188"/>
      <c r="AA337" s="188"/>
      <c r="AB337" s="188"/>
      <c r="AC337" s="188"/>
      <c r="AD337" s="188"/>
      <c r="AE337" s="188"/>
      <c r="AF337" s="188"/>
      <c r="AG337" s="188"/>
      <c r="AH337" s="188"/>
      <c r="AI337" s="188"/>
      <c r="AJ337" s="188"/>
      <c r="AK337" s="188"/>
      <c r="AL337" s="188"/>
      <c r="AM337" s="188"/>
      <c r="AN337" s="188"/>
      <c r="AO337" s="188"/>
      <c r="AP337" s="188"/>
      <c r="AQ337" s="188"/>
      <c r="AR337" s="188"/>
      <c r="AS337" s="188"/>
      <c r="AT337" s="188"/>
      <c r="AU337" s="188"/>
      <c r="AV337" s="188"/>
      <c r="AW337" s="188"/>
      <c r="AX337" s="188"/>
      <c r="AY337" s="188"/>
      <c r="AZ337" s="188"/>
      <c r="BA337" s="188"/>
      <c r="BB337" s="188"/>
      <c r="BC337" s="188"/>
      <c r="BD337" s="188"/>
      <c r="BE337" s="188"/>
      <c r="BF337" s="188"/>
      <c r="BG337" s="188"/>
      <c r="BH337" s="188"/>
      <c r="BI337" s="188"/>
      <c r="BJ337" s="188"/>
      <c r="BK337" s="188"/>
      <c r="BL337" s="188"/>
      <c r="BM337" s="188"/>
      <c r="BN337" s="188"/>
      <c r="BO337" s="188"/>
      <c r="BP337" s="188"/>
      <c r="BQ337" s="188"/>
      <c r="BR337" s="188"/>
      <c r="BS337" s="188"/>
      <c r="BT337" s="188"/>
      <c r="BU337" s="188"/>
      <c r="BV337" s="188"/>
      <c r="BW337" s="188"/>
      <c r="BX337" s="188"/>
      <c r="BY337" s="188"/>
      <c r="BZ337" s="188"/>
      <c r="CA337" s="188"/>
      <c r="CB337" s="188"/>
      <c r="CC337" s="188"/>
      <c r="CD337" s="188"/>
      <c r="CE337" s="188"/>
      <c r="CF337" s="188"/>
      <c r="CG337" s="188"/>
      <c r="CH337" s="188"/>
      <c r="CI337" s="188"/>
      <c r="CJ337" s="188"/>
      <c r="CK337" s="188"/>
      <c r="CL337" s="188"/>
      <c r="CM337" s="188"/>
      <c r="CN337" s="188"/>
      <c r="CO337" s="188"/>
      <c r="CP337" s="188"/>
      <c r="CQ337" s="188"/>
      <c r="CR337" s="188"/>
      <c r="CS337" s="188"/>
      <c r="CT337" s="188"/>
      <c r="CU337" s="188"/>
      <c r="CV337" s="188"/>
      <c r="CW337" s="188"/>
      <c r="CX337" s="188"/>
      <c r="CY337" s="188"/>
      <c r="CZ337" s="188"/>
      <c r="DA337" s="188"/>
      <c r="DB337" s="188"/>
      <c r="DC337" s="188"/>
      <c r="DD337" s="188"/>
      <c r="DE337" s="188"/>
      <c r="DF337" s="188"/>
      <c r="DG337" s="188"/>
      <c r="DH337" s="188"/>
      <c r="DI337" s="188"/>
      <c r="DJ337" s="188"/>
      <c r="DK337" s="188"/>
      <c r="DL337" s="188"/>
      <c r="DM337" s="188"/>
      <c r="DN337" s="188"/>
      <c r="DO337" s="188"/>
      <c r="DP337" s="188"/>
      <c r="DQ337" s="188"/>
      <c r="DR337" s="188"/>
      <c r="DS337" s="188"/>
      <c r="DT337" s="188"/>
      <c r="DU337" s="188"/>
      <c r="DV337" s="188"/>
      <c r="DW337" s="188"/>
      <c r="DX337" s="188"/>
      <c r="DY337" s="188"/>
      <c r="DZ337" s="188"/>
      <c r="EA337" s="188"/>
      <c r="EB337" s="188"/>
      <c r="EC337" s="188"/>
      <c r="ED337" s="188"/>
      <c r="EE337" s="188"/>
      <c r="EF337" s="188"/>
      <c r="EG337" s="188"/>
      <c r="EH337" s="188"/>
      <c r="EI337" s="188"/>
      <c r="EJ337" s="188"/>
      <c r="EK337" s="188"/>
      <c r="EL337" s="188"/>
      <c r="EM337" s="188"/>
      <c r="EN337" s="188"/>
      <c r="EO337" s="188"/>
      <c r="EP337" s="188"/>
      <c r="EQ337" s="188"/>
      <c r="ER337" s="188"/>
      <c r="ES337" s="188"/>
      <c r="ET337" s="188"/>
      <c r="EU337" s="188"/>
      <c r="EV337" s="188"/>
      <c r="EW337" s="188"/>
      <c r="EX337" s="188"/>
      <c r="EY337" s="188"/>
      <c r="EZ337" s="188"/>
      <c r="FA337" s="188"/>
      <c r="FB337" s="188"/>
      <c r="FC337" s="188"/>
      <c r="FD337" s="188"/>
      <c r="FE337" s="188"/>
      <c r="FF337" s="188"/>
      <c r="FG337" s="188"/>
      <c r="FH337" s="188"/>
      <c r="FI337" s="188"/>
      <c r="FJ337" s="188"/>
      <c r="FK337" s="188"/>
      <c r="FL337" s="188"/>
      <c r="FM337" s="188"/>
      <c r="FN337" s="188"/>
      <c r="FO337" s="188"/>
      <c r="FP337" s="188"/>
      <c r="FQ337" s="188"/>
      <c r="FR337" s="188"/>
      <c r="FS337" s="188"/>
      <c r="FT337" s="188"/>
      <c r="FU337" s="188"/>
      <c r="FV337" s="188"/>
      <c r="FW337" s="188"/>
      <c r="FX337" s="188"/>
      <c r="FY337" s="188"/>
      <c r="FZ337" s="188"/>
      <c r="GA337" s="188"/>
      <c r="GB337" s="188"/>
      <c r="GC337" s="188"/>
      <c r="GD337" s="188"/>
      <c r="GE337" s="188"/>
      <c r="GF337" s="188"/>
      <c r="GG337" s="188"/>
      <c r="GH337" s="188"/>
      <c r="GI337" s="188"/>
      <c r="GJ337" s="188"/>
      <c r="GK337" s="188"/>
      <c r="GL337" s="188"/>
      <c r="GM337" s="188"/>
      <c r="GN337" s="188"/>
      <c r="GO337" s="188"/>
      <c r="GP337" s="188"/>
      <c r="GQ337" s="188"/>
      <c r="GR337" s="188"/>
      <c r="GS337" s="188"/>
      <c r="GT337" s="188"/>
      <c r="GU337" s="188"/>
      <c r="GV337" s="188"/>
      <c r="GW337" s="188"/>
      <c r="GX337" s="188"/>
      <c r="GY337" s="188"/>
      <c r="GZ337" s="188"/>
      <c r="HA337" s="188"/>
      <c r="HB337" s="188"/>
      <c r="HC337" s="188"/>
      <c r="HD337" s="188"/>
      <c r="HE337" s="188"/>
      <c r="HF337" s="188"/>
      <c r="HG337" s="188"/>
      <c r="HH337" s="188"/>
      <c r="HI337" s="188"/>
      <c r="HJ337" s="188"/>
    </row>
    <row r="338" spans="1:218">
      <c r="A338" s="191"/>
      <c r="B338" s="191"/>
      <c r="C338" s="191"/>
      <c r="D338" s="191"/>
      <c r="E338" s="182"/>
      <c r="F338" s="191"/>
      <c r="G338" s="191"/>
      <c r="H338" s="191"/>
      <c r="I338" s="182"/>
      <c r="J338" s="191"/>
      <c r="K338" s="191"/>
      <c r="L338" s="191"/>
      <c r="M338" s="191"/>
      <c r="N338" s="191"/>
      <c r="O338" s="191"/>
      <c r="P338" s="191"/>
      <c r="Q338" s="191"/>
      <c r="R338" s="191"/>
      <c r="S338" s="191"/>
      <c r="T338" s="191"/>
      <c r="U338" s="191"/>
      <c r="V338" s="191"/>
      <c r="W338" s="191"/>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c r="AZ338" s="188"/>
      <c r="BA338" s="188"/>
      <c r="BB338" s="188"/>
      <c r="BC338" s="188"/>
      <c r="BD338" s="188"/>
      <c r="BE338" s="188"/>
      <c r="BF338" s="188"/>
      <c r="BG338" s="188"/>
      <c r="BH338" s="188"/>
      <c r="BI338" s="188"/>
      <c r="BJ338" s="188"/>
      <c r="BK338" s="188"/>
      <c r="BL338" s="188"/>
      <c r="BM338" s="188"/>
      <c r="BN338" s="188"/>
      <c r="BO338" s="188"/>
      <c r="BP338" s="188"/>
      <c r="BQ338" s="188"/>
      <c r="BR338" s="188"/>
      <c r="BS338" s="188"/>
      <c r="BT338" s="188"/>
      <c r="BU338" s="188"/>
      <c r="BV338" s="188"/>
      <c r="BW338" s="188"/>
      <c r="BX338" s="188"/>
      <c r="BY338" s="188"/>
      <c r="BZ338" s="188"/>
      <c r="CA338" s="188"/>
      <c r="CB338" s="188"/>
      <c r="CC338" s="188"/>
      <c r="CD338" s="188"/>
      <c r="CE338" s="188"/>
      <c r="CF338" s="188"/>
      <c r="CG338" s="188"/>
      <c r="CH338" s="188"/>
      <c r="CI338" s="188"/>
      <c r="CJ338" s="188"/>
      <c r="CK338" s="188"/>
      <c r="CL338" s="188"/>
      <c r="CM338" s="188"/>
      <c r="CN338" s="188"/>
      <c r="CO338" s="188"/>
      <c r="CP338" s="188"/>
      <c r="CQ338" s="188"/>
      <c r="CR338" s="188"/>
      <c r="CS338" s="188"/>
      <c r="CT338" s="188"/>
      <c r="CU338" s="188"/>
      <c r="CV338" s="188"/>
      <c r="CW338" s="188"/>
      <c r="CX338" s="188"/>
      <c r="CY338" s="188"/>
      <c r="CZ338" s="188"/>
      <c r="DA338" s="188"/>
      <c r="DB338" s="188"/>
      <c r="DC338" s="188"/>
      <c r="DD338" s="188"/>
      <c r="DE338" s="188"/>
      <c r="DF338" s="188"/>
      <c r="DG338" s="188"/>
      <c r="DH338" s="188"/>
      <c r="DI338" s="188"/>
      <c r="DJ338" s="188"/>
      <c r="DK338" s="188"/>
      <c r="DL338" s="188"/>
      <c r="DM338" s="188"/>
      <c r="DN338" s="188"/>
      <c r="DO338" s="188"/>
      <c r="DP338" s="188"/>
      <c r="DQ338" s="188"/>
      <c r="DR338" s="188"/>
      <c r="DS338" s="188"/>
      <c r="DT338" s="188"/>
      <c r="DU338" s="188"/>
      <c r="DV338" s="188"/>
      <c r="DW338" s="188"/>
      <c r="DX338" s="188"/>
      <c r="DY338" s="188"/>
      <c r="DZ338" s="188"/>
      <c r="EA338" s="188"/>
      <c r="EB338" s="188"/>
      <c r="EC338" s="188"/>
      <c r="ED338" s="188"/>
      <c r="EE338" s="188"/>
      <c r="EF338" s="188"/>
      <c r="EG338" s="188"/>
      <c r="EH338" s="188"/>
      <c r="EI338" s="188"/>
      <c r="EJ338" s="188"/>
      <c r="EK338" s="188"/>
      <c r="EL338" s="188"/>
      <c r="EM338" s="188"/>
      <c r="EN338" s="188"/>
      <c r="EO338" s="188"/>
      <c r="EP338" s="188"/>
      <c r="EQ338" s="188"/>
      <c r="ER338" s="188"/>
      <c r="ES338" s="188"/>
      <c r="ET338" s="188"/>
      <c r="EU338" s="188"/>
      <c r="EV338" s="188"/>
      <c r="EW338" s="188"/>
      <c r="EX338" s="188"/>
      <c r="EY338" s="188"/>
      <c r="EZ338" s="188"/>
      <c r="FA338" s="188"/>
      <c r="FB338" s="188"/>
      <c r="FC338" s="188"/>
      <c r="FD338" s="188"/>
      <c r="FE338" s="188"/>
      <c r="FF338" s="188"/>
      <c r="FG338" s="188"/>
      <c r="FH338" s="188"/>
      <c r="FI338" s="188"/>
      <c r="FJ338" s="188"/>
      <c r="FK338" s="188"/>
      <c r="FL338" s="188"/>
      <c r="FM338" s="188"/>
      <c r="FN338" s="188"/>
      <c r="FO338" s="188"/>
      <c r="FP338" s="188"/>
      <c r="FQ338" s="188"/>
      <c r="FR338" s="188"/>
      <c r="FS338" s="188"/>
      <c r="FT338" s="188"/>
      <c r="FU338" s="188"/>
      <c r="FV338" s="188"/>
      <c r="FW338" s="188"/>
      <c r="FX338" s="188"/>
      <c r="FY338" s="188"/>
      <c r="FZ338" s="188"/>
      <c r="GA338" s="188"/>
      <c r="GB338" s="188"/>
      <c r="GC338" s="188"/>
      <c r="GD338" s="188"/>
      <c r="GE338" s="188"/>
      <c r="GF338" s="188"/>
      <c r="GG338" s="188"/>
      <c r="GH338" s="188"/>
      <c r="GI338" s="188"/>
      <c r="GJ338" s="188"/>
      <c r="GK338" s="188"/>
      <c r="GL338" s="188"/>
      <c r="GM338" s="188"/>
      <c r="GN338" s="188"/>
      <c r="GO338" s="188"/>
      <c r="GP338" s="188"/>
      <c r="GQ338" s="188"/>
      <c r="GR338" s="188"/>
      <c r="GS338" s="188"/>
      <c r="GT338" s="188"/>
      <c r="GU338" s="188"/>
      <c r="GV338" s="188"/>
      <c r="GW338" s="188"/>
      <c r="GX338" s="188"/>
      <c r="GY338" s="188"/>
      <c r="GZ338" s="188"/>
      <c r="HA338" s="188"/>
      <c r="HB338" s="188"/>
      <c r="HC338" s="188"/>
      <c r="HD338" s="188"/>
      <c r="HE338" s="188"/>
      <c r="HF338" s="188"/>
      <c r="HG338" s="188"/>
      <c r="HH338" s="188"/>
      <c r="HI338" s="188"/>
      <c r="HJ338" s="188"/>
    </row>
    <row r="339" spans="1:218">
      <c r="A339" s="191"/>
      <c r="B339" s="191"/>
      <c r="C339" s="191"/>
      <c r="D339" s="191"/>
      <c r="E339" s="182"/>
      <c r="F339" s="191"/>
      <c r="G339" s="191"/>
      <c r="H339" s="191"/>
      <c r="I339" s="182"/>
      <c r="J339" s="191"/>
      <c r="K339" s="191"/>
      <c r="L339" s="191"/>
      <c r="M339" s="191"/>
      <c r="N339" s="191"/>
      <c r="O339" s="191"/>
      <c r="P339" s="191"/>
      <c r="Q339" s="191"/>
      <c r="R339" s="191"/>
      <c r="S339" s="191"/>
      <c r="T339" s="191"/>
      <c r="U339" s="191"/>
      <c r="V339" s="191"/>
      <c r="W339" s="191"/>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c r="AZ339" s="188"/>
      <c r="BA339" s="188"/>
      <c r="BB339" s="188"/>
      <c r="BC339" s="188"/>
      <c r="BD339" s="188"/>
      <c r="BE339" s="188"/>
      <c r="BF339" s="188"/>
      <c r="BG339" s="188"/>
      <c r="BH339" s="188"/>
      <c r="BI339" s="188"/>
      <c r="BJ339" s="188"/>
      <c r="BK339" s="188"/>
      <c r="BL339" s="188"/>
      <c r="BM339" s="188"/>
      <c r="BN339" s="188"/>
      <c r="BO339" s="188"/>
      <c r="BP339" s="188"/>
      <c r="BQ339" s="188"/>
      <c r="BR339" s="188"/>
      <c r="BS339" s="188"/>
      <c r="BT339" s="188"/>
      <c r="BU339" s="188"/>
      <c r="BV339" s="188"/>
      <c r="BW339" s="188"/>
      <c r="BX339" s="188"/>
      <c r="BY339" s="188"/>
      <c r="BZ339" s="188"/>
      <c r="CA339" s="188"/>
      <c r="CB339" s="188"/>
      <c r="CC339" s="188"/>
      <c r="CD339" s="188"/>
      <c r="CE339" s="188"/>
      <c r="CF339" s="188"/>
      <c r="CG339" s="188"/>
      <c r="CH339" s="188"/>
      <c r="CI339" s="188"/>
      <c r="CJ339" s="188"/>
      <c r="CK339" s="188"/>
      <c r="CL339" s="188"/>
      <c r="CM339" s="188"/>
      <c r="CN339" s="188"/>
      <c r="CO339" s="188"/>
      <c r="CP339" s="188"/>
      <c r="CQ339" s="188"/>
      <c r="CR339" s="188"/>
      <c r="CS339" s="188"/>
      <c r="CT339" s="188"/>
      <c r="CU339" s="188"/>
      <c r="CV339" s="188"/>
      <c r="CW339" s="188"/>
      <c r="CX339" s="188"/>
      <c r="CY339" s="188"/>
      <c r="CZ339" s="188"/>
      <c r="DA339" s="188"/>
      <c r="DB339" s="188"/>
      <c r="DC339" s="188"/>
      <c r="DD339" s="188"/>
      <c r="DE339" s="188"/>
      <c r="DF339" s="188"/>
      <c r="DG339" s="188"/>
      <c r="DH339" s="188"/>
      <c r="DI339" s="188"/>
      <c r="DJ339" s="188"/>
      <c r="DK339" s="188"/>
      <c r="DL339" s="188"/>
      <c r="DM339" s="188"/>
      <c r="DN339" s="188"/>
      <c r="DO339" s="188"/>
      <c r="DP339" s="188"/>
      <c r="DQ339" s="188"/>
      <c r="DR339" s="188"/>
      <c r="DS339" s="188"/>
      <c r="DT339" s="188"/>
      <c r="DU339" s="188"/>
      <c r="DV339" s="188"/>
      <c r="DW339" s="188"/>
      <c r="DX339" s="188"/>
      <c r="DY339" s="188"/>
      <c r="DZ339" s="188"/>
      <c r="EA339" s="188"/>
      <c r="EB339" s="188"/>
      <c r="EC339" s="188"/>
      <c r="ED339" s="188"/>
      <c r="EE339" s="188"/>
      <c r="EF339" s="188"/>
      <c r="EG339" s="188"/>
      <c r="EH339" s="188"/>
      <c r="EI339" s="188"/>
      <c r="EJ339" s="188"/>
      <c r="EK339" s="188"/>
      <c r="EL339" s="188"/>
      <c r="EM339" s="188"/>
      <c r="EN339" s="188"/>
      <c r="EO339" s="188"/>
      <c r="EP339" s="188"/>
      <c r="EQ339" s="188"/>
      <c r="ER339" s="188"/>
      <c r="ES339" s="188"/>
      <c r="ET339" s="188"/>
      <c r="EU339" s="188"/>
      <c r="EV339" s="188"/>
      <c r="EW339" s="188"/>
      <c r="EX339" s="188"/>
      <c r="EY339" s="188"/>
      <c r="EZ339" s="188"/>
      <c r="FA339" s="188"/>
      <c r="FB339" s="188"/>
      <c r="FC339" s="188"/>
      <c r="FD339" s="188"/>
      <c r="FE339" s="188"/>
      <c r="FF339" s="188"/>
      <c r="FG339" s="188"/>
      <c r="FH339" s="188"/>
      <c r="FI339" s="188"/>
      <c r="FJ339" s="188"/>
      <c r="FK339" s="188"/>
      <c r="FL339" s="188"/>
      <c r="FM339" s="188"/>
      <c r="FN339" s="188"/>
      <c r="FO339" s="188"/>
      <c r="FP339" s="188"/>
      <c r="FQ339" s="188"/>
      <c r="FR339" s="188"/>
      <c r="FS339" s="188"/>
      <c r="FT339" s="188"/>
      <c r="FU339" s="188"/>
      <c r="FV339" s="188"/>
      <c r="FW339" s="188"/>
      <c r="FX339" s="188"/>
      <c r="FY339" s="188"/>
      <c r="FZ339" s="188"/>
      <c r="GA339" s="188"/>
      <c r="GB339" s="188"/>
      <c r="GC339" s="188"/>
      <c r="GD339" s="188"/>
      <c r="GE339" s="188"/>
      <c r="GF339" s="188"/>
      <c r="GG339" s="188"/>
      <c r="GH339" s="188"/>
      <c r="GI339" s="188"/>
      <c r="GJ339" s="188"/>
      <c r="GK339" s="188"/>
      <c r="GL339" s="188"/>
      <c r="GM339" s="188"/>
      <c r="GN339" s="188"/>
      <c r="GO339" s="188"/>
      <c r="GP339" s="188"/>
      <c r="GQ339" s="188"/>
      <c r="GR339" s="188"/>
      <c r="GS339" s="188"/>
      <c r="GT339" s="188"/>
      <c r="GU339" s="188"/>
      <c r="GV339" s="188"/>
      <c r="GW339" s="188"/>
      <c r="GX339" s="188"/>
      <c r="GY339" s="188"/>
      <c r="GZ339" s="188"/>
      <c r="HA339" s="188"/>
      <c r="HB339" s="188"/>
      <c r="HC339" s="188"/>
      <c r="HD339" s="188"/>
      <c r="HE339" s="188"/>
      <c r="HF339" s="188"/>
      <c r="HG339" s="188"/>
      <c r="HH339" s="188"/>
      <c r="HI339" s="188"/>
      <c r="HJ339" s="188"/>
    </row>
    <row r="340" spans="1:218">
      <c r="A340" s="191"/>
      <c r="B340" s="191"/>
      <c r="C340" s="191"/>
      <c r="D340" s="191"/>
      <c r="E340" s="182"/>
      <c r="F340" s="191"/>
      <c r="G340" s="191"/>
      <c r="H340" s="191"/>
      <c r="I340" s="182"/>
      <c r="J340" s="191"/>
      <c r="K340" s="191"/>
      <c r="L340" s="191"/>
      <c r="M340" s="191"/>
      <c r="N340" s="191"/>
      <c r="O340" s="191"/>
      <c r="P340" s="191"/>
      <c r="Q340" s="191"/>
      <c r="R340" s="191"/>
      <c r="S340" s="191"/>
      <c r="T340" s="191"/>
      <c r="U340" s="191"/>
      <c r="V340" s="191"/>
      <c r="W340" s="191"/>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c r="BT340" s="188"/>
      <c r="BU340" s="188"/>
      <c r="BV340" s="188"/>
      <c r="BW340" s="188"/>
      <c r="BX340" s="188"/>
      <c r="BY340" s="188"/>
      <c r="BZ340" s="188"/>
      <c r="CA340" s="188"/>
      <c r="CB340" s="188"/>
      <c r="CC340" s="188"/>
      <c r="CD340" s="188"/>
      <c r="CE340" s="188"/>
      <c r="CF340" s="188"/>
      <c r="CG340" s="188"/>
      <c r="CH340" s="188"/>
      <c r="CI340" s="188"/>
      <c r="CJ340" s="188"/>
      <c r="CK340" s="188"/>
      <c r="CL340" s="188"/>
      <c r="CM340" s="188"/>
      <c r="CN340" s="188"/>
      <c r="CO340" s="188"/>
      <c r="CP340" s="188"/>
      <c r="CQ340" s="188"/>
      <c r="CR340" s="188"/>
      <c r="CS340" s="188"/>
      <c r="CT340" s="188"/>
      <c r="CU340" s="188"/>
      <c r="CV340" s="188"/>
      <c r="CW340" s="188"/>
      <c r="CX340" s="188"/>
      <c r="CY340" s="188"/>
      <c r="CZ340" s="188"/>
      <c r="DA340" s="188"/>
      <c r="DB340" s="188"/>
      <c r="DC340" s="188"/>
      <c r="DD340" s="188"/>
      <c r="DE340" s="188"/>
      <c r="DF340" s="188"/>
      <c r="DG340" s="188"/>
      <c r="DH340" s="188"/>
      <c r="DI340" s="188"/>
      <c r="DJ340" s="188"/>
      <c r="DK340" s="188"/>
      <c r="DL340" s="188"/>
      <c r="DM340" s="188"/>
      <c r="DN340" s="188"/>
      <c r="DO340" s="188"/>
      <c r="DP340" s="188"/>
      <c r="DQ340" s="188"/>
      <c r="DR340" s="188"/>
      <c r="DS340" s="188"/>
      <c r="DT340" s="188"/>
      <c r="DU340" s="188"/>
      <c r="DV340" s="188"/>
      <c r="DW340" s="188"/>
      <c r="DX340" s="188"/>
      <c r="DY340" s="188"/>
      <c r="DZ340" s="188"/>
      <c r="EA340" s="188"/>
      <c r="EB340" s="188"/>
      <c r="EC340" s="188"/>
      <c r="ED340" s="188"/>
      <c r="EE340" s="188"/>
      <c r="EF340" s="188"/>
      <c r="EG340" s="188"/>
      <c r="EH340" s="188"/>
      <c r="EI340" s="188"/>
      <c r="EJ340" s="188"/>
      <c r="EK340" s="188"/>
      <c r="EL340" s="188"/>
      <c r="EM340" s="188"/>
      <c r="EN340" s="188"/>
      <c r="EO340" s="188"/>
      <c r="EP340" s="188"/>
      <c r="EQ340" s="188"/>
      <c r="ER340" s="188"/>
      <c r="ES340" s="188"/>
      <c r="ET340" s="188"/>
      <c r="EU340" s="188"/>
      <c r="EV340" s="188"/>
      <c r="EW340" s="188"/>
      <c r="EX340" s="188"/>
      <c r="EY340" s="188"/>
      <c r="EZ340" s="188"/>
      <c r="FA340" s="188"/>
      <c r="FB340" s="188"/>
      <c r="FC340" s="188"/>
      <c r="FD340" s="188"/>
      <c r="FE340" s="188"/>
      <c r="FF340" s="188"/>
      <c r="FG340" s="188"/>
      <c r="FH340" s="188"/>
      <c r="FI340" s="188"/>
      <c r="FJ340" s="188"/>
      <c r="FK340" s="188"/>
      <c r="FL340" s="188"/>
      <c r="FM340" s="188"/>
      <c r="FN340" s="188"/>
      <c r="FO340" s="188"/>
      <c r="FP340" s="188"/>
      <c r="FQ340" s="188"/>
      <c r="FR340" s="188"/>
      <c r="FS340" s="188"/>
      <c r="FT340" s="188"/>
      <c r="FU340" s="188"/>
      <c r="FV340" s="188"/>
      <c r="FW340" s="188"/>
      <c r="FX340" s="188"/>
      <c r="FY340" s="188"/>
      <c r="FZ340" s="188"/>
      <c r="GA340" s="188"/>
      <c r="GB340" s="188"/>
      <c r="GC340" s="188"/>
      <c r="GD340" s="188"/>
      <c r="GE340" s="188"/>
      <c r="GF340" s="188"/>
      <c r="GG340" s="188"/>
      <c r="GH340" s="188"/>
      <c r="GI340" s="188"/>
      <c r="GJ340" s="188"/>
      <c r="GK340" s="188"/>
      <c r="GL340" s="188"/>
      <c r="GM340" s="188"/>
      <c r="GN340" s="188"/>
      <c r="GO340" s="188"/>
      <c r="GP340" s="188"/>
      <c r="GQ340" s="188"/>
      <c r="GR340" s="188"/>
      <c r="GS340" s="188"/>
      <c r="GT340" s="188"/>
      <c r="GU340" s="188"/>
      <c r="GV340" s="188"/>
      <c r="GW340" s="188"/>
      <c r="GX340" s="188"/>
      <c r="GY340" s="188"/>
      <c r="GZ340" s="188"/>
      <c r="HA340" s="188"/>
      <c r="HB340" s="188"/>
      <c r="HC340" s="188"/>
      <c r="HD340" s="188"/>
      <c r="HE340" s="188"/>
      <c r="HF340" s="188"/>
      <c r="HG340" s="188"/>
      <c r="HH340" s="188"/>
      <c r="HI340" s="188"/>
      <c r="HJ340" s="188"/>
    </row>
    <row r="341" spans="1:218">
      <c r="A341" s="191"/>
      <c r="B341" s="191"/>
      <c r="C341" s="191"/>
      <c r="D341" s="191"/>
      <c r="E341" s="182"/>
      <c r="F341" s="191"/>
      <c r="G341" s="191"/>
      <c r="H341" s="191"/>
      <c r="I341" s="182"/>
      <c r="J341" s="191"/>
      <c r="K341" s="191"/>
      <c r="L341" s="191"/>
      <c r="M341" s="191"/>
      <c r="N341" s="191"/>
      <c r="O341" s="191"/>
      <c r="P341" s="191"/>
      <c r="Q341" s="191"/>
      <c r="R341" s="191"/>
      <c r="S341" s="191"/>
      <c r="T341" s="191"/>
      <c r="U341" s="191"/>
      <c r="V341" s="191"/>
      <c r="W341" s="191"/>
      <c r="Z341" s="188"/>
      <c r="AA341" s="188"/>
      <c r="AB341" s="188"/>
      <c r="AC341" s="188"/>
      <c r="AD341" s="188"/>
      <c r="AE341" s="188"/>
      <c r="AF341" s="188"/>
      <c r="AG341" s="188"/>
      <c r="AH341" s="188"/>
      <c r="AI341" s="188"/>
      <c r="AJ341" s="188"/>
      <c r="AK341" s="188"/>
      <c r="AL341" s="188"/>
      <c r="AM341" s="188"/>
      <c r="AN341" s="188"/>
      <c r="AO341" s="188"/>
      <c r="AP341" s="188"/>
      <c r="AQ341" s="188"/>
      <c r="AR341" s="188"/>
      <c r="AS341" s="188"/>
      <c r="AT341" s="188"/>
      <c r="AU341" s="188"/>
      <c r="AV341" s="188"/>
      <c r="AW341" s="188"/>
      <c r="AX341" s="188"/>
      <c r="AY341" s="188"/>
      <c r="AZ341" s="188"/>
      <c r="BA341" s="188"/>
      <c r="BB341" s="188"/>
      <c r="BC341" s="188"/>
      <c r="BD341" s="188"/>
      <c r="BE341" s="188"/>
      <c r="BF341" s="188"/>
      <c r="BG341" s="188"/>
      <c r="BH341" s="188"/>
      <c r="BI341" s="188"/>
      <c r="BJ341" s="188"/>
      <c r="BK341" s="188"/>
      <c r="BL341" s="188"/>
      <c r="BM341" s="188"/>
      <c r="BN341" s="188"/>
      <c r="BO341" s="188"/>
      <c r="BP341" s="188"/>
      <c r="BQ341" s="188"/>
      <c r="BR341" s="188"/>
      <c r="BS341" s="188"/>
      <c r="BT341" s="188"/>
      <c r="BU341" s="188"/>
      <c r="BV341" s="188"/>
      <c r="BW341" s="188"/>
      <c r="BX341" s="188"/>
      <c r="BY341" s="188"/>
      <c r="BZ341" s="188"/>
      <c r="CA341" s="188"/>
      <c r="CB341" s="188"/>
      <c r="CC341" s="188"/>
      <c r="CD341" s="188"/>
      <c r="CE341" s="188"/>
      <c r="CF341" s="188"/>
      <c r="CG341" s="188"/>
      <c r="CH341" s="188"/>
      <c r="CI341" s="188"/>
      <c r="CJ341" s="188"/>
      <c r="CK341" s="188"/>
      <c r="CL341" s="188"/>
      <c r="CM341" s="188"/>
      <c r="CN341" s="188"/>
      <c r="CO341" s="188"/>
      <c r="CP341" s="188"/>
      <c r="CQ341" s="188"/>
      <c r="CR341" s="188"/>
      <c r="CS341" s="188"/>
      <c r="CT341" s="188"/>
      <c r="CU341" s="188"/>
      <c r="CV341" s="188"/>
      <c r="CW341" s="188"/>
      <c r="CX341" s="188"/>
      <c r="CY341" s="188"/>
      <c r="CZ341" s="188"/>
      <c r="DA341" s="188"/>
      <c r="DB341" s="188"/>
      <c r="DC341" s="188"/>
      <c r="DD341" s="188"/>
      <c r="DE341" s="188"/>
      <c r="DF341" s="188"/>
      <c r="DG341" s="188"/>
      <c r="DH341" s="188"/>
      <c r="DI341" s="188"/>
      <c r="DJ341" s="188"/>
      <c r="DK341" s="188"/>
      <c r="DL341" s="188"/>
      <c r="DM341" s="188"/>
      <c r="DN341" s="188"/>
      <c r="DO341" s="188"/>
      <c r="DP341" s="188"/>
      <c r="DQ341" s="188"/>
      <c r="DR341" s="188"/>
      <c r="DS341" s="188"/>
      <c r="DT341" s="188"/>
      <c r="DU341" s="188"/>
      <c r="DV341" s="188"/>
      <c r="DW341" s="188"/>
      <c r="DX341" s="188"/>
      <c r="DY341" s="188"/>
      <c r="DZ341" s="188"/>
      <c r="EA341" s="188"/>
      <c r="EB341" s="188"/>
      <c r="EC341" s="188"/>
      <c r="ED341" s="188"/>
      <c r="EE341" s="188"/>
      <c r="EF341" s="188"/>
      <c r="EG341" s="188"/>
      <c r="EH341" s="188"/>
      <c r="EI341" s="188"/>
      <c r="EJ341" s="188"/>
      <c r="EK341" s="188"/>
      <c r="EL341" s="188"/>
      <c r="EM341" s="188"/>
      <c r="EN341" s="188"/>
      <c r="EO341" s="188"/>
      <c r="EP341" s="188"/>
      <c r="EQ341" s="188"/>
      <c r="ER341" s="188"/>
      <c r="ES341" s="188"/>
      <c r="ET341" s="188"/>
      <c r="EU341" s="188"/>
      <c r="EV341" s="188"/>
      <c r="EW341" s="188"/>
      <c r="EX341" s="188"/>
      <c r="EY341" s="188"/>
      <c r="EZ341" s="188"/>
      <c r="FA341" s="188"/>
      <c r="FB341" s="188"/>
      <c r="FC341" s="188"/>
      <c r="FD341" s="188"/>
      <c r="FE341" s="188"/>
      <c r="FF341" s="188"/>
      <c r="FG341" s="188"/>
      <c r="FH341" s="188"/>
      <c r="FI341" s="188"/>
      <c r="FJ341" s="188"/>
      <c r="FK341" s="188"/>
      <c r="FL341" s="188"/>
      <c r="FM341" s="188"/>
      <c r="FN341" s="188"/>
      <c r="FO341" s="188"/>
      <c r="FP341" s="188"/>
      <c r="FQ341" s="188"/>
      <c r="FR341" s="188"/>
      <c r="FS341" s="188"/>
      <c r="FT341" s="188"/>
      <c r="FU341" s="188"/>
      <c r="FV341" s="188"/>
      <c r="FW341" s="188"/>
      <c r="FX341" s="188"/>
      <c r="FY341" s="188"/>
      <c r="FZ341" s="188"/>
      <c r="GA341" s="188"/>
      <c r="GB341" s="188"/>
      <c r="GC341" s="188"/>
      <c r="GD341" s="188"/>
      <c r="GE341" s="188"/>
      <c r="GF341" s="188"/>
      <c r="GG341" s="188"/>
      <c r="GH341" s="188"/>
      <c r="GI341" s="188"/>
      <c r="GJ341" s="188"/>
      <c r="GK341" s="188"/>
      <c r="GL341" s="188"/>
      <c r="GM341" s="188"/>
      <c r="GN341" s="188"/>
      <c r="GO341" s="188"/>
      <c r="GP341" s="188"/>
      <c r="GQ341" s="188"/>
      <c r="GR341" s="188"/>
      <c r="GS341" s="188"/>
      <c r="GT341" s="188"/>
      <c r="GU341" s="188"/>
      <c r="GV341" s="188"/>
      <c r="GW341" s="188"/>
      <c r="GX341" s="188"/>
      <c r="GY341" s="188"/>
      <c r="GZ341" s="188"/>
      <c r="HA341" s="188"/>
      <c r="HB341" s="188"/>
      <c r="HC341" s="188"/>
      <c r="HD341" s="188"/>
      <c r="HE341" s="188"/>
      <c r="HF341" s="188"/>
      <c r="HG341" s="188"/>
      <c r="HH341" s="188"/>
      <c r="HI341" s="188"/>
      <c r="HJ341" s="188"/>
    </row>
    <row r="342" spans="1:218">
      <c r="A342" s="191"/>
      <c r="B342" s="191"/>
      <c r="C342" s="191"/>
      <c r="D342" s="191"/>
      <c r="E342" s="182"/>
      <c r="F342" s="191"/>
      <c r="G342" s="191"/>
      <c r="H342" s="191"/>
      <c r="I342" s="182"/>
      <c r="J342" s="191"/>
      <c r="K342" s="191"/>
      <c r="L342" s="191"/>
      <c r="M342" s="191"/>
      <c r="N342" s="191"/>
      <c r="O342" s="191"/>
      <c r="P342" s="191"/>
      <c r="Q342" s="191"/>
      <c r="R342" s="191"/>
      <c r="S342" s="191"/>
      <c r="T342" s="191"/>
      <c r="U342" s="191"/>
      <c r="V342" s="191"/>
      <c r="W342" s="191"/>
      <c r="Z342" s="188"/>
      <c r="AA342" s="188"/>
      <c r="AB342" s="188"/>
      <c r="AC342" s="188"/>
      <c r="AD342" s="188"/>
      <c r="AE342" s="188"/>
      <c r="AF342" s="188"/>
      <c r="AG342" s="188"/>
      <c r="AH342" s="188"/>
      <c r="AI342" s="188"/>
      <c r="AJ342" s="188"/>
      <c r="AK342" s="188"/>
      <c r="AL342" s="188"/>
      <c r="AM342" s="188"/>
      <c r="AN342" s="188"/>
      <c r="AO342" s="188"/>
      <c r="AP342" s="188"/>
      <c r="AQ342" s="188"/>
      <c r="AR342" s="188"/>
      <c r="AS342" s="188"/>
      <c r="AT342" s="188"/>
      <c r="AU342" s="188"/>
      <c r="AV342" s="188"/>
      <c r="AW342" s="188"/>
      <c r="AX342" s="188"/>
      <c r="AY342" s="188"/>
      <c r="AZ342" s="188"/>
      <c r="BA342" s="188"/>
      <c r="BB342" s="188"/>
      <c r="BC342" s="188"/>
      <c r="BD342" s="188"/>
      <c r="BE342" s="188"/>
      <c r="BF342" s="188"/>
      <c r="BG342" s="188"/>
      <c r="BH342" s="188"/>
      <c r="BI342" s="188"/>
      <c r="BJ342" s="188"/>
      <c r="BK342" s="188"/>
      <c r="BL342" s="188"/>
      <c r="BM342" s="188"/>
      <c r="BN342" s="188"/>
      <c r="BO342" s="188"/>
      <c r="BP342" s="188"/>
      <c r="BQ342" s="188"/>
      <c r="BR342" s="188"/>
      <c r="BS342" s="188"/>
      <c r="BT342" s="188"/>
      <c r="BU342" s="188"/>
      <c r="BV342" s="188"/>
      <c r="BW342" s="188"/>
      <c r="BX342" s="188"/>
      <c r="BY342" s="188"/>
      <c r="BZ342" s="188"/>
      <c r="CA342" s="188"/>
      <c r="CB342" s="188"/>
      <c r="CC342" s="188"/>
      <c r="CD342" s="188"/>
      <c r="CE342" s="188"/>
      <c r="CF342" s="188"/>
      <c r="CG342" s="188"/>
      <c r="CH342" s="188"/>
      <c r="CI342" s="188"/>
      <c r="CJ342" s="188"/>
      <c r="CK342" s="188"/>
      <c r="CL342" s="188"/>
      <c r="CM342" s="188"/>
      <c r="CN342" s="188"/>
      <c r="CO342" s="188"/>
      <c r="CP342" s="188"/>
      <c r="CQ342" s="188"/>
      <c r="CR342" s="188"/>
      <c r="CS342" s="188"/>
      <c r="CT342" s="188"/>
      <c r="CU342" s="188"/>
      <c r="CV342" s="188"/>
      <c r="CW342" s="188"/>
      <c r="CX342" s="188"/>
      <c r="CY342" s="188"/>
      <c r="CZ342" s="188"/>
      <c r="DA342" s="188"/>
      <c r="DB342" s="188"/>
      <c r="DC342" s="188"/>
      <c r="DD342" s="188"/>
      <c r="DE342" s="188"/>
      <c r="DF342" s="188"/>
      <c r="DG342" s="188"/>
      <c r="DH342" s="188"/>
      <c r="DI342" s="188"/>
      <c r="DJ342" s="188"/>
      <c r="DK342" s="188"/>
      <c r="DL342" s="188"/>
      <c r="DM342" s="188"/>
      <c r="DN342" s="188"/>
      <c r="DO342" s="188"/>
      <c r="DP342" s="188"/>
      <c r="DQ342" s="188"/>
      <c r="DR342" s="188"/>
      <c r="DS342" s="188"/>
      <c r="DT342" s="188"/>
      <c r="DU342" s="188"/>
      <c r="DV342" s="188"/>
      <c r="DW342" s="188"/>
      <c r="DX342" s="188"/>
      <c r="DY342" s="188"/>
      <c r="DZ342" s="188"/>
      <c r="EA342" s="188"/>
      <c r="EB342" s="188"/>
      <c r="EC342" s="188"/>
      <c r="ED342" s="188"/>
      <c r="EE342" s="188"/>
      <c r="EF342" s="188"/>
      <c r="EG342" s="188"/>
      <c r="EH342" s="188"/>
      <c r="EI342" s="188"/>
      <c r="EJ342" s="188"/>
      <c r="EK342" s="188"/>
      <c r="EL342" s="188"/>
      <c r="EM342" s="188"/>
      <c r="EN342" s="188"/>
      <c r="EO342" s="188"/>
      <c r="EP342" s="188"/>
      <c r="EQ342" s="188"/>
      <c r="ER342" s="188"/>
      <c r="ES342" s="188"/>
      <c r="ET342" s="188"/>
      <c r="EU342" s="188"/>
      <c r="EV342" s="188"/>
      <c r="EW342" s="188"/>
      <c r="EX342" s="188"/>
      <c r="EY342" s="188"/>
      <c r="EZ342" s="188"/>
      <c r="FA342" s="188"/>
      <c r="FB342" s="188"/>
      <c r="FC342" s="188"/>
      <c r="FD342" s="188"/>
      <c r="FE342" s="188"/>
      <c r="FF342" s="188"/>
      <c r="FG342" s="188"/>
      <c r="FH342" s="188"/>
      <c r="FI342" s="188"/>
      <c r="FJ342" s="188"/>
      <c r="FK342" s="188"/>
      <c r="FL342" s="188"/>
      <c r="FM342" s="188"/>
      <c r="FN342" s="188"/>
      <c r="FO342" s="188"/>
      <c r="FP342" s="188"/>
      <c r="FQ342" s="188"/>
      <c r="FR342" s="188"/>
      <c r="FS342" s="188"/>
      <c r="FT342" s="188"/>
      <c r="FU342" s="188"/>
      <c r="FV342" s="188"/>
      <c r="FW342" s="188"/>
      <c r="FX342" s="188"/>
      <c r="FY342" s="188"/>
      <c r="FZ342" s="188"/>
      <c r="GA342" s="188"/>
      <c r="GB342" s="188"/>
      <c r="GC342" s="188"/>
      <c r="GD342" s="188"/>
      <c r="GE342" s="188"/>
      <c r="GF342" s="188"/>
      <c r="GG342" s="188"/>
      <c r="GH342" s="188"/>
      <c r="GI342" s="188"/>
      <c r="GJ342" s="188"/>
      <c r="GK342" s="188"/>
      <c r="GL342" s="188"/>
      <c r="GM342" s="188"/>
      <c r="GN342" s="188"/>
      <c r="GO342" s="188"/>
      <c r="GP342" s="188"/>
      <c r="GQ342" s="188"/>
      <c r="GR342" s="188"/>
      <c r="GS342" s="188"/>
      <c r="GT342" s="188"/>
      <c r="GU342" s="188"/>
      <c r="GV342" s="188"/>
      <c r="GW342" s="188"/>
      <c r="GX342" s="188"/>
      <c r="GY342" s="188"/>
      <c r="GZ342" s="188"/>
      <c r="HA342" s="188"/>
      <c r="HB342" s="188"/>
      <c r="HC342" s="188"/>
      <c r="HD342" s="188"/>
      <c r="HE342" s="188"/>
      <c r="HF342" s="188"/>
      <c r="HG342" s="188"/>
      <c r="HH342" s="188"/>
      <c r="HI342" s="188"/>
      <c r="HJ342" s="188"/>
    </row>
    <row r="343" spans="1:218">
      <c r="A343" s="191"/>
      <c r="B343" s="191"/>
      <c r="C343" s="191"/>
      <c r="D343" s="191"/>
      <c r="E343" s="182"/>
      <c r="F343" s="191"/>
      <c r="G343" s="191"/>
      <c r="H343" s="191"/>
      <c r="I343" s="182"/>
      <c r="J343" s="191"/>
      <c r="K343" s="191"/>
      <c r="L343" s="191"/>
      <c r="M343" s="191"/>
      <c r="N343" s="191"/>
      <c r="O343" s="191"/>
      <c r="P343" s="191"/>
      <c r="Q343" s="191"/>
      <c r="R343" s="191"/>
      <c r="S343" s="191"/>
      <c r="T343" s="191"/>
      <c r="U343" s="191"/>
      <c r="V343" s="191"/>
      <c r="W343" s="191"/>
      <c r="Z343" s="188"/>
      <c r="AA343" s="188"/>
      <c r="AB343" s="188"/>
      <c r="AC343" s="188"/>
      <c r="AD343" s="188"/>
      <c r="AE343" s="188"/>
      <c r="AF343" s="188"/>
      <c r="AG343" s="188"/>
      <c r="AH343" s="188"/>
      <c r="AI343" s="188"/>
      <c r="AJ343" s="188"/>
      <c r="AK343" s="188"/>
      <c r="AL343" s="188"/>
      <c r="AM343" s="188"/>
      <c r="AN343" s="188"/>
      <c r="AO343" s="188"/>
      <c r="AP343" s="188"/>
      <c r="AQ343" s="188"/>
      <c r="AR343" s="188"/>
      <c r="AS343" s="188"/>
      <c r="AT343" s="188"/>
      <c r="AU343" s="188"/>
      <c r="AV343" s="188"/>
      <c r="AW343" s="188"/>
      <c r="AX343" s="188"/>
      <c r="AY343" s="188"/>
      <c r="AZ343" s="188"/>
      <c r="BA343" s="188"/>
      <c r="BB343" s="188"/>
      <c r="BC343" s="188"/>
      <c r="BD343" s="188"/>
      <c r="BE343" s="188"/>
      <c r="BF343" s="188"/>
      <c r="BG343" s="188"/>
      <c r="BH343" s="188"/>
      <c r="BI343" s="188"/>
      <c r="BJ343" s="188"/>
      <c r="BK343" s="188"/>
      <c r="BL343" s="188"/>
      <c r="BM343" s="188"/>
      <c r="BN343" s="188"/>
      <c r="BO343" s="188"/>
      <c r="BP343" s="188"/>
      <c r="BQ343" s="188"/>
      <c r="BR343" s="188"/>
      <c r="BS343" s="188"/>
      <c r="BT343" s="188"/>
      <c r="BU343" s="188"/>
      <c r="BV343" s="188"/>
      <c r="BW343" s="188"/>
      <c r="BX343" s="188"/>
      <c r="BY343" s="188"/>
      <c r="BZ343" s="188"/>
      <c r="CA343" s="188"/>
      <c r="CB343" s="188"/>
      <c r="CC343" s="188"/>
      <c r="CD343" s="188"/>
      <c r="CE343" s="188"/>
      <c r="CF343" s="188"/>
      <c r="CG343" s="188"/>
      <c r="CH343" s="188"/>
      <c r="CI343" s="188"/>
      <c r="CJ343" s="188"/>
      <c r="CK343" s="188"/>
      <c r="CL343" s="188"/>
      <c r="CM343" s="188"/>
      <c r="CN343" s="188"/>
      <c r="CO343" s="188"/>
      <c r="CP343" s="188"/>
      <c r="CQ343" s="188"/>
      <c r="CR343" s="188"/>
      <c r="CS343" s="188"/>
      <c r="CT343" s="188"/>
      <c r="CU343" s="188"/>
      <c r="CV343" s="188"/>
      <c r="CW343" s="188"/>
      <c r="CX343" s="188"/>
      <c r="CY343" s="188"/>
      <c r="CZ343" s="188"/>
      <c r="DA343" s="188"/>
      <c r="DB343" s="188"/>
      <c r="DC343" s="188"/>
      <c r="DD343" s="188"/>
      <c r="DE343" s="188"/>
      <c r="DF343" s="188"/>
      <c r="DG343" s="188"/>
      <c r="DH343" s="188"/>
      <c r="DI343" s="188"/>
      <c r="DJ343" s="188"/>
      <c r="DK343" s="188"/>
      <c r="DL343" s="188"/>
      <c r="DM343" s="188"/>
      <c r="DN343" s="188"/>
      <c r="DO343" s="188"/>
      <c r="DP343" s="188"/>
      <c r="DQ343" s="188"/>
      <c r="DR343" s="188"/>
      <c r="DS343" s="188"/>
      <c r="DT343" s="188"/>
      <c r="DU343" s="188"/>
      <c r="DV343" s="188"/>
      <c r="DW343" s="188"/>
      <c r="DX343" s="188"/>
      <c r="DY343" s="188"/>
      <c r="DZ343" s="188"/>
      <c r="EA343" s="188"/>
      <c r="EB343" s="188"/>
      <c r="EC343" s="188"/>
      <c r="ED343" s="188"/>
      <c r="EE343" s="188"/>
      <c r="EF343" s="188"/>
      <c r="EG343" s="188"/>
      <c r="EH343" s="188"/>
      <c r="EI343" s="188"/>
      <c r="EJ343" s="188"/>
      <c r="EK343" s="188"/>
      <c r="EL343" s="188"/>
      <c r="EM343" s="188"/>
      <c r="EN343" s="188"/>
      <c r="EO343" s="188"/>
      <c r="EP343" s="188"/>
      <c r="EQ343" s="188"/>
      <c r="ER343" s="188"/>
      <c r="ES343" s="188"/>
      <c r="ET343" s="188"/>
      <c r="EU343" s="188"/>
      <c r="EV343" s="188"/>
      <c r="EW343" s="188"/>
      <c r="EX343" s="188"/>
      <c r="EY343" s="188"/>
      <c r="EZ343" s="188"/>
      <c r="FA343" s="188"/>
      <c r="FB343" s="188"/>
      <c r="FC343" s="188"/>
      <c r="FD343" s="188"/>
      <c r="FE343" s="188"/>
      <c r="FF343" s="188"/>
      <c r="FG343" s="188"/>
      <c r="FH343" s="188"/>
      <c r="FI343" s="188"/>
      <c r="FJ343" s="188"/>
      <c r="FK343" s="188"/>
      <c r="FL343" s="188"/>
      <c r="FM343" s="188"/>
      <c r="FN343" s="188"/>
      <c r="FO343" s="188"/>
      <c r="FP343" s="188"/>
      <c r="FQ343" s="188"/>
      <c r="FR343" s="188"/>
      <c r="FS343" s="188"/>
      <c r="FT343" s="188"/>
      <c r="FU343" s="188"/>
      <c r="FV343" s="188"/>
      <c r="FW343" s="188"/>
      <c r="FX343" s="188"/>
      <c r="FY343" s="188"/>
      <c r="FZ343" s="188"/>
      <c r="GA343" s="188"/>
      <c r="GB343" s="188"/>
      <c r="GC343" s="188"/>
      <c r="GD343" s="188"/>
      <c r="GE343" s="188"/>
      <c r="GF343" s="188"/>
      <c r="GG343" s="188"/>
      <c r="GH343" s="188"/>
      <c r="GI343" s="188"/>
      <c r="GJ343" s="188"/>
      <c r="GK343" s="188"/>
      <c r="GL343" s="188"/>
      <c r="GM343" s="188"/>
      <c r="GN343" s="188"/>
      <c r="GO343" s="188"/>
      <c r="GP343" s="188"/>
      <c r="GQ343" s="188"/>
      <c r="GR343" s="188"/>
      <c r="GS343" s="188"/>
      <c r="GT343" s="188"/>
      <c r="GU343" s="188"/>
      <c r="GV343" s="188"/>
      <c r="GW343" s="188"/>
      <c r="GX343" s="188"/>
      <c r="GY343" s="188"/>
      <c r="GZ343" s="188"/>
      <c r="HA343" s="188"/>
      <c r="HB343" s="188"/>
      <c r="HC343" s="188"/>
      <c r="HD343" s="188"/>
      <c r="HE343" s="188"/>
      <c r="HF343" s="188"/>
      <c r="HG343" s="188"/>
      <c r="HH343" s="188"/>
      <c r="HI343" s="188"/>
      <c r="HJ343" s="188"/>
    </row>
    <row r="344" spans="1:218">
      <c r="A344" s="191"/>
      <c r="B344" s="191"/>
      <c r="C344" s="191"/>
      <c r="D344" s="191"/>
      <c r="E344" s="182"/>
      <c r="F344" s="191"/>
      <c r="G344" s="191"/>
      <c r="H344" s="191"/>
      <c r="I344" s="182"/>
      <c r="J344" s="191"/>
      <c r="K344" s="191"/>
      <c r="L344" s="191"/>
      <c r="M344" s="191"/>
      <c r="N344" s="191"/>
      <c r="O344" s="191"/>
      <c r="P344" s="191"/>
      <c r="Q344" s="191"/>
      <c r="R344" s="191"/>
      <c r="S344" s="191"/>
      <c r="T344" s="191"/>
      <c r="U344" s="191"/>
      <c r="V344" s="191"/>
      <c r="W344" s="191"/>
      <c r="Z344" s="188"/>
      <c r="AA344" s="188"/>
      <c r="AB344" s="188"/>
      <c r="AC344" s="188"/>
      <c r="AD344" s="188"/>
      <c r="AE344" s="188"/>
      <c r="AF344" s="188"/>
      <c r="AG344" s="188"/>
      <c r="AH344" s="188"/>
      <c r="AI344" s="188"/>
      <c r="AJ344" s="188"/>
      <c r="AK344" s="188"/>
      <c r="AL344" s="188"/>
      <c r="AM344" s="188"/>
      <c r="AN344" s="188"/>
      <c r="AO344" s="188"/>
      <c r="AP344" s="188"/>
      <c r="AQ344" s="188"/>
      <c r="AR344" s="188"/>
      <c r="AS344" s="188"/>
      <c r="AT344" s="188"/>
      <c r="AU344" s="188"/>
      <c r="AV344" s="188"/>
      <c r="AW344" s="188"/>
      <c r="AX344" s="188"/>
      <c r="AY344" s="188"/>
      <c r="AZ344" s="188"/>
      <c r="BA344" s="188"/>
      <c r="BB344" s="188"/>
      <c r="BC344" s="188"/>
      <c r="BD344" s="188"/>
      <c r="BE344" s="188"/>
      <c r="BF344" s="188"/>
      <c r="BG344" s="188"/>
      <c r="BH344" s="188"/>
      <c r="BI344" s="188"/>
      <c r="BJ344" s="188"/>
      <c r="BK344" s="188"/>
      <c r="BL344" s="188"/>
      <c r="BM344" s="188"/>
      <c r="BN344" s="188"/>
      <c r="BO344" s="188"/>
      <c r="BP344" s="188"/>
      <c r="BQ344" s="188"/>
      <c r="BR344" s="188"/>
      <c r="BS344" s="188"/>
      <c r="BT344" s="188"/>
      <c r="BU344" s="188"/>
      <c r="BV344" s="188"/>
      <c r="BW344" s="188"/>
      <c r="BX344" s="188"/>
      <c r="BY344" s="188"/>
      <c r="BZ344" s="188"/>
      <c r="CA344" s="188"/>
      <c r="CB344" s="188"/>
      <c r="CC344" s="188"/>
      <c r="CD344" s="188"/>
      <c r="CE344" s="188"/>
      <c r="CF344" s="188"/>
      <c r="CG344" s="188"/>
      <c r="CH344" s="188"/>
      <c r="CI344" s="188"/>
      <c r="CJ344" s="188"/>
      <c r="CK344" s="188"/>
      <c r="CL344" s="188"/>
      <c r="CM344" s="188"/>
      <c r="CN344" s="188"/>
      <c r="CO344" s="188"/>
      <c r="CP344" s="188"/>
      <c r="CQ344" s="188"/>
      <c r="CR344" s="188"/>
      <c r="CS344" s="188"/>
      <c r="CT344" s="188"/>
      <c r="CU344" s="188"/>
      <c r="CV344" s="188"/>
      <c r="CW344" s="188"/>
      <c r="CX344" s="188"/>
      <c r="CY344" s="188"/>
      <c r="CZ344" s="188"/>
      <c r="DA344" s="188"/>
      <c r="DB344" s="188"/>
      <c r="DC344" s="188"/>
      <c r="DD344" s="188"/>
      <c r="DE344" s="188"/>
      <c r="DF344" s="188"/>
      <c r="DG344" s="188"/>
      <c r="DH344" s="188"/>
      <c r="DI344" s="188"/>
      <c r="DJ344" s="188"/>
      <c r="DK344" s="188"/>
      <c r="DL344" s="188"/>
      <c r="DM344" s="188"/>
      <c r="DN344" s="188"/>
      <c r="DO344" s="188"/>
      <c r="DP344" s="188"/>
      <c r="DQ344" s="188"/>
      <c r="DR344" s="188"/>
      <c r="DS344" s="188"/>
      <c r="DT344" s="188"/>
      <c r="DU344" s="188"/>
      <c r="DV344" s="188"/>
      <c r="DW344" s="188"/>
      <c r="DX344" s="188"/>
      <c r="DY344" s="188"/>
      <c r="DZ344" s="188"/>
      <c r="EA344" s="188"/>
      <c r="EB344" s="188"/>
      <c r="EC344" s="188"/>
      <c r="ED344" s="188"/>
      <c r="EE344" s="188"/>
      <c r="EF344" s="188"/>
      <c r="EG344" s="188"/>
      <c r="EH344" s="188"/>
      <c r="EI344" s="188"/>
      <c r="EJ344" s="188"/>
      <c r="EK344" s="188"/>
      <c r="EL344" s="188"/>
      <c r="EM344" s="188"/>
      <c r="EN344" s="188"/>
      <c r="EO344" s="188"/>
      <c r="EP344" s="188"/>
      <c r="EQ344" s="188"/>
      <c r="ER344" s="188"/>
      <c r="ES344" s="188"/>
      <c r="ET344" s="188"/>
      <c r="EU344" s="188"/>
      <c r="EV344" s="188"/>
      <c r="EW344" s="188"/>
      <c r="EX344" s="188"/>
      <c r="EY344" s="188"/>
      <c r="EZ344" s="188"/>
      <c r="FA344" s="188"/>
      <c r="FB344" s="188"/>
      <c r="FC344" s="188"/>
      <c r="FD344" s="188"/>
      <c r="FE344" s="188"/>
      <c r="FF344" s="188"/>
      <c r="FG344" s="188"/>
      <c r="FH344" s="188"/>
      <c r="FI344" s="188"/>
      <c r="FJ344" s="188"/>
      <c r="FK344" s="188"/>
      <c r="FL344" s="188"/>
      <c r="FM344" s="188"/>
      <c r="FN344" s="188"/>
      <c r="FO344" s="188"/>
      <c r="FP344" s="188"/>
      <c r="FQ344" s="188"/>
      <c r="FR344" s="188"/>
      <c r="FS344" s="188"/>
      <c r="FT344" s="188"/>
      <c r="FU344" s="188"/>
      <c r="FV344" s="188"/>
      <c r="FW344" s="188"/>
      <c r="FX344" s="188"/>
      <c r="FY344" s="188"/>
      <c r="FZ344" s="188"/>
      <c r="GA344" s="188"/>
      <c r="GB344" s="188"/>
      <c r="GC344" s="188"/>
      <c r="GD344" s="188"/>
      <c r="GE344" s="188"/>
      <c r="GF344" s="188"/>
      <c r="GG344" s="188"/>
      <c r="GH344" s="188"/>
      <c r="GI344" s="188"/>
      <c r="GJ344" s="188"/>
      <c r="GK344" s="188"/>
      <c r="GL344" s="188"/>
      <c r="GM344" s="188"/>
      <c r="GN344" s="188"/>
      <c r="GO344" s="188"/>
      <c r="GP344" s="188"/>
      <c r="GQ344" s="188"/>
      <c r="GR344" s="188"/>
      <c r="GS344" s="188"/>
      <c r="GT344" s="188"/>
      <c r="GU344" s="188"/>
      <c r="GV344" s="188"/>
      <c r="GW344" s="188"/>
      <c r="GX344" s="188"/>
      <c r="GY344" s="188"/>
      <c r="GZ344" s="188"/>
      <c r="HA344" s="188"/>
      <c r="HB344" s="188"/>
      <c r="HC344" s="188"/>
      <c r="HD344" s="188"/>
      <c r="HE344" s="188"/>
      <c r="HF344" s="188"/>
      <c r="HG344" s="188"/>
      <c r="HH344" s="188"/>
      <c r="HI344" s="188"/>
      <c r="HJ344" s="188"/>
    </row>
    <row r="345" spans="1:218">
      <c r="A345" s="191"/>
      <c r="B345" s="191"/>
      <c r="C345" s="191"/>
      <c r="D345" s="191"/>
      <c r="E345" s="182"/>
      <c r="F345" s="191"/>
      <c r="G345" s="191"/>
      <c r="H345" s="191"/>
      <c r="I345" s="182"/>
      <c r="J345" s="191"/>
      <c r="K345" s="191"/>
      <c r="L345" s="191"/>
      <c r="M345" s="191"/>
      <c r="N345" s="191"/>
      <c r="O345" s="191"/>
      <c r="P345" s="191"/>
      <c r="Q345" s="191"/>
      <c r="R345" s="191"/>
      <c r="S345" s="191"/>
      <c r="T345" s="191"/>
      <c r="U345" s="191"/>
      <c r="V345" s="191"/>
      <c r="W345" s="191"/>
      <c r="Z345" s="188"/>
      <c r="AA345" s="188"/>
      <c r="AB345" s="188"/>
      <c r="AC345" s="188"/>
      <c r="AD345" s="188"/>
      <c r="AE345" s="188"/>
      <c r="AF345" s="188"/>
      <c r="AG345" s="188"/>
      <c r="AH345" s="188"/>
      <c r="AI345" s="188"/>
      <c r="AJ345" s="188"/>
      <c r="AK345" s="188"/>
      <c r="AL345" s="188"/>
      <c r="AM345" s="188"/>
      <c r="AN345" s="188"/>
      <c r="AO345" s="188"/>
      <c r="AP345" s="188"/>
      <c r="AQ345" s="188"/>
      <c r="AR345" s="188"/>
      <c r="AS345" s="188"/>
      <c r="AT345" s="188"/>
      <c r="AU345" s="188"/>
      <c r="AV345" s="188"/>
      <c r="AW345" s="188"/>
      <c r="AX345" s="188"/>
      <c r="AY345" s="188"/>
      <c r="AZ345" s="188"/>
      <c r="BA345" s="188"/>
      <c r="BB345" s="188"/>
      <c r="BC345" s="188"/>
      <c r="BD345" s="188"/>
      <c r="BE345" s="188"/>
      <c r="BF345" s="188"/>
      <c r="BG345" s="188"/>
      <c r="BH345" s="188"/>
      <c r="BI345" s="188"/>
      <c r="BJ345" s="188"/>
      <c r="BK345" s="188"/>
      <c r="BL345" s="188"/>
      <c r="BM345" s="188"/>
      <c r="BN345" s="188"/>
      <c r="BO345" s="188"/>
      <c r="BP345" s="188"/>
      <c r="BQ345" s="188"/>
      <c r="BR345" s="188"/>
      <c r="BS345" s="188"/>
      <c r="BT345" s="188"/>
      <c r="BU345" s="188"/>
      <c r="BV345" s="188"/>
      <c r="BW345" s="188"/>
      <c r="BX345" s="188"/>
      <c r="BY345" s="188"/>
      <c r="BZ345" s="188"/>
      <c r="CA345" s="188"/>
      <c r="CB345" s="188"/>
      <c r="CC345" s="188"/>
      <c r="CD345" s="188"/>
      <c r="CE345" s="188"/>
      <c r="CF345" s="188"/>
      <c r="CG345" s="188"/>
      <c r="CH345" s="188"/>
      <c r="CI345" s="188"/>
      <c r="CJ345" s="188"/>
      <c r="CK345" s="188"/>
      <c r="CL345" s="188"/>
      <c r="CM345" s="188"/>
      <c r="CN345" s="188"/>
      <c r="CO345" s="188"/>
      <c r="CP345" s="188"/>
      <c r="CQ345" s="188"/>
      <c r="CR345" s="188"/>
      <c r="CS345" s="188"/>
      <c r="CT345" s="188"/>
      <c r="CU345" s="188"/>
      <c r="CV345" s="188"/>
      <c r="CW345" s="188"/>
      <c r="CX345" s="188"/>
      <c r="CY345" s="188"/>
      <c r="CZ345" s="188"/>
      <c r="DA345" s="188"/>
      <c r="DB345" s="188"/>
      <c r="DC345" s="188"/>
      <c r="DD345" s="188"/>
      <c r="DE345" s="188"/>
      <c r="DF345" s="188"/>
      <c r="DG345" s="188"/>
      <c r="DH345" s="188"/>
      <c r="DI345" s="188"/>
      <c r="DJ345" s="188"/>
      <c r="DK345" s="188"/>
      <c r="DL345" s="188"/>
      <c r="DM345" s="188"/>
      <c r="DN345" s="188"/>
      <c r="DO345" s="188"/>
      <c r="DP345" s="188"/>
      <c r="DQ345" s="188"/>
      <c r="DR345" s="188"/>
      <c r="DS345" s="188"/>
      <c r="DT345" s="188"/>
      <c r="DU345" s="188"/>
      <c r="DV345" s="188"/>
      <c r="DW345" s="188"/>
      <c r="DX345" s="188"/>
      <c r="DY345" s="188"/>
      <c r="DZ345" s="188"/>
      <c r="EA345" s="188"/>
      <c r="EB345" s="188"/>
      <c r="EC345" s="188"/>
      <c r="ED345" s="188"/>
      <c r="EE345" s="188"/>
      <c r="EF345" s="188"/>
      <c r="EG345" s="188"/>
      <c r="EH345" s="188"/>
      <c r="EI345" s="188"/>
      <c r="EJ345" s="188"/>
      <c r="EK345" s="188"/>
      <c r="EL345" s="188"/>
      <c r="EM345" s="188"/>
      <c r="EN345" s="188"/>
      <c r="EO345" s="188"/>
      <c r="EP345" s="188"/>
      <c r="EQ345" s="188"/>
      <c r="ER345" s="188"/>
      <c r="ES345" s="188"/>
      <c r="ET345" s="188"/>
      <c r="EU345" s="188"/>
      <c r="EV345" s="188"/>
      <c r="EW345" s="188"/>
      <c r="EX345" s="188"/>
      <c r="EY345" s="188"/>
      <c r="EZ345" s="188"/>
      <c r="FA345" s="188"/>
      <c r="FB345" s="188"/>
      <c r="FC345" s="188"/>
      <c r="FD345" s="188"/>
      <c r="FE345" s="188"/>
      <c r="FF345" s="188"/>
      <c r="FG345" s="188"/>
      <c r="FH345" s="188"/>
      <c r="FI345" s="188"/>
      <c r="FJ345" s="188"/>
      <c r="FK345" s="188"/>
      <c r="FL345" s="188"/>
      <c r="FM345" s="188"/>
      <c r="FN345" s="188"/>
      <c r="FO345" s="188"/>
      <c r="FP345" s="188"/>
      <c r="FQ345" s="188"/>
      <c r="FR345" s="188"/>
      <c r="FS345" s="188"/>
      <c r="FT345" s="188"/>
      <c r="FU345" s="188"/>
      <c r="FV345" s="188"/>
      <c r="FW345" s="188"/>
      <c r="FX345" s="188"/>
      <c r="FY345" s="188"/>
      <c r="FZ345" s="188"/>
      <c r="GA345" s="188"/>
      <c r="GB345" s="188"/>
      <c r="GC345" s="188"/>
      <c r="GD345" s="188"/>
      <c r="GE345" s="188"/>
      <c r="GF345" s="188"/>
      <c r="GG345" s="188"/>
      <c r="GH345" s="188"/>
      <c r="GI345" s="188"/>
      <c r="GJ345" s="188"/>
      <c r="GK345" s="188"/>
      <c r="GL345" s="188"/>
      <c r="GM345" s="188"/>
      <c r="GN345" s="188"/>
      <c r="GO345" s="188"/>
      <c r="GP345" s="188"/>
      <c r="GQ345" s="188"/>
      <c r="GR345" s="188"/>
      <c r="GS345" s="188"/>
      <c r="GT345" s="188"/>
      <c r="GU345" s="188"/>
      <c r="GV345" s="188"/>
      <c r="GW345" s="188"/>
      <c r="GX345" s="188"/>
      <c r="GY345" s="188"/>
      <c r="GZ345" s="188"/>
      <c r="HA345" s="188"/>
      <c r="HB345" s="188"/>
      <c r="HC345" s="188"/>
      <c r="HD345" s="188"/>
      <c r="HE345" s="188"/>
      <c r="HF345" s="188"/>
      <c r="HG345" s="188"/>
      <c r="HH345" s="188"/>
      <c r="HI345" s="188"/>
      <c r="HJ345" s="188"/>
    </row>
    <row r="346" spans="1:218">
      <c r="A346" s="191"/>
      <c r="B346" s="191"/>
      <c r="C346" s="191"/>
      <c r="D346" s="191"/>
      <c r="E346" s="182"/>
      <c r="F346" s="191"/>
      <c r="G346" s="191"/>
      <c r="H346" s="191"/>
      <c r="I346" s="182"/>
      <c r="J346" s="191"/>
      <c r="K346" s="191"/>
      <c r="L346" s="191"/>
      <c r="M346" s="191"/>
      <c r="N346" s="191"/>
      <c r="O346" s="191"/>
      <c r="P346" s="191"/>
      <c r="Q346" s="191"/>
      <c r="R346" s="191"/>
      <c r="S346" s="191"/>
      <c r="T346" s="191"/>
      <c r="U346" s="191"/>
      <c r="V346" s="191"/>
      <c r="W346" s="191"/>
      <c r="Z346" s="188"/>
      <c r="AA346" s="188"/>
      <c r="AB346" s="188"/>
      <c r="AC346" s="188"/>
      <c r="AD346" s="188"/>
      <c r="AE346" s="188"/>
      <c r="AF346" s="188"/>
      <c r="AG346" s="188"/>
      <c r="AH346" s="188"/>
      <c r="AI346" s="188"/>
      <c r="AJ346" s="188"/>
      <c r="AK346" s="188"/>
      <c r="AL346" s="188"/>
      <c r="AM346" s="188"/>
      <c r="AN346" s="188"/>
      <c r="AO346" s="188"/>
      <c r="AP346" s="188"/>
      <c r="AQ346" s="188"/>
      <c r="AR346" s="188"/>
      <c r="AS346" s="188"/>
      <c r="AT346" s="188"/>
      <c r="AU346" s="188"/>
      <c r="AV346" s="188"/>
      <c r="AW346" s="188"/>
      <c r="AX346" s="188"/>
      <c r="AY346" s="188"/>
      <c r="AZ346" s="188"/>
      <c r="BA346" s="188"/>
      <c r="BB346" s="188"/>
      <c r="BC346" s="188"/>
      <c r="BD346" s="188"/>
      <c r="BE346" s="188"/>
      <c r="BF346" s="188"/>
      <c r="BG346" s="188"/>
      <c r="BH346" s="188"/>
      <c r="BI346" s="188"/>
      <c r="BJ346" s="188"/>
      <c r="BK346" s="188"/>
      <c r="BL346" s="188"/>
      <c r="BM346" s="188"/>
      <c r="BN346" s="188"/>
      <c r="BO346" s="188"/>
      <c r="BP346" s="188"/>
      <c r="BQ346" s="188"/>
      <c r="BR346" s="188"/>
      <c r="BS346" s="188"/>
      <c r="BT346" s="188"/>
      <c r="BU346" s="188"/>
      <c r="BV346" s="188"/>
      <c r="BW346" s="188"/>
      <c r="BX346" s="188"/>
      <c r="BY346" s="188"/>
      <c r="BZ346" s="188"/>
      <c r="CA346" s="188"/>
      <c r="CB346" s="188"/>
      <c r="CC346" s="188"/>
      <c r="CD346" s="188"/>
      <c r="CE346" s="188"/>
      <c r="CF346" s="188"/>
      <c r="CG346" s="188"/>
      <c r="CH346" s="188"/>
      <c r="CI346" s="188"/>
      <c r="CJ346" s="188"/>
      <c r="CK346" s="188"/>
      <c r="CL346" s="188"/>
      <c r="CM346" s="188"/>
      <c r="CN346" s="188"/>
      <c r="CO346" s="188"/>
      <c r="CP346" s="188"/>
      <c r="CQ346" s="188"/>
      <c r="CR346" s="188"/>
      <c r="CS346" s="188"/>
      <c r="CT346" s="188"/>
      <c r="CU346" s="188"/>
      <c r="CV346" s="188"/>
      <c r="CW346" s="188"/>
      <c r="CX346" s="188"/>
      <c r="CY346" s="188"/>
      <c r="CZ346" s="188"/>
      <c r="DA346" s="188"/>
      <c r="DB346" s="188"/>
      <c r="DC346" s="188"/>
      <c r="DD346" s="188"/>
      <c r="DE346" s="188"/>
      <c r="DF346" s="188"/>
      <c r="DG346" s="188"/>
      <c r="DH346" s="188"/>
      <c r="DI346" s="188"/>
      <c r="DJ346" s="188"/>
      <c r="DK346" s="188"/>
      <c r="DL346" s="188"/>
      <c r="DM346" s="188"/>
      <c r="DN346" s="188"/>
      <c r="DO346" s="188"/>
      <c r="DP346" s="188"/>
      <c r="DQ346" s="188"/>
      <c r="DR346" s="188"/>
      <c r="DS346" s="188"/>
      <c r="DT346" s="188"/>
      <c r="DU346" s="188"/>
      <c r="DV346" s="188"/>
      <c r="DW346" s="188"/>
      <c r="DX346" s="188"/>
      <c r="DY346" s="188"/>
      <c r="DZ346" s="188"/>
      <c r="EA346" s="188"/>
      <c r="EB346" s="188"/>
      <c r="EC346" s="188"/>
      <c r="ED346" s="188"/>
      <c r="EE346" s="188"/>
      <c r="EF346" s="188"/>
      <c r="EG346" s="188"/>
      <c r="EH346" s="188"/>
      <c r="EI346" s="188"/>
      <c r="EJ346" s="188"/>
      <c r="EK346" s="188"/>
      <c r="EL346" s="188"/>
      <c r="EM346" s="188"/>
      <c r="EN346" s="188"/>
      <c r="EO346" s="188"/>
      <c r="EP346" s="188"/>
      <c r="EQ346" s="188"/>
      <c r="ER346" s="188"/>
      <c r="ES346" s="188"/>
      <c r="ET346" s="188"/>
      <c r="EU346" s="188"/>
      <c r="EV346" s="188"/>
      <c r="EW346" s="188"/>
      <c r="EX346" s="188"/>
      <c r="EY346" s="188"/>
      <c r="EZ346" s="188"/>
      <c r="FA346" s="188"/>
      <c r="FB346" s="188"/>
      <c r="FC346" s="188"/>
      <c r="FD346" s="188"/>
      <c r="FE346" s="188"/>
      <c r="FF346" s="188"/>
      <c r="FG346" s="188"/>
      <c r="FH346" s="188"/>
      <c r="FI346" s="188"/>
      <c r="FJ346" s="188"/>
      <c r="FK346" s="188"/>
      <c r="FL346" s="188"/>
      <c r="FM346" s="188"/>
      <c r="FN346" s="188"/>
      <c r="FO346" s="188"/>
      <c r="FP346" s="188"/>
      <c r="FQ346" s="188"/>
      <c r="FR346" s="188"/>
      <c r="FS346" s="188"/>
      <c r="FT346" s="188"/>
      <c r="FU346" s="188"/>
      <c r="FV346" s="188"/>
      <c r="FW346" s="188"/>
      <c r="FX346" s="188"/>
      <c r="FY346" s="188"/>
      <c r="FZ346" s="188"/>
      <c r="GA346" s="188"/>
      <c r="GB346" s="188"/>
      <c r="GC346" s="188"/>
      <c r="GD346" s="188"/>
      <c r="GE346" s="188"/>
      <c r="GF346" s="188"/>
      <c r="GG346" s="188"/>
      <c r="GH346" s="188"/>
      <c r="GI346" s="188"/>
      <c r="GJ346" s="188"/>
      <c r="GK346" s="188"/>
      <c r="GL346" s="188"/>
      <c r="GM346" s="188"/>
      <c r="GN346" s="188"/>
      <c r="GO346" s="188"/>
      <c r="GP346" s="188"/>
      <c r="GQ346" s="188"/>
      <c r="GR346" s="188"/>
      <c r="GS346" s="188"/>
      <c r="GT346" s="188"/>
      <c r="GU346" s="188"/>
      <c r="GV346" s="188"/>
      <c r="GW346" s="188"/>
      <c r="GX346" s="188"/>
      <c r="GY346" s="188"/>
      <c r="GZ346" s="188"/>
      <c r="HA346" s="188"/>
      <c r="HB346" s="188"/>
      <c r="HC346" s="188"/>
      <c r="HD346" s="188"/>
      <c r="HE346" s="188"/>
      <c r="HF346" s="188"/>
      <c r="HG346" s="188"/>
      <c r="HH346" s="188"/>
      <c r="HI346" s="188"/>
      <c r="HJ346" s="188"/>
    </row>
    <row r="347" spans="1:218">
      <c r="A347" s="191"/>
      <c r="B347" s="191"/>
      <c r="C347" s="191"/>
      <c r="D347" s="191"/>
      <c r="E347" s="182"/>
      <c r="F347" s="191"/>
      <c r="G347" s="191"/>
      <c r="H347" s="191"/>
      <c r="I347" s="182"/>
      <c r="J347" s="191"/>
      <c r="K347" s="191"/>
      <c r="L347" s="191"/>
      <c r="M347" s="191"/>
      <c r="N347" s="191"/>
      <c r="O347" s="191"/>
      <c r="P347" s="191"/>
      <c r="Q347" s="191"/>
      <c r="R347" s="191"/>
      <c r="S347" s="191"/>
      <c r="T347" s="191"/>
      <c r="U347" s="191"/>
      <c r="V347" s="191"/>
      <c r="W347" s="191"/>
      <c r="Z347" s="188"/>
      <c r="AA347" s="188"/>
      <c r="AB347" s="188"/>
      <c r="AC347" s="188"/>
      <c r="AD347" s="188"/>
      <c r="AE347" s="188"/>
      <c r="AF347" s="188"/>
      <c r="AG347" s="188"/>
      <c r="AH347" s="188"/>
      <c r="AI347" s="188"/>
      <c r="AJ347" s="188"/>
      <c r="AK347" s="188"/>
      <c r="AL347" s="188"/>
      <c r="AM347" s="188"/>
      <c r="AN347" s="188"/>
      <c r="AO347" s="188"/>
      <c r="AP347" s="188"/>
      <c r="AQ347" s="188"/>
      <c r="AR347" s="188"/>
      <c r="AS347" s="188"/>
      <c r="AT347" s="188"/>
      <c r="AU347" s="188"/>
      <c r="AV347" s="188"/>
      <c r="AW347" s="188"/>
      <c r="AX347" s="188"/>
      <c r="AY347" s="188"/>
      <c r="AZ347" s="188"/>
      <c r="BA347" s="188"/>
      <c r="BB347" s="188"/>
      <c r="BC347" s="188"/>
      <c r="BD347" s="188"/>
      <c r="BE347" s="188"/>
      <c r="BF347" s="188"/>
      <c r="BG347" s="188"/>
      <c r="BH347" s="188"/>
      <c r="BI347" s="188"/>
      <c r="BJ347" s="188"/>
      <c r="BK347" s="188"/>
      <c r="BL347" s="188"/>
      <c r="BM347" s="188"/>
      <c r="BN347" s="188"/>
      <c r="BO347" s="188"/>
      <c r="BP347" s="188"/>
      <c r="BQ347" s="188"/>
      <c r="BR347" s="188"/>
      <c r="BS347" s="188"/>
      <c r="BT347" s="188"/>
      <c r="BU347" s="188"/>
      <c r="BV347" s="188"/>
      <c r="BW347" s="188"/>
      <c r="BX347" s="188"/>
      <c r="BY347" s="188"/>
      <c r="BZ347" s="188"/>
      <c r="CA347" s="188"/>
      <c r="CB347" s="188"/>
      <c r="CC347" s="188"/>
      <c r="CD347" s="188"/>
      <c r="CE347" s="188"/>
      <c r="CF347" s="188"/>
      <c r="CG347" s="188"/>
      <c r="CH347" s="188"/>
      <c r="CI347" s="188"/>
      <c r="CJ347" s="188"/>
      <c r="CK347" s="188"/>
      <c r="CL347" s="188"/>
      <c r="CM347" s="188"/>
      <c r="CN347" s="188"/>
      <c r="CO347" s="188"/>
      <c r="CP347" s="188"/>
      <c r="CQ347" s="188"/>
      <c r="CR347" s="188"/>
      <c r="CS347" s="188"/>
      <c r="CT347" s="188"/>
      <c r="CU347" s="188"/>
      <c r="CV347" s="188"/>
      <c r="CW347" s="188"/>
      <c r="CX347" s="188"/>
      <c r="CY347" s="188"/>
      <c r="CZ347" s="188"/>
      <c r="DA347" s="188"/>
      <c r="DB347" s="188"/>
      <c r="DC347" s="188"/>
      <c r="DD347" s="188"/>
      <c r="DE347" s="188"/>
      <c r="DF347" s="188"/>
      <c r="DG347" s="188"/>
      <c r="DH347" s="188"/>
      <c r="DI347" s="188"/>
      <c r="DJ347" s="188"/>
      <c r="DK347" s="188"/>
      <c r="DL347" s="188"/>
      <c r="DM347" s="188"/>
      <c r="DN347" s="188"/>
      <c r="DO347" s="188"/>
      <c r="DP347" s="188"/>
      <c r="DQ347" s="188"/>
      <c r="DR347" s="188"/>
      <c r="DS347" s="188"/>
      <c r="DT347" s="188"/>
      <c r="DU347" s="188"/>
      <c r="DV347" s="188"/>
      <c r="DW347" s="188"/>
      <c r="DX347" s="188"/>
      <c r="DY347" s="188"/>
      <c r="DZ347" s="188"/>
      <c r="EA347" s="188"/>
      <c r="EB347" s="188"/>
      <c r="EC347" s="188"/>
      <c r="ED347" s="188"/>
      <c r="EE347" s="188"/>
      <c r="EF347" s="188"/>
      <c r="EG347" s="188"/>
      <c r="EH347" s="188"/>
      <c r="EI347" s="188"/>
      <c r="EJ347" s="188"/>
      <c r="EK347" s="188"/>
      <c r="EL347" s="188"/>
      <c r="EM347" s="188"/>
      <c r="EN347" s="188"/>
      <c r="EO347" s="188"/>
      <c r="EP347" s="188"/>
      <c r="EQ347" s="188"/>
      <c r="ER347" s="188"/>
      <c r="ES347" s="188"/>
      <c r="ET347" s="188"/>
      <c r="EU347" s="188"/>
      <c r="EV347" s="188"/>
      <c r="EW347" s="188"/>
      <c r="EX347" s="188"/>
      <c r="EY347" s="188"/>
      <c r="EZ347" s="188"/>
      <c r="FA347" s="188"/>
      <c r="FB347" s="188"/>
      <c r="FC347" s="188"/>
      <c r="FD347" s="188"/>
      <c r="FE347" s="188"/>
      <c r="FF347" s="188"/>
      <c r="FG347" s="188"/>
      <c r="FH347" s="188"/>
      <c r="FI347" s="188"/>
      <c r="FJ347" s="188"/>
      <c r="FK347" s="188"/>
      <c r="FL347" s="188"/>
      <c r="FM347" s="188"/>
      <c r="FN347" s="188"/>
      <c r="FO347" s="188"/>
      <c r="FP347" s="188"/>
      <c r="FQ347" s="188"/>
      <c r="FR347" s="188"/>
      <c r="FS347" s="188"/>
      <c r="FT347" s="188"/>
      <c r="FU347" s="188"/>
      <c r="FV347" s="188"/>
      <c r="FW347" s="188"/>
      <c r="FX347" s="188"/>
      <c r="FY347" s="188"/>
      <c r="FZ347" s="188"/>
      <c r="GA347" s="188"/>
      <c r="GB347" s="188"/>
      <c r="GC347" s="188"/>
      <c r="GD347" s="188"/>
      <c r="GE347" s="188"/>
      <c r="GF347" s="188"/>
      <c r="GG347" s="188"/>
      <c r="GH347" s="188"/>
      <c r="GI347" s="188"/>
      <c r="GJ347" s="188"/>
      <c r="GK347" s="188"/>
      <c r="GL347" s="188"/>
      <c r="GM347" s="188"/>
      <c r="GN347" s="188"/>
      <c r="GO347" s="188"/>
      <c r="GP347" s="188"/>
      <c r="GQ347" s="188"/>
      <c r="GR347" s="188"/>
      <c r="GS347" s="188"/>
      <c r="GT347" s="188"/>
      <c r="GU347" s="188"/>
      <c r="GV347" s="188"/>
      <c r="GW347" s="188"/>
      <c r="GX347" s="188"/>
      <c r="GY347" s="188"/>
      <c r="GZ347" s="188"/>
      <c r="HA347" s="188"/>
      <c r="HB347" s="188"/>
      <c r="HC347" s="188"/>
      <c r="HD347" s="188"/>
      <c r="HE347" s="188"/>
      <c r="HF347" s="188"/>
      <c r="HG347" s="188"/>
      <c r="HH347" s="188"/>
      <c r="HI347" s="188"/>
      <c r="HJ347" s="188"/>
    </row>
    <row r="348" spans="1:218">
      <c r="A348" s="191"/>
      <c r="B348" s="191"/>
      <c r="C348" s="191"/>
      <c r="D348" s="191"/>
      <c r="E348" s="182"/>
      <c r="F348" s="191"/>
      <c r="G348" s="191"/>
      <c r="H348" s="191"/>
      <c r="I348" s="182"/>
      <c r="J348" s="191"/>
      <c r="K348" s="191"/>
      <c r="L348" s="191"/>
      <c r="M348" s="191"/>
      <c r="N348" s="191"/>
      <c r="O348" s="191"/>
      <c r="P348" s="191"/>
      <c r="Q348" s="191"/>
      <c r="R348" s="191"/>
      <c r="S348" s="191"/>
      <c r="T348" s="191"/>
      <c r="U348" s="191"/>
      <c r="V348" s="191"/>
      <c r="W348" s="191"/>
      <c r="Z348" s="188"/>
      <c r="AA348" s="188"/>
      <c r="AB348" s="188"/>
      <c r="AC348" s="188"/>
      <c r="AD348" s="188"/>
      <c r="AE348" s="188"/>
      <c r="AF348" s="188"/>
      <c r="AG348" s="188"/>
      <c r="AH348" s="188"/>
      <c r="AI348" s="188"/>
      <c r="AJ348" s="188"/>
      <c r="AK348" s="188"/>
      <c r="AL348" s="188"/>
      <c r="AM348" s="188"/>
      <c r="AN348" s="188"/>
      <c r="AO348" s="188"/>
      <c r="AP348" s="188"/>
      <c r="AQ348" s="188"/>
      <c r="AR348" s="188"/>
      <c r="AS348" s="188"/>
      <c r="AT348" s="188"/>
      <c r="AU348" s="188"/>
      <c r="AV348" s="188"/>
      <c r="AW348" s="188"/>
      <c r="AX348" s="188"/>
      <c r="AY348" s="188"/>
      <c r="AZ348" s="188"/>
      <c r="BA348" s="188"/>
      <c r="BB348" s="188"/>
      <c r="BC348" s="188"/>
      <c r="BD348" s="188"/>
      <c r="BE348" s="188"/>
      <c r="BF348" s="188"/>
      <c r="BG348" s="188"/>
      <c r="BH348" s="188"/>
      <c r="BI348" s="188"/>
      <c r="BJ348" s="188"/>
      <c r="BK348" s="188"/>
      <c r="BL348" s="188"/>
      <c r="BM348" s="188"/>
      <c r="BN348" s="188"/>
      <c r="BO348" s="188"/>
      <c r="BP348" s="188"/>
      <c r="BQ348" s="188"/>
      <c r="BR348" s="188"/>
      <c r="BS348" s="188"/>
      <c r="BT348" s="188"/>
      <c r="BU348" s="188"/>
      <c r="BV348" s="188"/>
      <c r="BW348" s="188"/>
      <c r="BX348" s="188"/>
      <c r="BY348" s="188"/>
      <c r="BZ348" s="188"/>
      <c r="CA348" s="188"/>
      <c r="CB348" s="188"/>
      <c r="CC348" s="188"/>
      <c r="CD348" s="188"/>
      <c r="CE348" s="188"/>
      <c r="CF348" s="188"/>
      <c r="CG348" s="188"/>
      <c r="CH348" s="188"/>
      <c r="CI348" s="188"/>
      <c r="CJ348" s="188"/>
      <c r="CK348" s="188"/>
      <c r="CL348" s="188"/>
      <c r="CM348" s="188"/>
      <c r="CN348" s="188"/>
      <c r="CO348" s="188"/>
      <c r="CP348" s="188"/>
      <c r="CQ348" s="188"/>
      <c r="CR348" s="188"/>
      <c r="CS348" s="188"/>
      <c r="CT348" s="188"/>
      <c r="CU348" s="188"/>
      <c r="CV348" s="188"/>
      <c r="CW348" s="188"/>
      <c r="CX348" s="188"/>
      <c r="CY348" s="188"/>
      <c r="CZ348" s="188"/>
      <c r="DA348" s="188"/>
      <c r="DB348" s="188"/>
      <c r="DC348" s="188"/>
      <c r="DD348" s="188"/>
      <c r="DE348" s="188"/>
      <c r="DF348" s="188"/>
      <c r="DG348" s="188"/>
      <c r="DH348" s="188"/>
      <c r="DI348" s="188"/>
      <c r="DJ348" s="188"/>
      <c r="DK348" s="188"/>
      <c r="DL348" s="188"/>
      <c r="DM348" s="188"/>
      <c r="DN348" s="188"/>
      <c r="DO348" s="188"/>
      <c r="DP348" s="188"/>
      <c r="DQ348" s="188"/>
      <c r="DR348" s="188"/>
      <c r="DS348" s="188"/>
      <c r="DT348" s="188"/>
      <c r="DU348" s="188"/>
      <c r="DV348" s="188"/>
      <c r="DW348" s="188"/>
      <c r="DX348" s="188"/>
      <c r="DY348" s="188"/>
      <c r="DZ348" s="188"/>
      <c r="EA348" s="188"/>
      <c r="EB348" s="188"/>
      <c r="EC348" s="188"/>
      <c r="ED348" s="188"/>
      <c r="EE348" s="188"/>
      <c r="EF348" s="188"/>
      <c r="EG348" s="188"/>
      <c r="EH348" s="188"/>
      <c r="EI348" s="188"/>
      <c r="EJ348" s="188"/>
      <c r="EK348" s="188"/>
      <c r="EL348" s="188"/>
      <c r="EM348" s="188"/>
      <c r="EN348" s="188"/>
      <c r="EO348" s="188"/>
      <c r="EP348" s="188"/>
      <c r="EQ348" s="188"/>
      <c r="ER348" s="188"/>
      <c r="ES348" s="188"/>
      <c r="ET348" s="188"/>
      <c r="EU348" s="188"/>
      <c r="EV348" s="188"/>
      <c r="EW348" s="188"/>
      <c r="EX348" s="188"/>
      <c r="EY348" s="188"/>
      <c r="EZ348" s="188"/>
      <c r="FA348" s="188"/>
      <c r="FB348" s="188"/>
      <c r="FC348" s="188"/>
      <c r="FD348" s="188"/>
      <c r="FE348" s="188"/>
      <c r="FF348" s="188"/>
      <c r="FG348" s="188"/>
      <c r="FH348" s="188"/>
      <c r="FI348" s="188"/>
      <c r="FJ348" s="188"/>
      <c r="FK348" s="188"/>
      <c r="FL348" s="188"/>
      <c r="FM348" s="188"/>
      <c r="FN348" s="188"/>
      <c r="FO348" s="188"/>
      <c r="FP348" s="188"/>
      <c r="FQ348" s="188"/>
      <c r="FR348" s="188"/>
      <c r="FS348" s="188"/>
      <c r="FT348" s="188"/>
      <c r="FU348" s="188"/>
      <c r="FV348" s="188"/>
      <c r="FW348" s="188"/>
      <c r="FX348" s="188"/>
      <c r="FY348" s="188"/>
      <c r="FZ348" s="188"/>
      <c r="GA348" s="188"/>
      <c r="GB348" s="188"/>
      <c r="GC348" s="188"/>
      <c r="GD348" s="188"/>
      <c r="GE348" s="188"/>
      <c r="GF348" s="188"/>
      <c r="GG348" s="188"/>
      <c r="GH348" s="188"/>
      <c r="GI348" s="188"/>
      <c r="GJ348" s="188"/>
      <c r="GK348" s="188"/>
      <c r="GL348" s="188"/>
      <c r="GM348" s="188"/>
      <c r="GN348" s="188"/>
      <c r="GO348" s="188"/>
      <c r="GP348" s="188"/>
      <c r="GQ348" s="188"/>
      <c r="GR348" s="188"/>
      <c r="GS348" s="188"/>
      <c r="GT348" s="188"/>
      <c r="GU348" s="188"/>
      <c r="GV348" s="188"/>
      <c r="GW348" s="188"/>
      <c r="GX348" s="188"/>
      <c r="GY348" s="188"/>
      <c r="GZ348" s="188"/>
      <c r="HA348" s="188"/>
      <c r="HB348" s="188"/>
      <c r="HC348" s="188"/>
      <c r="HD348" s="188"/>
      <c r="HE348" s="188"/>
      <c r="HF348" s="188"/>
      <c r="HG348" s="188"/>
      <c r="HH348" s="188"/>
      <c r="HI348" s="188"/>
      <c r="HJ348" s="188"/>
    </row>
    <row r="349" spans="1:218">
      <c r="A349" s="191"/>
      <c r="B349" s="191"/>
      <c r="C349" s="191"/>
      <c r="D349" s="191"/>
      <c r="E349" s="182"/>
      <c r="F349" s="191"/>
      <c r="G349" s="191"/>
      <c r="H349" s="191"/>
      <c r="I349" s="182"/>
      <c r="J349" s="191"/>
      <c r="K349" s="191"/>
      <c r="L349" s="191"/>
      <c r="M349" s="191"/>
      <c r="N349" s="191"/>
      <c r="O349" s="191"/>
      <c r="P349" s="191"/>
      <c r="Q349" s="191"/>
      <c r="R349" s="191"/>
      <c r="S349" s="191"/>
      <c r="T349" s="191"/>
      <c r="U349" s="191"/>
      <c r="V349" s="191"/>
      <c r="W349" s="191"/>
      <c r="Z349" s="188"/>
      <c r="AA349" s="188"/>
      <c r="AB349" s="188"/>
      <c r="AC349" s="188"/>
      <c r="AD349" s="188"/>
      <c r="AE349" s="188"/>
      <c r="AF349" s="188"/>
      <c r="AG349" s="188"/>
      <c r="AH349" s="188"/>
      <c r="AI349" s="188"/>
      <c r="AJ349" s="188"/>
      <c r="AK349" s="188"/>
      <c r="AL349" s="188"/>
      <c r="AM349" s="188"/>
      <c r="AN349" s="188"/>
      <c r="AO349" s="188"/>
      <c r="AP349" s="188"/>
      <c r="AQ349" s="188"/>
      <c r="AR349" s="188"/>
      <c r="AS349" s="188"/>
      <c r="AT349" s="188"/>
      <c r="AU349" s="188"/>
      <c r="AV349" s="188"/>
      <c r="AW349" s="188"/>
      <c r="AX349" s="188"/>
      <c r="AY349" s="188"/>
      <c r="AZ349" s="188"/>
      <c r="BA349" s="188"/>
      <c r="BB349" s="188"/>
      <c r="BC349" s="188"/>
      <c r="BD349" s="188"/>
      <c r="BE349" s="188"/>
      <c r="BF349" s="188"/>
      <c r="BG349" s="188"/>
      <c r="BH349" s="188"/>
      <c r="BI349" s="188"/>
      <c r="BJ349" s="188"/>
      <c r="BK349" s="188"/>
      <c r="BL349" s="188"/>
      <c r="BM349" s="188"/>
      <c r="BN349" s="188"/>
      <c r="BO349" s="188"/>
      <c r="BP349" s="188"/>
      <c r="BQ349" s="188"/>
      <c r="BR349" s="188"/>
      <c r="BS349" s="188"/>
      <c r="BT349" s="188"/>
      <c r="BU349" s="188"/>
      <c r="BV349" s="188"/>
      <c r="BW349" s="188"/>
      <c r="BX349" s="188"/>
      <c r="BY349" s="188"/>
      <c r="BZ349" s="188"/>
      <c r="CA349" s="188"/>
      <c r="CB349" s="188"/>
      <c r="CC349" s="188"/>
      <c r="CD349" s="188"/>
      <c r="CE349" s="188"/>
      <c r="CF349" s="188"/>
      <c r="CG349" s="188"/>
      <c r="CH349" s="188"/>
      <c r="CI349" s="188"/>
      <c r="CJ349" s="188"/>
      <c r="CK349" s="188"/>
      <c r="CL349" s="188"/>
      <c r="CM349" s="188"/>
      <c r="CN349" s="188"/>
      <c r="CO349" s="188"/>
      <c r="CP349" s="188"/>
      <c r="CQ349" s="188"/>
      <c r="CR349" s="188"/>
      <c r="CS349" s="188"/>
      <c r="CT349" s="188"/>
      <c r="CU349" s="188"/>
      <c r="CV349" s="188"/>
      <c r="CW349" s="188"/>
      <c r="CX349" s="188"/>
      <c r="CY349" s="188"/>
      <c r="CZ349" s="188"/>
      <c r="DA349" s="188"/>
      <c r="DB349" s="188"/>
      <c r="DC349" s="188"/>
      <c r="DD349" s="188"/>
      <c r="DE349" s="188"/>
      <c r="DF349" s="188"/>
      <c r="DG349" s="188"/>
      <c r="DH349" s="188"/>
      <c r="DI349" s="188"/>
      <c r="DJ349" s="188"/>
      <c r="DK349" s="188"/>
      <c r="DL349" s="188"/>
      <c r="DM349" s="188"/>
      <c r="DN349" s="188"/>
      <c r="DO349" s="188"/>
      <c r="DP349" s="188"/>
      <c r="DQ349" s="188"/>
      <c r="DR349" s="188"/>
      <c r="DS349" s="188"/>
      <c r="DT349" s="188"/>
      <c r="DU349" s="188"/>
      <c r="DV349" s="188"/>
      <c r="DW349" s="188"/>
      <c r="DX349" s="188"/>
      <c r="DY349" s="188"/>
      <c r="DZ349" s="188"/>
      <c r="EA349" s="188"/>
      <c r="EB349" s="188"/>
      <c r="EC349" s="188"/>
      <c r="ED349" s="188"/>
      <c r="EE349" s="188"/>
      <c r="EF349" s="188"/>
      <c r="EG349" s="188"/>
      <c r="EH349" s="188"/>
      <c r="EI349" s="188"/>
      <c r="EJ349" s="188"/>
      <c r="EK349" s="188"/>
      <c r="EL349" s="188"/>
      <c r="EM349" s="188"/>
      <c r="EN349" s="188"/>
      <c r="EO349" s="188"/>
      <c r="EP349" s="188"/>
      <c r="EQ349" s="188"/>
      <c r="ER349" s="188"/>
      <c r="ES349" s="188"/>
      <c r="ET349" s="188"/>
      <c r="EU349" s="188"/>
      <c r="EV349" s="188"/>
      <c r="EW349" s="188"/>
      <c r="EX349" s="188"/>
      <c r="EY349" s="188"/>
      <c r="EZ349" s="188"/>
      <c r="FA349" s="188"/>
      <c r="FB349" s="188"/>
      <c r="FC349" s="188"/>
      <c r="FD349" s="188"/>
      <c r="FE349" s="188"/>
      <c r="FF349" s="188"/>
      <c r="FG349" s="188"/>
      <c r="FH349" s="188"/>
      <c r="FI349" s="188"/>
      <c r="FJ349" s="188"/>
      <c r="FK349" s="188"/>
      <c r="FL349" s="188"/>
      <c r="FM349" s="188"/>
      <c r="FN349" s="188"/>
      <c r="FO349" s="188"/>
      <c r="FP349" s="188"/>
      <c r="FQ349" s="188"/>
      <c r="FR349" s="188"/>
      <c r="FS349" s="188"/>
      <c r="FT349" s="188"/>
      <c r="FU349" s="188"/>
      <c r="FV349" s="188"/>
      <c r="FW349" s="188"/>
      <c r="FX349" s="188"/>
      <c r="FY349" s="188"/>
      <c r="FZ349" s="188"/>
      <c r="GA349" s="188"/>
      <c r="GB349" s="188"/>
      <c r="GC349" s="188"/>
      <c r="GD349" s="188"/>
      <c r="GE349" s="188"/>
      <c r="GF349" s="188"/>
      <c r="GG349" s="188"/>
      <c r="GH349" s="188"/>
      <c r="GI349" s="188"/>
      <c r="GJ349" s="188"/>
      <c r="GK349" s="188"/>
      <c r="GL349" s="188"/>
      <c r="GM349" s="188"/>
      <c r="GN349" s="188"/>
      <c r="GO349" s="188"/>
      <c r="GP349" s="188"/>
      <c r="GQ349" s="188"/>
      <c r="GR349" s="188"/>
      <c r="GS349" s="188"/>
      <c r="GT349" s="188"/>
      <c r="GU349" s="188"/>
      <c r="GV349" s="188"/>
      <c r="GW349" s="188"/>
      <c r="GX349" s="188"/>
      <c r="GY349" s="188"/>
      <c r="GZ349" s="188"/>
      <c r="HA349" s="188"/>
      <c r="HB349" s="188"/>
      <c r="HC349" s="188"/>
      <c r="HD349" s="188"/>
      <c r="HE349" s="188"/>
      <c r="HF349" s="188"/>
      <c r="HG349" s="188"/>
      <c r="HH349" s="188"/>
      <c r="HI349" s="188"/>
      <c r="HJ349" s="188"/>
    </row>
    <row r="350" spans="1:218">
      <c r="A350" s="191"/>
      <c r="B350" s="191"/>
      <c r="C350" s="191"/>
      <c r="D350" s="191"/>
      <c r="E350" s="182"/>
      <c r="F350" s="191"/>
      <c r="G350" s="191"/>
      <c r="H350" s="191"/>
      <c r="I350" s="182"/>
      <c r="J350" s="191"/>
      <c r="K350" s="191"/>
      <c r="L350" s="191"/>
      <c r="M350" s="191"/>
      <c r="N350" s="191"/>
      <c r="O350" s="191"/>
      <c r="P350" s="191"/>
      <c r="Q350" s="191"/>
      <c r="R350" s="191"/>
      <c r="S350" s="191"/>
      <c r="T350" s="191"/>
      <c r="U350" s="191"/>
      <c r="V350" s="191"/>
      <c r="W350" s="191"/>
      <c r="Z350" s="188"/>
      <c r="AA350" s="188"/>
      <c r="AB350" s="188"/>
      <c r="AC350" s="188"/>
      <c r="AD350" s="188"/>
      <c r="AE350" s="188"/>
      <c r="AF350" s="188"/>
      <c r="AG350" s="188"/>
      <c r="AH350" s="188"/>
      <c r="AI350" s="188"/>
      <c r="AJ350" s="188"/>
      <c r="AK350" s="188"/>
      <c r="AL350" s="188"/>
      <c r="AM350" s="188"/>
      <c r="AN350" s="188"/>
      <c r="AO350" s="188"/>
      <c r="AP350" s="188"/>
      <c r="AQ350" s="188"/>
      <c r="AR350" s="188"/>
      <c r="AS350" s="188"/>
      <c r="AT350" s="188"/>
      <c r="AU350" s="188"/>
      <c r="AV350" s="188"/>
      <c r="AW350" s="188"/>
      <c r="AX350" s="188"/>
      <c r="AY350" s="188"/>
      <c r="AZ350" s="188"/>
      <c r="BA350" s="188"/>
      <c r="BB350" s="188"/>
      <c r="BC350" s="188"/>
      <c r="BD350" s="188"/>
      <c r="BE350" s="188"/>
      <c r="BF350" s="188"/>
      <c r="BG350" s="188"/>
      <c r="BH350" s="188"/>
      <c r="BI350" s="188"/>
      <c r="BJ350" s="188"/>
      <c r="BK350" s="188"/>
      <c r="BL350" s="188"/>
      <c r="BM350" s="188"/>
      <c r="BN350" s="188"/>
      <c r="BO350" s="188"/>
      <c r="BP350" s="188"/>
      <c r="BQ350" s="188"/>
      <c r="BR350" s="188"/>
      <c r="BS350" s="188"/>
      <c r="BT350" s="188"/>
      <c r="BU350" s="188"/>
      <c r="BV350" s="188"/>
      <c r="BW350" s="188"/>
      <c r="BX350" s="188"/>
      <c r="BY350" s="188"/>
      <c r="BZ350" s="188"/>
      <c r="CA350" s="188"/>
      <c r="CB350" s="188"/>
      <c r="CC350" s="188"/>
      <c r="CD350" s="188"/>
      <c r="CE350" s="188"/>
      <c r="CF350" s="188"/>
      <c r="CG350" s="188"/>
      <c r="CH350" s="188"/>
      <c r="CI350" s="188"/>
      <c r="CJ350" s="188"/>
      <c r="CK350" s="188"/>
      <c r="CL350" s="188"/>
      <c r="CM350" s="188"/>
      <c r="CN350" s="188"/>
      <c r="CO350" s="188"/>
      <c r="CP350" s="188"/>
      <c r="CQ350" s="188"/>
      <c r="CR350" s="188"/>
      <c r="CS350" s="188"/>
      <c r="CT350" s="188"/>
      <c r="CU350" s="188"/>
      <c r="CV350" s="188"/>
      <c r="CW350" s="188"/>
      <c r="CX350" s="188"/>
      <c r="CY350" s="188"/>
      <c r="CZ350" s="188"/>
      <c r="DA350" s="188"/>
      <c r="DB350" s="188"/>
      <c r="DC350" s="188"/>
      <c r="DD350" s="188"/>
      <c r="DE350" s="188"/>
      <c r="DF350" s="188"/>
      <c r="DG350" s="188"/>
      <c r="DH350" s="188"/>
      <c r="DI350" s="188"/>
      <c r="DJ350" s="188"/>
      <c r="DK350" s="188"/>
      <c r="DL350" s="188"/>
      <c r="DM350" s="188"/>
      <c r="DN350" s="188"/>
      <c r="DO350" s="188"/>
      <c r="DP350" s="188"/>
      <c r="DQ350" s="188"/>
      <c r="DR350" s="188"/>
      <c r="DS350" s="188"/>
      <c r="DT350" s="188"/>
      <c r="DU350" s="188"/>
      <c r="DV350" s="188"/>
      <c r="DW350" s="188"/>
      <c r="DX350" s="188"/>
      <c r="DY350" s="188"/>
      <c r="DZ350" s="188"/>
      <c r="EA350" s="188"/>
      <c r="EB350" s="188"/>
      <c r="EC350" s="188"/>
      <c r="ED350" s="188"/>
      <c r="EE350" s="188"/>
      <c r="EF350" s="188"/>
      <c r="EG350" s="188"/>
      <c r="EH350" s="188"/>
      <c r="EI350" s="188"/>
      <c r="EJ350" s="188"/>
      <c r="EK350" s="188"/>
      <c r="EL350" s="188"/>
      <c r="EM350" s="188"/>
      <c r="EN350" s="188"/>
      <c r="EO350" s="188"/>
      <c r="EP350" s="188"/>
      <c r="EQ350" s="188"/>
      <c r="ER350" s="188"/>
      <c r="ES350" s="188"/>
      <c r="ET350" s="188"/>
      <c r="EU350" s="188"/>
      <c r="EV350" s="188"/>
      <c r="EW350" s="188"/>
      <c r="EX350" s="188"/>
      <c r="EY350" s="188"/>
      <c r="EZ350" s="188"/>
      <c r="FA350" s="188"/>
      <c r="FB350" s="188"/>
      <c r="FC350" s="188"/>
      <c r="FD350" s="188"/>
      <c r="FE350" s="188"/>
      <c r="FF350" s="188"/>
      <c r="FG350" s="188"/>
      <c r="FH350" s="188"/>
      <c r="FI350" s="188"/>
      <c r="FJ350" s="188"/>
      <c r="FK350" s="188"/>
      <c r="FL350" s="188"/>
      <c r="FM350" s="188"/>
      <c r="FN350" s="188"/>
      <c r="FO350" s="188"/>
      <c r="FP350" s="188"/>
      <c r="FQ350" s="188"/>
      <c r="FR350" s="188"/>
      <c r="FS350" s="188"/>
      <c r="FT350" s="188"/>
      <c r="FU350" s="188"/>
      <c r="FV350" s="188"/>
      <c r="FW350" s="188"/>
      <c r="FX350" s="188"/>
      <c r="FY350" s="188"/>
      <c r="FZ350" s="188"/>
      <c r="GA350" s="188"/>
      <c r="GB350" s="188"/>
      <c r="GC350" s="188"/>
      <c r="GD350" s="188"/>
      <c r="GE350" s="188"/>
      <c r="GF350" s="188"/>
      <c r="GG350" s="188"/>
      <c r="GH350" s="188"/>
      <c r="GI350" s="188"/>
      <c r="GJ350" s="188"/>
      <c r="GK350" s="188"/>
      <c r="GL350" s="188"/>
      <c r="GM350" s="188"/>
      <c r="GN350" s="188"/>
      <c r="GO350" s="188"/>
      <c r="GP350" s="188"/>
      <c r="GQ350" s="188"/>
      <c r="GR350" s="188"/>
      <c r="GS350" s="188"/>
      <c r="GT350" s="188"/>
      <c r="GU350" s="188"/>
      <c r="GV350" s="188"/>
      <c r="GW350" s="188"/>
      <c r="GX350" s="188"/>
      <c r="GY350" s="188"/>
      <c r="GZ350" s="188"/>
      <c r="HA350" s="188"/>
      <c r="HB350" s="188"/>
      <c r="HC350" s="188"/>
      <c r="HD350" s="188"/>
      <c r="HE350" s="188"/>
      <c r="HF350" s="188"/>
      <c r="HG350" s="188"/>
      <c r="HH350" s="188"/>
      <c r="HI350" s="188"/>
      <c r="HJ350" s="188"/>
    </row>
    <row r="351" spans="1:218">
      <c r="A351" s="191"/>
      <c r="B351" s="191"/>
      <c r="C351" s="191"/>
      <c r="D351" s="191"/>
      <c r="E351" s="182"/>
      <c r="F351" s="191"/>
      <c r="G351" s="191"/>
      <c r="H351" s="191"/>
      <c r="I351" s="182"/>
      <c r="J351" s="191"/>
      <c r="K351" s="191"/>
      <c r="L351" s="191"/>
      <c r="M351" s="191"/>
      <c r="N351" s="191"/>
      <c r="O351" s="191"/>
      <c r="P351" s="191"/>
      <c r="Q351" s="191"/>
      <c r="R351" s="191"/>
      <c r="S351" s="191"/>
      <c r="T351" s="191"/>
      <c r="U351" s="191"/>
      <c r="V351" s="191"/>
      <c r="W351" s="191"/>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8"/>
      <c r="AY351" s="188"/>
      <c r="AZ351" s="188"/>
      <c r="BA351" s="188"/>
      <c r="BB351" s="188"/>
      <c r="BC351" s="188"/>
      <c r="BD351" s="188"/>
      <c r="BE351" s="188"/>
      <c r="BF351" s="188"/>
      <c r="BG351" s="188"/>
      <c r="BH351" s="188"/>
      <c r="BI351" s="188"/>
      <c r="BJ351" s="188"/>
      <c r="BK351" s="188"/>
      <c r="BL351" s="188"/>
      <c r="BM351" s="188"/>
      <c r="BN351" s="188"/>
      <c r="BO351" s="188"/>
      <c r="BP351" s="188"/>
      <c r="BQ351" s="188"/>
      <c r="BR351" s="188"/>
      <c r="BS351" s="188"/>
      <c r="BT351" s="188"/>
      <c r="BU351" s="188"/>
      <c r="BV351" s="188"/>
      <c r="BW351" s="188"/>
      <c r="BX351" s="188"/>
      <c r="BY351" s="188"/>
      <c r="BZ351" s="188"/>
      <c r="CA351" s="188"/>
      <c r="CB351" s="188"/>
      <c r="CC351" s="188"/>
      <c r="CD351" s="188"/>
      <c r="CE351" s="188"/>
      <c r="CF351" s="188"/>
      <c r="CG351" s="188"/>
      <c r="CH351" s="188"/>
      <c r="CI351" s="188"/>
      <c r="CJ351" s="188"/>
      <c r="CK351" s="188"/>
      <c r="CL351" s="188"/>
      <c r="CM351" s="188"/>
      <c r="CN351" s="188"/>
      <c r="CO351" s="188"/>
      <c r="CP351" s="188"/>
      <c r="CQ351" s="188"/>
      <c r="CR351" s="188"/>
      <c r="CS351" s="188"/>
      <c r="CT351" s="188"/>
      <c r="CU351" s="188"/>
      <c r="CV351" s="188"/>
      <c r="CW351" s="188"/>
      <c r="CX351" s="188"/>
      <c r="CY351" s="188"/>
      <c r="CZ351" s="188"/>
      <c r="DA351" s="188"/>
      <c r="DB351" s="188"/>
      <c r="DC351" s="188"/>
      <c r="DD351" s="188"/>
      <c r="DE351" s="188"/>
      <c r="DF351" s="188"/>
      <c r="DG351" s="188"/>
      <c r="DH351" s="188"/>
      <c r="DI351" s="188"/>
      <c r="DJ351" s="188"/>
      <c r="DK351" s="188"/>
      <c r="DL351" s="188"/>
      <c r="DM351" s="188"/>
      <c r="DN351" s="188"/>
      <c r="DO351" s="188"/>
      <c r="DP351" s="188"/>
      <c r="DQ351" s="188"/>
      <c r="DR351" s="188"/>
      <c r="DS351" s="188"/>
      <c r="DT351" s="188"/>
      <c r="DU351" s="188"/>
      <c r="DV351" s="188"/>
      <c r="DW351" s="188"/>
      <c r="DX351" s="188"/>
      <c r="DY351" s="188"/>
      <c r="DZ351" s="188"/>
      <c r="EA351" s="188"/>
      <c r="EB351" s="188"/>
      <c r="EC351" s="188"/>
      <c r="ED351" s="188"/>
      <c r="EE351" s="188"/>
      <c r="EF351" s="188"/>
      <c r="EG351" s="188"/>
      <c r="EH351" s="188"/>
      <c r="EI351" s="188"/>
      <c r="EJ351" s="188"/>
      <c r="EK351" s="188"/>
      <c r="EL351" s="188"/>
      <c r="EM351" s="188"/>
      <c r="EN351" s="188"/>
      <c r="EO351" s="188"/>
      <c r="EP351" s="188"/>
      <c r="EQ351" s="188"/>
      <c r="ER351" s="188"/>
      <c r="ES351" s="188"/>
      <c r="ET351" s="188"/>
      <c r="EU351" s="188"/>
      <c r="EV351" s="188"/>
      <c r="EW351" s="188"/>
      <c r="EX351" s="188"/>
      <c r="EY351" s="188"/>
      <c r="EZ351" s="188"/>
      <c r="FA351" s="188"/>
      <c r="FB351" s="188"/>
      <c r="FC351" s="188"/>
      <c r="FD351" s="188"/>
      <c r="FE351" s="188"/>
      <c r="FF351" s="188"/>
      <c r="FG351" s="188"/>
      <c r="FH351" s="188"/>
      <c r="FI351" s="188"/>
      <c r="FJ351" s="188"/>
      <c r="FK351" s="188"/>
      <c r="FL351" s="188"/>
      <c r="FM351" s="188"/>
      <c r="FN351" s="188"/>
      <c r="FO351" s="188"/>
      <c r="FP351" s="188"/>
      <c r="FQ351" s="188"/>
      <c r="FR351" s="188"/>
      <c r="FS351" s="188"/>
      <c r="FT351" s="188"/>
      <c r="FU351" s="188"/>
      <c r="FV351" s="188"/>
      <c r="FW351" s="188"/>
      <c r="FX351" s="188"/>
      <c r="FY351" s="188"/>
      <c r="FZ351" s="188"/>
      <c r="GA351" s="188"/>
      <c r="GB351" s="188"/>
      <c r="GC351" s="188"/>
      <c r="GD351" s="188"/>
      <c r="GE351" s="188"/>
      <c r="GF351" s="188"/>
      <c r="GG351" s="188"/>
      <c r="GH351" s="188"/>
      <c r="GI351" s="188"/>
      <c r="GJ351" s="188"/>
      <c r="GK351" s="188"/>
      <c r="GL351" s="188"/>
      <c r="GM351" s="188"/>
      <c r="GN351" s="188"/>
      <c r="GO351" s="188"/>
      <c r="GP351" s="188"/>
      <c r="GQ351" s="188"/>
      <c r="GR351" s="188"/>
      <c r="GS351" s="188"/>
      <c r="GT351" s="188"/>
      <c r="GU351" s="188"/>
      <c r="GV351" s="188"/>
      <c r="GW351" s="188"/>
      <c r="GX351" s="188"/>
      <c r="GY351" s="188"/>
      <c r="GZ351" s="188"/>
      <c r="HA351" s="188"/>
      <c r="HB351" s="188"/>
      <c r="HC351" s="188"/>
      <c r="HD351" s="188"/>
      <c r="HE351" s="188"/>
      <c r="HF351" s="188"/>
      <c r="HG351" s="188"/>
      <c r="HH351" s="188"/>
      <c r="HI351" s="188"/>
      <c r="HJ351" s="188"/>
    </row>
    <row r="352" spans="1:218">
      <c r="A352" s="191"/>
      <c r="B352" s="191"/>
      <c r="C352" s="191"/>
      <c r="D352" s="191"/>
      <c r="E352" s="182"/>
      <c r="F352" s="191"/>
      <c r="G352" s="191"/>
      <c r="H352" s="191"/>
      <c r="I352" s="182"/>
      <c r="J352" s="191"/>
      <c r="K352" s="191"/>
      <c r="L352" s="191"/>
      <c r="M352" s="191"/>
      <c r="N352" s="191"/>
      <c r="O352" s="191"/>
      <c r="P352" s="191"/>
      <c r="Q352" s="191"/>
      <c r="R352" s="191"/>
      <c r="S352" s="191"/>
      <c r="T352" s="191"/>
      <c r="U352" s="191"/>
      <c r="V352" s="191"/>
      <c r="W352" s="191"/>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8"/>
      <c r="AY352" s="188"/>
      <c r="AZ352" s="188"/>
      <c r="BA352" s="188"/>
      <c r="BB352" s="188"/>
      <c r="BC352" s="188"/>
      <c r="BD352" s="188"/>
      <c r="BE352" s="188"/>
      <c r="BF352" s="188"/>
      <c r="BG352" s="188"/>
      <c r="BH352" s="188"/>
      <c r="BI352" s="188"/>
      <c r="BJ352" s="188"/>
      <c r="BK352" s="188"/>
      <c r="BL352" s="188"/>
      <c r="BM352" s="188"/>
      <c r="BN352" s="188"/>
      <c r="BO352" s="188"/>
      <c r="BP352" s="188"/>
      <c r="BQ352" s="188"/>
      <c r="BR352" s="188"/>
      <c r="BS352" s="188"/>
      <c r="BT352" s="188"/>
      <c r="BU352" s="188"/>
      <c r="BV352" s="188"/>
      <c r="BW352" s="188"/>
      <c r="BX352" s="188"/>
      <c r="BY352" s="188"/>
      <c r="BZ352" s="188"/>
      <c r="CA352" s="188"/>
      <c r="CB352" s="188"/>
      <c r="CC352" s="188"/>
      <c r="CD352" s="188"/>
      <c r="CE352" s="188"/>
      <c r="CF352" s="188"/>
      <c r="CG352" s="188"/>
      <c r="CH352" s="188"/>
      <c r="CI352" s="188"/>
      <c r="CJ352" s="188"/>
      <c r="CK352" s="188"/>
      <c r="CL352" s="188"/>
      <c r="CM352" s="188"/>
      <c r="CN352" s="188"/>
      <c r="CO352" s="188"/>
      <c r="CP352" s="188"/>
      <c r="CQ352" s="188"/>
      <c r="CR352" s="188"/>
      <c r="CS352" s="188"/>
      <c r="CT352" s="188"/>
      <c r="CU352" s="188"/>
      <c r="CV352" s="188"/>
      <c r="CW352" s="188"/>
      <c r="CX352" s="188"/>
      <c r="CY352" s="188"/>
      <c r="CZ352" s="188"/>
      <c r="DA352" s="188"/>
      <c r="DB352" s="188"/>
      <c r="DC352" s="188"/>
      <c r="DD352" s="188"/>
      <c r="DE352" s="188"/>
      <c r="DF352" s="188"/>
      <c r="DG352" s="188"/>
      <c r="DH352" s="188"/>
      <c r="DI352" s="188"/>
      <c r="DJ352" s="188"/>
      <c r="DK352" s="188"/>
      <c r="DL352" s="188"/>
      <c r="DM352" s="188"/>
      <c r="DN352" s="188"/>
      <c r="DO352" s="188"/>
      <c r="DP352" s="188"/>
      <c r="DQ352" s="188"/>
      <c r="DR352" s="188"/>
      <c r="DS352" s="188"/>
      <c r="DT352" s="188"/>
      <c r="DU352" s="188"/>
      <c r="DV352" s="188"/>
      <c r="DW352" s="188"/>
      <c r="DX352" s="188"/>
      <c r="DY352" s="188"/>
      <c r="DZ352" s="188"/>
      <c r="EA352" s="188"/>
      <c r="EB352" s="188"/>
      <c r="EC352" s="188"/>
      <c r="ED352" s="188"/>
      <c r="EE352" s="188"/>
      <c r="EF352" s="188"/>
      <c r="EG352" s="188"/>
      <c r="EH352" s="188"/>
      <c r="EI352" s="188"/>
      <c r="EJ352" s="188"/>
      <c r="EK352" s="188"/>
      <c r="EL352" s="188"/>
      <c r="EM352" s="188"/>
      <c r="EN352" s="188"/>
      <c r="EO352" s="188"/>
      <c r="EP352" s="188"/>
      <c r="EQ352" s="188"/>
      <c r="ER352" s="188"/>
      <c r="ES352" s="188"/>
      <c r="ET352" s="188"/>
      <c r="EU352" s="188"/>
      <c r="EV352" s="188"/>
      <c r="EW352" s="188"/>
      <c r="EX352" s="188"/>
      <c r="EY352" s="188"/>
      <c r="EZ352" s="188"/>
      <c r="FA352" s="188"/>
      <c r="FB352" s="188"/>
      <c r="FC352" s="188"/>
      <c r="FD352" s="188"/>
      <c r="FE352" s="188"/>
      <c r="FF352" s="188"/>
      <c r="FG352" s="188"/>
      <c r="FH352" s="188"/>
      <c r="FI352" s="188"/>
      <c r="FJ352" s="188"/>
      <c r="FK352" s="188"/>
      <c r="FL352" s="188"/>
      <c r="FM352" s="188"/>
      <c r="FN352" s="188"/>
      <c r="FO352" s="188"/>
      <c r="FP352" s="188"/>
      <c r="FQ352" s="188"/>
      <c r="FR352" s="188"/>
      <c r="FS352" s="188"/>
      <c r="FT352" s="188"/>
      <c r="FU352" s="188"/>
      <c r="FV352" s="188"/>
      <c r="FW352" s="188"/>
      <c r="FX352" s="188"/>
      <c r="FY352" s="188"/>
      <c r="FZ352" s="188"/>
      <c r="GA352" s="188"/>
      <c r="GB352" s="188"/>
      <c r="GC352" s="188"/>
      <c r="GD352" s="188"/>
      <c r="GE352" s="188"/>
      <c r="GF352" s="188"/>
      <c r="GG352" s="188"/>
      <c r="GH352" s="188"/>
      <c r="GI352" s="188"/>
      <c r="GJ352" s="188"/>
      <c r="GK352" s="188"/>
      <c r="GL352" s="188"/>
      <c r="GM352" s="188"/>
      <c r="GN352" s="188"/>
      <c r="GO352" s="188"/>
      <c r="GP352" s="188"/>
      <c r="GQ352" s="188"/>
      <c r="GR352" s="188"/>
      <c r="GS352" s="188"/>
      <c r="GT352" s="188"/>
      <c r="GU352" s="188"/>
      <c r="GV352" s="188"/>
      <c r="GW352" s="188"/>
      <c r="GX352" s="188"/>
      <c r="GY352" s="188"/>
      <c r="GZ352" s="188"/>
      <c r="HA352" s="188"/>
      <c r="HB352" s="188"/>
      <c r="HC352" s="188"/>
      <c r="HD352" s="188"/>
      <c r="HE352" s="188"/>
      <c r="HF352" s="188"/>
      <c r="HG352" s="188"/>
      <c r="HH352" s="188"/>
      <c r="HI352" s="188"/>
      <c r="HJ352" s="188"/>
    </row>
    <row r="353" spans="1:218">
      <c r="A353" s="191"/>
      <c r="B353" s="191"/>
      <c r="C353" s="191"/>
      <c r="D353" s="191"/>
      <c r="E353" s="182"/>
      <c r="F353" s="191"/>
      <c r="G353" s="191"/>
      <c r="H353" s="191"/>
      <c r="I353" s="182"/>
      <c r="J353" s="191"/>
      <c r="K353" s="191"/>
      <c r="L353" s="191"/>
      <c r="M353" s="191"/>
      <c r="N353" s="191"/>
      <c r="O353" s="191"/>
      <c r="P353" s="191"/>
      <c r="Q353" s="191"/>
      <c r="R353" s="191"/>
      <c r="S353" s="191"/>
      <c r="T353" s="191"/>
      <c r="U353" s="191"/>
      <c r="V353" s="191"/>
      <c r="W353" s="191"/>
      <c r="Z353" s="188"/>
      <c r="AA353" s="188"/>
      <c r="AB353" s="188"/>
      <c r="AC353" s="188"/>
      <c r="AD353" s="188"/>
      <c r="AE353" s="188"/>
      <c r="AF353" s="188"/>
      <c r="AG353" s="188"/>
      <c r="AH353" s="188"/>
      <c r="AI353" s="188"/>
      <c r="AJ353" s="188"/>
      <c r="AK353" s="188"/>
      <c r="AL353" s="188"/>
      <c r="AM353" s="188"/>
      <c r="AN353" s="188"/>
      <c r="AO353" s="188"/>
      <c r="AP353" s="188"/>
      <c r="AQ353" s="188"/>
      <c r="AR353" s="188"/>
      <c r="AS353" s="188"/>
      <c r="AT353" s="188"/>
      <c r="AU353" s="188"/>
      <c r="AV353" s="188"/>
      <c r="AW353" s="188"/>
      <c r="AX353" s="188"/>
      <c r="AY353" s="188"/>
      <c r="AZ353" s="188"/>
      <c r="BA353" s="188"/>
      <c r="BB353" s="188"/>
      <c r="BC353" s="188"/>
      <c r="BD353" s="188"/>
      <c r="BE353" s="188"/>
      <c r="BF353" s="188"/>
      <c r="BG353" s="188"/>
      <c r="BH353" s="188"/>
      <c r="BI353" s="188"/>
      <c r="BJ353" s="188"/>
      <c r="BK353" s="188"/>
      <c r="BL353" s="188"/>
      <c r="BM353" s="188"/>
      <c r="BN353" s="188"/>
      <c r="BO353" s="188"/>
      <c r="BP353" s="188"/>
      <c r="BQ353" s="188"/>
      <c r="BR353" s="188"/>
      <c r="BS353" s="188"/>
      <c r="BT353" s="188"/>
      <c r="BU353" s="188"/>
      <c r="BV353" s="188"/>
      <c r="BW353" s="188"/>
      <c r="BX353" s="188"/>
      <c r="BY353" s="188"/>
      <c r="BZ353" s="188"/>
      <c r="CA353" s="188"/>
      <c r="CB353" s="188"/>
      <c r="CC353" s="188"/>
      <c r="CD353" s="188"/>
      <c r="CE353" s="188"/>
      <c r="CF353" s="188"/>
      <c r="CG353" s="188"/>
      <c r="CH353" s="188"/>
      <c r="CI353" s="188"/>
      <c r="CJ353" s="188"/>
      <c r="CK353" s="188"/>
      <c r="CL353" s="188"/>
      <c r="CM353" s="188"/>
      <c r="CN353" s="188"/>
      <c r="CO353" s="188"/>
      <c r="CP353" s="188"/>
      <c r="CQ353" s="188"/>
      <c r="CR353" s="188"/>
      <c r="CS353" s="188"/>
      <c r="CT353" s="188"/>
      <c r="CU353" s="188"/>
      <c r="CV353" s="188"/>
      <c r="CW353" s="188"/>
      <c r="CX353" s="188"/>
      <c r="CY353" s="188"/>
      <c r="CZ353" s="188"/>
      <c r="DA353" s="188"/>
      <c r="DB353" s="188"/>
      <c r="DC353" s="188"/>
      <c r="DD353" s="188"/>
      <c r="DE353" s="188"/>
      <c r="DF353" s="188"/>
      <c r="DG353" s="188"/>
      <c r="DH353" s="188"/>
      <c r="DI353" s="188"/>
      <c r="DJ353" s="188"/>
      <c r="DK353" s="188"/>
      <c r="DL353" s="188"/>
      <c r="DM353" s="188"/>
      <c r="DN353" s="188"/>
      <c r="DO353" s="188"/>
      <c r="DP353" s="188"/>
      <c r="DQ353" s="188"/>
      <c r="DR353" s="188"/>
      <c r="DS353" s="188"/>
      <c r="DT353" s="188"/>
      <c r="DU353" s="188"/>
      <c r="DV353" s="188"/>
      <c r="DW353" s="188"/>
      <c r="DX353" s="188"/>
      <c r="DY353" s="188"/>
      <c r="DZ353" s="188"/>
      <c r="EA353" s="188"/>
      <c r="EB353" s="188"/>
      <c r="EC353" s="188"/>
      <c r="ED353" s="188"/>
      <c r="EE353" s="188"/>
      <c r="EF353" s="188"/>
      <c r="EG353" s="188"/>
      <c r="EH353" s="188"/>
      <c r="EI353" s="188"/>
      <c r="EJ353" s="188"/>
      <c r="EK353" s="188"/>
      <c r="EL353" s="188"/>
      <c r="EM353" s="188"/>
      <c r="EN353" s="188"/>
      <c r="EO353" s="188"/>
      <c r="EP353" s="188"/>
      <c r="EQ353" s="188"/>
      <c r="ER353" s="188"/>
      <c r="ES353" s="188"/>
      <c r="ET353" s="188"/>
      <c r="EU353" s="188"/>
      <c r="EV353" s="188"/>
      <c r="EW353" s="188"/>
      <c r="EX353" s="188"/>
      <c r="EY353" s="188"/>
      <c r="EZ353" s="188"/>
      <c r="FA353" s="188"/>
      <c r="FB353" s="188"/>
      <c r="FC353" s="188"/>
      <c r="FD353" s="188"/>
      <c r="FE353" s="188"/>
      <c r="FF353" s="188"/>
      <c r="FG353" s="188"/>
      <c r="FH353" s="188"/>
      <c r="FI353" s="188"/>
      <c r="FJ353" s="188"/>
      <c r="FK353" s="188"/>
      <c r="FL353" s="188"/>
      <c r="FM353" s="188"/>
      <c r="FN353" s="188"/>
      <c r="FO353" s="188"/>
      <c r="FP353" s="188"/>
      <c r="FQ353" s="188"/>
      <c r="FR353" s="188"/>
      <c r="FS353" s="188"/>
      <c r="FT353" s="188"/>
      <c r="FU353" s="188"/>
      <c r="FV353" s="188"/>
      <c r="FW353" s="188"/>
      <c r="FX353" s="188"/>
      <c r="FY353" s="188"/>
      <c r="FZ353" s="188"/>
      <c r="GA353" s="188"/>
      <c r="GB353" s="188"/>
      <c r="GC353" s="188"/>
      <c r="GD353" s="188"/>
      <c r="GE353" s="188"/>
      <c r="GF353" s="188"/>
      <c r="GG353" s="188"/>
      <c r="GH353" s="188"/>
      <c r="GI353" s="188"/>
      <c r="GJ353" s="188"/>
      <c r="GK353" s="188"/>
      <c r="GL353" s="188"/>
      <c r="GM353" s="188"/>
      <c r="GN353" s="188"/>
      <c r="GO353" s="188"/>
      <c r="GP353" s="188"/>
      <c r="GQ353" s="188"/>
      <c r="GR353" s="188"/>
      <c r="GS353" s="188"/>
      <c r="GT353" s="188"/>
      <c r="GU353" s="188"/>
      <c r="GV353" s="188"/>
      <c r="GW353" s="188"/>
      <c r="GX353" s="188"/>
      <c r="GY353" s="188"/>
      <c r="GZ353" s="188"/>
      <c r="HA353" s="188"/>
      <c r="HB353" s="188"/>
      <c r="HC353" s="188"/>
      <c r="HD353" s="188"/>
      <c r="HE353" s="188"/>
      <c r="HF353" s="188"/>
      <c r="HG353" s="188"/>
      <c r="HH353" s="188"/>
      <c r="HI353" s="188"/>
      <c r="HJ353" s="188"/>
    </row>
    <row r="354" spans="1:218">
      <c r="A354" s="191"/>
      <c r="B354" s="191"/>
      <c r="C354" s="191"/>
      <c r="D354" s="191"/>
      <c r="E354" s="182"/>
      <c r="F354" s="191"/>
      <c r="G354" s="191"/>
      <c r="H354" s="191"/>
      <c r="I354" s="182"/>
      <c r="J354" s="191"/>
      <c r="K354" s="191"/>
      <c r="L354" s="191"/>
      <c r="M354" s="191"/>
      <c r="N354" s="191"/>
      <c r="O354" s="191"/>
      <c r="P354" s="191"/>
      <c r="Q354" s="191"/>
      <c r="R354" s="191"/>
      <c r="S354" s="191"/>
      <c r="T354" s="191"/>
      <c r="U354" s="191"/>
      <c r="V354" s="191"/>
      <c r="W354" s="191"/>
      <c r="Z354" s="188"/>
      <c r="AA354" s="188"/>
      <c r="AB354" s="188"/>
      <c r="AC354" s="188"/>
      <c r="AD354" s="188"/>
      <c r="AE354" s="188"/>
      <c r="AF354" s="188"/>
      <c r="AG354" s="188"/>
      <c r="AH354" s="188"/>
      <c r="AI354" s="188"/>
      <c r="AJ354" s="188"/>
      <c r="AK354" s="188"/>
      <c r="AL354" s="188"/>
      <c r="AM354" s="188"/>
      <c r="AN354" s="188"/>
      <c r="AO354" s="188"/>
      <c r="AP354" s="188"/>
      <c r="AQ354" s="188"/>
      <c r="AR354" s="188"/>
      <c r="AS354" s="188"/>
      <c r="AT354" s="188"/>
      <c r="AU354" s="188"/>
      <c r="AV354" s="188"/>
      <c r="AW354" s="188"/>
      <c r="AX354" s="188"/>
      <c r="AY354" s="188"/>
      <c r="AZ354" s="188"/>
      <c r="BA354" s="188"/>
      <c r="BB354" s="188"/>
      <c r="BC354" s="188"/>
      <c r="BD354" s="188"/>
      <c r="BE354" s="188"/>
      <c r="BF354" s="188"/>
      <c r="BG354" s="188"/>
      <c r="BH354" s="188"/>
      <c r="BI354" s="188"/>
      <c r="BJ354" s="188"/>
      <c r="BK354" s="188"/>
      <c r="BL354" s="188"/>
      <c r="BM354" s="188"/>
      <c r="BN354" s="188"/>
      <c r="BO354" s="188"/>
      <c r="BP354" s="188"/>
      <c r="BQ354" s="188"/>
      <c r="BR354" s="188"/>
      <c r="BS354" s="188"/>
      <c r="BT354" s="188"/>
      <c r="BU354" s="188"/>
      <c r="BV354" s="188"/>
      <c r="BW354" s="188"/>
      <c r="BX354" s="188"/>
      <c r="BY354" s="188"/>
      <c r="BZ354" s="188"/>
      <c r="CA354" s="188"/>
      <c r="CB354" s="188"/>
      <c r="CC354" s="188"/>
      <c r="CD354" s="188"/>
      <c r="CE354" s="188"/>
      <c r="CF354" s="188"/>
      <c r="CG354" s="188"/>
      <c r="CH354" s="188"/>
      <c r="CI354" s="188"/>
      <c r="CJ354" s="188"/>
      <c r="CK354" s="188"/>
      <c r="CL354" s="188"/>
      <c r="CM354" s="188"/>
      <c r="CN354" s="188"/>
      <c r="CO354" s="188"/>
      <c r="CP354" s="188"/>
      <c r="CQ354" s="188"/>
      <c r="CR354" s="188"/>
      <c r="CS354" s="188"/>
      <c r="CT354" s="188"/>
      <c r="CU354" s="188"/>
      <c r="CV354" s="188"/>
      <c r="CW354" s="188"/>
      <c r="CX354" s="188"/>
      <c r="CY354" s="188"/>
      <c r="CZ354" s="188"/>
      <c r="DA354" s="188"/>
      <c r="DB354" s="188"/>
      <c r="DC354" s="188"/>
      <c r="DD354" s="188"/>
      <c r="DE354" s="188"/>
      <c r="DF354" s="188"/>
      <c r="DG354" s="188"/>
      <c r="DH354" s="188"/>
      <c r="DI354" s="188"/>
      <c r="DJ354" s="188"/>
      <c r="DK354" s="188"/>
      <c r="DL354" s="188"/>
      <c r="DM354" s="188"/>
      <c r="DN354" s="188"/>
      <c r="DO354" s="188"/>
      <c r="DP354" s="188"/>
      <c r="DQ354" s="188"/>
      <c r="DR354" s="188"/>
      <c r="DS354" s="188"/>
      <c r="DT354" s="188"/>
      <c r="DU354" s="188"/>
      <c r="DV354" s="188"/>
      <c r="DW354" s="188"/>
      <c r="DX354" s="188"/>
      <c r="DY354" s="188"/>
      <c r="DZ354" s="188"/>
      <c r="EA354" s="188"/>
      <c r="EB354" s="188"/>
      <c r="EC354" s="188"/>
      <c r="ED354" s="188"/>
      <c r="EE354" s="188"/>
      <c r="EF354" s="188"/>
      <c r="EG354" s="188"/>
      <c r="EH354" s="188"/>
      <c r="EI354" s="188"/>
      <c r="EJ354" s="188"/>
      <c r="EK354" s="188"/>
      <c r="EL354" s="188"/>
      <c r="EM354" s="188"/>
      <c r="EN354" s="188"/>
      <c r="EO354" s="188"/>
      <c r="EP354" s="188"/>
      <c r="EQ354" s="188"/>
      <c r="ER354" s="188"/>
      <c r="ES354" s="188"/>
      <c r="ET354" s="188"/>
      <c r="EU354" s="188"/>
      <c r="EV354" s="188"/>
      <c r="EW354" s="188"/>
      <c r="EX354" s="188"/>
      <c r="EY354" s="188"/>
      <c r="EZ354" s="188"/>
      <c r="FA354" s="188"/>
      <c r="FB354" s="188"/>
      <c r="FC354" s="188"/>
      <c r="FD354" s="188"/>
      <c r="FE354" s="188"/>
      <c r="FF354" s="188"/>
      <c r="FG354" s="188"/>
      <c r="FH354" s="188"/>
      <c r="FI354" s="188"/>
      <c r="FJ354" s="188"/>
      <c r="FK354" s="188"/>
      <c r="FL354" s="188"/>
      <c r="FM354" s="188"/>
      <c r="FN354" s="188"/>
      <c r="FO354" s="188"/>
      <c r="FP354" s="188"/>
      <c r="FQ354" s="188"/>
      <c r="FR354" s="188"/>
      <c r="FS354" s="188"/>
      <c r="FT354" s="188"/>
      <c r="FU354" s="188"/>
      <c r="FV354" s="188"/>
      <c r="FW354" s="188"/>
      <c r="FX354" s="188"/>
      <c r="FY354" s="188"/>
      <c r="FZ354" s="188"/>
      <c r="GA354" s="188"/>
      <c r="GB354" s="188"/>
      <c r="GC354" s="188"/>
      <c r="GD354" s="188"/>
      <c r="GE354" s="188"/>
      <c r="GF354" s="188"/>
      <c r="GG354" s="188"/>
      <c r="GH354" s="188"/>
      <c r="GI354" s="188"/>
      <c r="GJ354" s="188"/>
      <c r="GK354" s="188"/>
      <c r="GL354" s="188"/>
      <c r="GM354" s="188"/>
      <c r="GN354" s="188"/>
      <c r="GO354" s="188"/>
      <c r="GP354" s="188"/>
      <c r="GQ354" s="188"/>
      <c r="GR354" s="188"/>
      <c r="GS354" s="188"/>
      <c r="GT354" s="188"/>
      <c r="GU354" s="188"/>
      <c r="GV354" s="188"/>
      <c r="GW354" s="188"/>
      <c r="GX354" s="188"/>
      <c r="GY354" s="188"/>
      <c r="GZ354" s="188"/>
      <c r="HA354" s="188"/>
      <c r="HB354" s="188"/>
      <c r="HC354" s="188"/>
      <c r="HD354" s="188"/>
      <c r="HE354" s="188"/>
      <c r="HF354" s="188"/>
      <c r="HG354" s="188"/>
      <c r="HH354" s="188"/>
      <c r="HI354" s="188"/>
      <c r="HJ354" s="188"/>
    </row>
    <row r="355" spans="1:218">
      <c r="A355" s="191"/>
      <c r="B355" s="191"/>
      <c r="C355" s="191"/>
      <c r="D355" s="191"/>
      <c r="E355" s="182"/>
      <c r="F355" s="191"/>
      <c r="G355" s="191"/>
      <c r="H355" s="191"/>
      <c r="I355" s="182"/>
      <c r="J355" s="191"/>
      <c r="K355" s="191"/>
      <c r="L355" s="191"/>
      <c r="M355" s="191"/>
      <c r="N355" s="191"/>
      <c r="O355" s="191"/>
      <c r="P355" s="191"/>
      <c r="Q355" s="191"/>
      <c r="R355" s="191"/>
      <c r="S355" s="191"/>
      <c r="T355" s="191"/>
      <c r="U355" s="191"/>
      <c r="V355" s="191"/>
      <c r="W355" s="191"/>
      <c r="Z355" s="188"/>
      <c r="AA355" s="188"/>
      <c r="AB355" s="188"/>
      <c r="AC355" s="188"/>
      <c r="AD355" s="188"/>
      <c r="AE355" s="188"/>
      <c r="AF355" s="188"/>
      <c r="AG355" s="188"/>
      <c r="AH355" s="188"/>
      <c r="AI355" s="188"/>
      <c r="AJ355" s="188"/>
      <c r="AK355" s="188"/>
      <c r="AL355" s="188"/>
      <c r="AM355" s="188"/>
      <c r="AN355" s="188"/>
      <c r="AO355" s="188"/>
      <c r="AP355" s="188"/>
      <c r="AQ355" s="188"/>
      <c r="AR355" s="188"/>
      <c r="AS355" s="188"/>
      <c r="AT355" s="188"/>
      <c r="AU355" s="188"/>
      <c r="AV355" s="188"/>
      <c r="AW355" s="188"/>
      <c r="AX355" s="188"/>
      <c r="AY355" s="188"/>
      <c r="AZ355" s="188"/>
      <c r="BA355" s="188"/>
      <c r="BB355" s="188"/>
      <c r="BC355" s="188"/>
      <c r="BD355" s="188"/>
      <c r="BE355" s="188"/>
      <c r="BF355" s="188"/>
      <c r="BG355" s="188"/>
      <c r="BH355" s="188"/>
      <c r="BI355" s="188"/>
      <c r="BJ355" s="188"/>
      <c r="BK355" s="188"/>
      <c r="BL355" s="188"/>
      <c r="BM355" s="188"/>
      <c r="BN355" s="188"/>
      <c r="BO355" s="188"/>
      <c r="BP355" s="188"/>
      <c r="BQ355" s="188"/>
      <c r="BR355" s="188"/>
      <c r="BS355" s="188"/>
      <c r="BT355" s="188"/>
      <c r="BU355" s="188"/>
      <c r="BV355" s="188"/>
      <c r="BW355" s="188"/>
      <c r="BX355" s="188"/>
      <c r="BY355" s="188"/>
      <c r="BZ355" s="188"/>
      <c r="CA355" s="188"/>
      <c r="CB355" s="188"/>
      <c r="CC355" s="188"/>
      <c r="CD355" s="188"/>
      <c r="CE355" s="188"/>
      <c r="CF355" s="188"/>
      <c r="CG355" s="188"/>
      <c r="CH355" s="188"/>
      <c r="CI355" s="188"/>
      <c r="CJ355" s="188"/>
      <c r="CK355" s="188"/>
      <c r="CL355" s="188"/>
      <c r="CM355" s="188"/>
      <c r="CN355" s="188"/>
      <c r="CO355" s="188"/>
      <c r="CP355" s="188"/>
      <c r="CQ355" s="188"/>
      <c r="CR355" s="188"/>
      <c r="CS355" s="188"/>
      <c r="CT355" s="188"/>
      <c r="CU355" s="188"/>
      <c r="CV355" s="188"/>
      <c r="CW355" s="188"/>
      <c r="CX355" s="188"/>
      <c r="CY355" s="188"/>
      <c r="CZ355" s="188"/>
      <c r="DA355" s="188"/>
      <c r="DB355" s="188"/>
      <c r="DC355" s="188"/>
      <c r="DD355" s="188"/>
      <c r="DE355" s="188"/>
      <c r="DF355" s="188"/>
      <c r="DG355" s="188"/>
      <c r="DH355" s="188"/>
      <c r="DI355" s="188"/>
      <c r="DJ355" s="188"/>
      <c r="DK355" s="188"/>
      <c r="DL355" s="188"/>
      <c r="DM355" s="188"/>
      <c r="DN355" s="188"/>
      <c r="DO355" s="188"/>
      <c r="DP355" s="188"/>
      <c r="DQ355" s="188"/>
      <c r="DR355" s="188"/>
      <c r="DS355" s="188"/>
      <c r="DT355" s="188"/>
      <c r="DU355" s="188"/>
      <c r="DV355" s="188"/>
      <c r="DW355" s="188"/>
      <c r="DX355" s="188"/>
      <c r="DY355" s="188"/>
      <c r="DZ355" s="188"/>
      <c r="EA355" s="188"/>
      <c r="EB355" s="188"/>
      <c r="EC355" s="188"/>
      <c r="ED355" s="188"/>
      <c r="EE355" s="188"/>
      <c r="EF355" s="188"/>
      <c r="EG355" s="188"/>
      <c r="EH355" s="188"/>
      <c r="EI355" s="188"/>
      <c r="EJ355" s="188"/>
      <c r="EK355" s="188"/>
      <c r="EL355" s="188"/>
      <c r="EM355" s="188"/>
      <c r="EN355" s="188"/>
      <c r="EO355" s="188"/>
      <c r="EP355" s="188"/>
      <c r="EQ355" s="188"/>
      <c r="ER355" s="188"/>
      <c r="ES355" s="188"/>
      <c r="ET355" s="188"/>
      <c r="EU355" s="188"/>
      <c r="EV355" s="188"/>
      <c r="EW355" s="188"/>
      <c r="EX355" s="188"/>
      <c r="EY355" s="188"/>
      <c r="EZ355" s="188"/>
      <c r="FA355" s="188"/>
      <c r="FB355" s="188"/>
      <c r="FC355" s="188"/>
      <c r="FD355" s="188"/>
      <c r="FE355" s="188"/>
      <c r="FF355" s="188"/>
      <c r="FG355" s="188"/>
      <c r="FH355" s="188"/>
      <c r="FI355" s="188"/>
      <c r="FJ355" s="188"/>
      <c r="FK355" s="188"/>
      <c r="FL355" s="188"/>
      <c r="FM355" s="188"/>
      <c r="FN355" s="188"/>
      <c r="FO355" s="188"/>
      <c r="FP355" s="188"/>
      <c r="FQ355" s="188"/>
      <c r="FR355" s="188"/>
      <c r="FS355" s="188"/>
      <c r="FT355" s="188"/>
      <c r="FU355" s="188"/>
      <c r="FV355" s="188"/>
      <c r="FW355" s="188"/>
      <c r="FX355" s="188"/>
      <c r="FY355" s="188"/>
      <c r="FZ355" s="188"/>
      <c r="GA355" s="188"/>
      <c r="GB355" s="188"/>
      <c r="GC355" s="188"/>
      <c r="GD355" s="188"/>
      <c r="GE355" s="188"/>
      <c r="GF355" s="188"/>
      <c r="GG355" s="188"/>
      <c r="GH355" s="188"/>
      <c r="GI355" s="188"/>
      <c r="GJ355" s="188"/>
      <c r="GK355" s="188"/>
      <c r="GL355" s="188"/>
      <c r="GM355" s="188"/>
      <c r="GN355" s="188"/>
      <c r="GO355" s="188"/>
      <c r="GP355" s="188"/>
      <c r="GQ355" s="188"/>
      <c r="GR355" s="188"/>
      <c r="GS355" s="188"/>
      <c r="GT355" s="188"/>
      <c r="GU355" s="188"/>
      <c r="GV355" s="188"/>
      <c r="GW355" s="188"/>
      <c r="GX355" s="188"/>
      <c r="GY355" s="188"/>
      <c r="GZ355" s="188"/>
      <c r="HA355" s="188"/>
      <c r="HB355" s="188"/>
      <c r="HC355" s="188"/>
      <c r="HD355" s="188"/>
      <c r="HE355" s="188"/>
      <c r="HF355" s="188"/>
      <c r="HG355" s="188"/>
      <c r="HH355" s="188"/>
      <c r="HI355" s="188"/>
      <c r="HJ355" s="188"/>
    </row>
    <row r="356" spans="1:218">
      <c r="A356" s="191"/>
      <c r="B356" s="191"/>
      <c r="C356" s="191"/>
      <c r="D356" s="191"/>
      <c r="E356" s="182"/>
      <c r="F356" s="191"/>
      <c r="G356" s="191"/>
      <c r="H356" s="191"/>
      <c r="I356" s="182"/>
      <c r="J356" s="191"/>
      <c r="K356" s="191"/>
      <c r="L356" s="191"/>
      <c r="M356" s="191"/>
      <c r="N356" s="191"/>
      <c r="O356" s="191"/>
      <c r="P356" s="191"/>
      <c r="Q356" s="191"/>
      <c r="R356" s="191"/>
      <c r="S356" s="191"/>
      <c r="T356" s="191"/>
      <c r="U356" s="191"/>
      <c r="V356" s="191"/>
      <c r="W356" s="191"/>
      <c r="Z356" s="188"/>
      <c r="AA356" s="188"/>
      <c r="AB356" s="188"/>
      <c r="AC356" s="188"/>
      <c r="AD356" s="188"/>
      <c r="AE356" s="188"/>
      <c r="AF356" s="188"/>
      <c r="AG356" s="188"/>
      <c r="AH356" s="188"/>
      <c r="AI356" s="188"/>
      <c r="AJ356" s="188"/>
      <c r="AK356" s="188"/>
      <c r="AL356" s="188"/>
      <c r="AM356" s="188"/>
      <c r="AN356" s="188"/>
      <c r="AO356" s="188"/>
      <c r="AP356" s="188"/>
      <c r="AQ356" s="188"/>
      <c r="AR356" s="188"/>
      <c r="AS356" s="188"/>
      <c r="AT356" s="188"/>
      <c r="AU356" s="188"/>
      <c r="AV356" s="188"/>
      <c r="AW356" s="188"/>
      <c r="AX356" s="188"/>
      <c r="AY356" s="188"/>
      <c r="AZ356" s="188"/>
      <c r="BA356" s="188"/>
      <c r="BB356" s="188"/>
      <c r="BC356" s="188"/>
      <c r="BD356" s="188"/>
      <c r="BE356" s="188"/>
      <c r="BF356" s="188"/>
      <c r="BG356" s="188"/>
      <c r="BH356" s="188"/>
      <c r="BI356" s="188"/>
      <c r="BJ356" s="188"/>
      <c r="BK356" s="188"/>
      <c r="BL356" s="188"/>
      <c r="BM356" s="188"/>
      <c r="BN356" s="188"/>
      <c r="BO356" s="188"/>
      <c r="BP356" s="188"/>
      <c r="BQ356" s="188"/>
      <c r="BR356" s="188"/>
      <c r="BS356" s="188"/>
      <c r="BT356" s="188"/>
      <c r="BU356" s="188"/>
      <c r="BV356" s="188"/>
      <c r="BW356" s="188"/>
      <c r="BX356" s="188"/>
      <c r="BY356" s="188"/>
      <c r="BZ356" s="188"/>
      <c r="CA356" s="188"/>
      <c r="CB356" s="188"/>
      <c r="CC356" s="188"/>
      <c r="CD356" s="188"/>
      <c r="CE356" s="188"/>
      <c r="CF356" s="188"/>
      <c r="CG356" s="188"/>
      <c r="CH356" s="188"/>
      <c r="CI356" s="188"/>
      <c r="CJ356" s="188"/>
      <c r="CK356" s="188"/>
      <c r="CL356" s="188"/>
      <c r="CM356" s="188"/>
      <c r="CN356" s="188"/>
      <c r="CO356" s="188"/>
      <c r="CP356" s="188"/>
      <c r="CQ356" s="188"/>
      <c r="CR356" s="188"/>
      <c r="CS356" s="188"/>
      <c r="CT356" s="188"/>
      <c r="CU356" s="188"/>
      <c r="CV356" s="188"/>
      <c r="CW356" s="188"/>
      <c r="CX356" s="188"/>
      <c r="CY356" s="188"/>
      <c r="CZ356" s="188"/>
      <c r="DA356" s="188"/>
      <c r="DB356" s="188"/>
      <c r="DC356" s="188"/>
      <c r="DD356" s="188"/>
      <c r="DE356" s="188"/>
      <c r="DF356" s="188"/>
      <c r="DG356" s="188"/>
      <c r="DH356" s="188"/>
      <c r="DI356" s="188"/>
      <c r="DJ356" s="188"/>
      <c r="DK356" s="188"/>
      <c r="DL356" s="188"/>
      <c r="DM356" s="188"/>
      <c r="DN356" s="188"/>
      <c r="DO356" s="188"/>
      <c r="DP356" s="188"/>
      <c r="DQ356" s="188"/>
      <c r="DR356" s="188"/>
      <c r="DS356" s="188"/>
      <c r="DT356" s="188"/>
      <c r="DU356" s="188"/>
      <c r="DV356" s="188"/>
      <c r="DW356" s="188"/>
      <c r="DX356" s="188"/>
      <c r="DY356" s="188"/>
      <c r="DZ356" s="188"/>
      <c r="EA356" s="188"/>
      <c r="EB356" s="188"/>
      <c r="EC356" s="188"/>
      <c r="ED356" s="188"/>
      <c r="EE356" s="188"/>
      <c r="EF356" s="188"/>
      <c r="EG356" s="188"/>
      <c r="EH356" s="188"/>
      <c r="EI356" s="188"/>
      <c r="EJ356" s="188"/>
      <c r="EK356" s="188"/>
      <c r="EL356" s="188"/>
      <c r="EM356" s="188"/>
      <c r="EN356" s="188"/>
      <c r="EO356" s="188"/>
      <c r="EP356" s="188"/>
      <c r="EQ356" s="188"/>
      <c r="ER356" s="188"/>
      <c r="ES356" s="188"/>
      <c r="ET356" s="188"/>
      <c r="EU356" s="188"/>
      <c r="EV356" s="188"/>
      <c r="EW356" s="188"/>
      <c r="EX356" s="188"/>
      <c r="EY356" s="188"/>
      <c r="EZ356" s="188"/>
      <c r="FA356" s="188"/>
      <c r="FB356" s="188"/>
      <c r="FC356" s="188"/>
      <c r="FD356" s="188"/>
      <c r="FE356" s="188"/>
      <c r="FF356" s="188"/>
      <c r="FG356" s="188"/>
      <c r="FH356" s="188"/>
      <c r="FI356" s="188"/>
      <c r="FJ356" s="188"/>
      <c r="FK356" s="188"/>
      <c r="FL356" s="188"/>
      <c r="FM356" s="188"/>
      <c r="FN356" s="188"/>
      <c r="FO356" s="188"/>
      <c r="FP356" s="188"/>
      <c r="FQ356" s="188"/>
      <c r="FR356" s="188"/>
      <c r="FS356" s="188"/>
      <c r="FT356" s="188"/>
      <c r="FU356" s="188"/>
      <c r="FV356" s="188"/>
      <c r="FW356" s="188"/>
      <c r="FX356" s="188"/>
      <c r="FY356" s="188"/>
      <c r="FZ356" s="188"/>
      <c r="GA356" s="188"/>
      <c r="GB356" s="188"/>
      <c r="GC356" s="188"/>
      <c r="GD356" s="188"/>
      <c r="GE356" s="188"/>
      <c r="GF356" s="188"/>
      <c r="GG356" s="188"/>
      <c r="GH356" s="188"/>
      <c r="GI356" s="188"/>
      <c r="GJ356" s="188"/>
      <c r="GK356" s="188"/>
      <c r="GL356" s="188"/>
      <c r="GM356" s="188"/>
      <c r="GN356" s="188"/>
      <c r="GO356" s="188"/>
      <c r="GP356" s="188"/>
      <c r="GQ356" s="188"/>
      <c r="GR356" s="188"/>
      <c r="GS356" s="188"/>
      <c r="GT356" s="188"/>
      <c r="GU356" s="188"/>
      <c r="GV356" s="188"/>
      <c r="GW356" s="188"/>
      <c r="GX356" s="188"/>
      <c r="GY356" s="188"/>
      <c r="GZ356" s="188"/>
      <c r="HA356" s="188"/>
      <c r="HB356" s="188"/>
      <c r="HC356" s="188"/>
      <c r="HD356" s="188"/>
      <c r="HE356" s="188"/>
      <c r="HF356" s="188"/>
      <c r="HG356" s="188"/>
      <c r="HH356" s="188"/>
      <c r="HI356" s="188"/>
      <c r="HJ356" s="188"/>
    </row>
    <row r="357" spans="1:218">
      <c r="A357" s="191"/>
      <c r="B357" s="191"/>
      <c r="C357" s="191"/>
      <c r="D357" s="191"/>
      <c r="E357" s="182"/>
      <c r="F357" s="191"/>
      <c r="G357" s="191"/>
      <c r="H357" s="191"/>
      <c r="I357" s="182"/>
      <c r="J357" s="191"/>
      <c r="K357" s="191"/>
      <c r="L357" s="191"/>
      <c r="M357" s="191"/>
      <c r="N357" s="191"/>
      <c r="O357" s="191"/>
      <c r="P357" s="191"/>
      <c r="Q357" s="191"/>
      <c r="R357" s="191"/>
      <c r="S357" s="191"/>
      <c r="T357" s="191"/>
      <c r="U357" s="191"/>
      <c r="V357" s="191"/>
      <c r="W357" s="191"/>
      <c r="Z357" s="188"/>
      <c r="AA357" s="188"/>
      <c r="AB357" s="188"/>
      <c r="AC357" s="188"/>
      <c r="AD357" s="188"/>
      <c r="AE357" s="188"/>
      <c r="AF357" s="188"/>
      <c r="AG357" s="188"/>
      <c r="AH357" s="188"/>
      <c r="AI357" s="188"/>
      <c r="AJ357" s="188"/>
      <c r="AK357" s="188"/>
      <c r="AL357" s="188"/>
      <c r="AM357" s="188"/>
      <c r="AN357" s="188"/>
      <c r="AO357" s="188"/>
      <c r="AP357" s="188"/>
      <c r="AQ357" s="188"/>
      <c r="AR357" s="188"/>
      <c r="AS357" s="188"/>
      <c r="AT357" s="188"/>
      <c r="AU357" s="188"/>
      <c r="AV357" s="188"/>
      <c r="AW357" s="188"/>
      <c r="AX357" s="188"/>
      <c r="AY357" s="188"/>
      <c r="AZ357" s="188"/>
      <c r="BA357" s="188"/>
      <c r="BB357" s="188"/>
      <c r="BC357" s="188"/>
      <c r="BD357" s="188"/>
      <c r="BE357" s="188"/>
      <c r="BF357" s="188"/>
      <c r="BG357" s="188"/>
      <c r="BH357" s="188"/>
      <c r="BI357" s="188"/>
      <c r="BJ357" s="188"/>
      <c r="BK357" s="188"/>
      <c r="BL357" s="188"/>
      <c r="BM357" s="188"/>
      <c r="BN357" s="188"/>
      <c r="BO357" s="188"/>
      <c r="BP357" s="188"/>
      <c r="BQ357" s="188"/>
      <c r="BR357" s="188"/>
      <c r="BS357" s="188"/>
      <c r="BT357" s="188"/>
      <c r="BU357" s="188"/>
      <c r="BV357" s="188"/>
      <c r="BW357" s="188"/>
      <c r="BX357" s="188"/>
      <c r="BY357" s="188"/>
      <c r="BZ357" s="188"/>
      <c r="CA357" s="188"/>
      <c r="CB357" s="188"/>
      <c r="CC357" s="188"/>
      <c r="CD357" s="188"/>
      <c r="CE357" s="188"/>
      <c r="CF357" s="188"/>
      <c r="CG357" s="188"/>
      <c r="CH357" s="188"/>
      <c r="CI357" s="188"/>
      <c r="CJ357" s="188"/>
      <c r="CK357" s="188"/>
      <c r="CL357" s="188"/>
      <c r="CM357" s="188"/>
      <c r="CN357" s="188"/>
      <c r="CO357" s="188"/>
      <c r="CP357" s="188"/>
      <c r="CQ357" s="188"/>
      <c r="CR357" s="188"/>
      <c r="CS357" s="188"/>
      <c r="CT357" s="188"/>
      <c r="CU357" s="188"/>
      <c r="CV357" s="188"/>
      <c r="CW357" s="188"/>
      <c r="CX357" s="188"/>
      <c r="CY357" s="188"/>
      <c r="CZ357" s="188"/>
      <c r="DA357" s="188"/>
      <c r="DB357" s="188"/>
      <c r="DC357" s="188"/>
      <c r="DD357" s="188"/>
      <c r="DE357" s="188"/>
      <c r="DF357" s="188"/>
      <c r="DG357" s="188"/>
      <c r="DH357" s="188"/>
      <c r="DI357" s="188"/>
      <c r="DJ357" s="188"/>
      <c r="DK357" s="188"/>
      <c r="DL357" s="188"/>
      <c r="DM357" s="188"/>
      <c r="DN357" s="188"/>
      <c r="DO357" s="188"/>
      <c r="DP357" s="188"/>
      <c r="DQ357" s="188"/>
      <c r="DR357" s="188"/>
      <c r="DS357" s="188"/>
      <c r="DT357" s="188"/>
      <c r="DU357" s="188"/>
      <c r="DV357" s="188"/>
      <c r="DW357" s="188"/>
      <c r="DX357" s="188"/>
      <c r="DY357" s="188"/>
      <c r="DZ357" s="188"/>
      <c r="EA357" s="188"/>
      <c r="EB357" s="188"/>
      <c r="EC357" s="188"/>
      <c r="ED357" s="188"/>
      <c r="EE357" s="188"/>
      <c r="EF357" s="188"/>
      <c r="EG357" s="188"/>
      <c r="EH357" s="188"/>
      <c r="EI357" s="188"/>
      <c r="EJ357" s="188"/>
      <c r="EK357" s="188"/>
      <c r="EL357" s="188"/>
      <c r="EM357" s="188"/>
      <c r="EN357" s="188"/>
      <c r="EO357" s="188"/>
      <c r="EP357" s="188"/>
      <c r="EQ357" s="188"/>
      <c r="ER357" s="188"/>
      <c r="ES357" s="188"/>
      <c r="ET357" s="188"/>
      <c r="EU357" s="188"/>
      <c r="EV357" s="188"/>
      <c r="EW357" s="188"/>
      <c r="EX357" s="188"/>
      <c r="EY357" s="188"/>
      <c r="EZ357" s="188"/>
      <c r="FA357" s="188"/>
      <c r="FB357" s="188"/>
      <c r="FC357" s="188"/>
      <c r="FD357" s="188"/>
      <c r="FE357" s="188"/>
      <c r="FF357" s="188"/>
      <c r="FG357" s="188"/>
      <c r="FH357" s="188"/>
      <c r="FI357" s="188"/>
      <c r="FJ357" s="188"/>
      <c r="FK357" s="188"/>
      <c r="FL357" s="188"/>
      <c r="FM357" s="188"/>
      <c r="FN357" s="188"/>
      <c r="FO357" s="188"/>
      <c r="FP357" s="188"/>
      <c r="FQ357" s="188"/>
      <c r="FR357" s="188"/>
      <c r="FS357" s="188"/>
      <c r="FT357" s="188"/>
      <c r="FU357" s="188"/>
      <c r="FV357" s="188"/>
      <c r="FW357" s="188"/>
      <c r="FX357" s="188"/>
      <c r="FY357" s="188"/>
      <c r="FZ357" s="188"/>
      <c r="GA357" s="188"/>
      <c r="GB357" s="188"/>
      <c r="GC357" s="188"/>
      <c r="GD357" s="188"/>
      <c r="GE357" s="188"/>
      <c r="GF357" s="188"/>
      <c r="GG357" s="188"/>
      <c r="GH357" s="188"/>
      <c r="GI357" s="188"/>
      <c r="GJ357" s="188"/>
      <c r="GK357" s="188"/>
      <c r="GL357" s="188"/>
      <c r="GM357" s="188"/>
      <c r="GN357" s="188"/>
      <c r="GO357" s="188"/>
      <c r="GP357" s="188"/>
      <c r="GQ357" s="188"/>
      <c r="GR357" s="188"/>
      <c r="GS357" s="188"/>
      <c r="GT357" s="188"/>
      <c r="GU357" s="188"/>
      <c r="GV357" s="188"/>
      <c r="GW357" s="188"/>
      <c r="GX357" s="188"/>
      <c r="GY357" s="188"/>
      <c r="GZ357" s="188"/>
      <c r="HA357" s="188"/>
      <c r="HB357" s="188"/>
      <c r="HC357" s="188"/>
      <c r="HD357" s="188"/>
      <c r="HE357" s="188"/>
      <c r="HF357" s="188"/>
      <c r="HG357" s="188"/>
      <c r="HH357" s="188"/>
      <c r="HI357" s="188"/>
      <c r="HJ357" s="188"/>
    </row>
    <row r="358" spans="1:218">
      <c r="A358" s="191"/>
      <c r="B358" s="191"/>
      <c r="C358" s="191"/>
      <c r="D358" s="191"/>
      <c r="E358" s="182"/>
      <c r="F358" s="191"/>
      <c r="G358" s="191"/>
      <c r="H358" s="191"/>
      <c r="I358" s="182"/>
      <c r="J358" s="191"/>
      <c r="K358" s="191"/>
      <c r="L358" s="191"/>
      <c r="M358" s="191"/>
      <c r="N358" s="191"/>
      <c r="O358" s="191"/>
      <c r="P358" s="191"/>
      <c r="Q358" s="191"/>
      <c r="R358" s="191"/>
      <c r="S358" s="191"/>
      <c r="T358" s="191"/>
      <c r="U358" s="191"/>
      <c r="V358" s="191"/>
      <c r="W358" s="191"/>
      <c r="Z358" s="188"/>
      <c r="AA358" s="188"/>
      <c r="AB358" s="188"/>
      <c r="AC358" s="188"/>
      <c r="AD358" s="188"/>
      <c r="AE358" s="188"/>
      <c r="AF358" s="188"/>
      <c r="AG358" s="188"/>
      <c r="AH358" s="188"/>
      <c r="AI358" s="188"/>
      <c r="AJ358" s="188"/>
      <c r="AK358" s="188"/>
      <c r="AL358" s="188"/>
      <c r="AM358" s="188"/>
      <c r="AN358" s="188"/>
      <c r="AO358" s="188"/>
      <c r="AP358" s="188"/>
      <c r="AQ358" s="188"/>
      <c r="AR358" s="188"/>
      <c r="AS358" s="188"/>
      <c r="AT358" s="188"/>
      <c r="AU358" s="188"/>
      <c r="AV358" s="188"/>
      <c r="AW358" s="188"/>
      <c r="AX358" s="188"/>
      <c r="AY358" s="188"/>
      <c r="AZ358" s="188"/>
      <c r="BA358" s="188"/>
      <c r="BB358" s="188"/>
      <c r="BC358" s="188"/>
      <c r="BD358" s="188"/>
      <c r="BE358" s="188"/>
      <c r="BF358" s="188"/>
      <c r="BG358" s="188"/>
      <c r="BH358" s="188"/>
      <c r="BI358" s="188"/>
      <c r="BJ358" s="188"/>
      <c r="BK358" s="188"/>
      <c r="BL358" s="188"/>
      <c r="BM358" s="188"/>
      <c r="BN358" s="188"/>
      <c r="BO358" s="188"/>
      <c r="BP358" s="188"/>
      <c r="BQ358" s="188"/>
      <c r="BR358" s="188"/>
      <c r="BS358" s="188"/>
      <c r="BT358" s="188"/>
      <c r="BU358" s="188"/>
      <c r="BV358" s="188"/>
      <c r="BW358" s="188"/>
      <c r="BX358" s="188"/>
      <c r="BY358" s="188"/>
      <c r="BZ358" s="188"/>
      <c r="CA358" s="188"/>
      <c r="CB358" s="188"/>
      <c r="CC358" s="188"/>
      <c r="CD358" s="188"/>
      <c r="CE358" s="188"/>
      <c r="CF358" s="188"/>
      <c r="CG358" s="188"/>
      <c r="CH358" s="188"/>
      <c r="CI358" s="188"/>
      <c r="CJ358" s="188"/>
      <c r="CK358" s="188"/>
      <c r="CL358" s="188"/>
      <c r="CM358" s="188"/>
      <c r="CN358" s="188"/>
      <c r="CO358" s="188"/>
      <c r="CP358" s="188"/>
      <c r="CQ358" s="188"/>
      <c r="CR358" s="188"/>
      <c r="CS358" s="188"/>
      <c r="CT358" s="188"/>
      <c r="CU358" s="188"/>
      <c r="CV358" s="188"/>
      <c r="CW358" s="188"/>
      <c r="CX358" s="188"/>
      <c r="CY358" s="188"/>
      <c r="CZ358" s="188"/>
      <c r="DA358" s="188"/>
      <c r="DB358" s="188"/>
      <c r="DC358" s="188"/>
      <c r="DD358" s="188"/>
      <c r="DE358" s="188"/>
      <c r="DF358" s="188"/>
      <c r="DG358" s="188"/>
      <c r="DH358" s="188"/>
      <c r="DI358" s="188"/>
      <c r="DJ358" s="188"/>
      <c r="DK358" s="188"/>
      <c r="DL358" s="188"/>
      <c r="DM358" s="188"/>
      <c r="DN358" s="188"/>
      <c r="DO358" s="188"/>
      <c r="DP358" s="188"/>
      <c r="DQ358" s="188"/>
      <c r="DR358" s="188"/>
      <c r="DS358" s="188"/>
      <c r="DT358" s="188"/>
      <c r="DU358" s="188"/>
      <c r="DV358" s="188"/>
      <c r="DW358" s="188"/>
      <c r="DX358" s="188"/>
      <c r="DY358" s="188"/>
      <c r="DZ358" s="188"/>
      <c r="EA358" s="188"/>
      <c r="EB358" s="188"/>
      <c r="EC358" s="188"/>
      <c r="ED358" s="188"/>
      <c r="EE358" s="188"/>
      <c r="EF358" s="188"/>
      <c r="EG358" s="188"/>
      <c r="EH358" s="188"/>
      <c r="EI358" s="188"/>
      <c r="EJ358" s="188"/>
      <c r="EK358" s="188"/>
      <c r="EL358" s="188"/>
      <c r="EM358" s="188"/>
      <c r="EN358" s="188"/>
      <c r="EO358" s="188"/>
      <c r="EP358" s="188"/>
      <c r="EQ358" s="188"/>
      <c r="ER358" s="188"/>
      <c r="ES358" s="188"/>
      <c r="ET358" s="188"/>
      <c r="EU358" s="188"/>
      <c r="EV358" s="188"/>
      <c r="EW358" s="188"/>
      <c r="EX358" s="188"/>
      <c r="EY358" s="188"/>
      <c r="EZ358" s="188"/>
      <c r="FA358" s="188"/>
      <c r="FB358" s="188"/>
      <c r="FC358" s="188"/>
      <c r="FD358" s="188"/>
      <c r="FE358" s="188"/>
      <c r="FF358" s="188"/>
      <c r="FG358" s="188"/>
      <c r="FH358" s="188"/>
      <c r="FI358" s="188"/>
      <c r="FJ358" s="188"/>
      <c r="FK358" s="188"/>
      <c r="FL358" s="188"/>
      <c r="FM358" s="188"/>
      <c r="FN358" s="188"/>
      <c r="FO358" s="188"/>
      <c r="FP358" s="188"/>
      <c r="FQ358" s="188"/>
      <c r="FR358" s="188"/>
      <c r="FS358" s="188"/>
      <c r="FT358" s="188"/>
      <c r="FU358" s="188"/>
      <c r="FV358" s="188"/>
      <c r="FW358" s="188"/>
      <c r="FX358" s="188"/>
      <c r="FY358" s="188"/>
      <c r="FZ358" s="188"/>
      <c r="GA358" s="188"/>
      <c r="GB358" s="188"/>
      <c r="GC358" s="188"/>
      <c r="GD358" s="188"/>
      <c r="GE358" s="188"/>
      <c r="GF358" s="188"/>
      <c r="GG358" s="188"/>
      <c r="GH358" s="188"/>
      <c r="GI358" s="188"/>
      <c r="GJ358" s="188"/>
      <c r="GK358" s="188"/>
      <c r="GL358" s="188"/>
      <c r="GM358" s="188"/>
      <c r="GN358" s="188"/>
      <c r="GO358" s="188"/>
      <c r="GP358" s="188"/>
      <c r="GQ358" s="188"/>
      <c r="GR358" s="188"/>
      <c r="GS358" s="188"/>
      <c r="GT358" s="188"/>
      <c r="GU358" s="188"/>
      <c r="GV358" s="188"/>
      <c r="GW358" s="188"/>
      <c r="GX358" s="188"/>
      <c r="GY358" s="188"/>
      <c r="GZ358" s="188"/>
      <c r="HA358" s="188"/>
      <c r="HB358" s="188"/>
      <c r="HC358" s="188"/>
      <c r="HD358" s="188"/>
      <c r="HE358" s="188"/>
      <c r="HF358" s="188"/>
      <c r="HG358" s="188"/>
      <c r="HH358" s="188"/>
      <c r="HI358" s="188"/>
      <c r="HJ358" s="188"/>
    </row>
    <row r="359" spans="1:218">
      <c r="A359" s="191"/>
      <c r="B359" s="191"/>
      <c r="C359" s="191"/>
      <c r="D359" s="191"/>
      <c r="E359" s="182"/>
      <c r="F359" s="191"/>
      <c r="G359" s="191"/>
      <c r="H359" s="191"/>
      <c r="I359" s="182"/>
      <c r="J359" s="191"/>
      <c r="K359" s="191"/>
      <c r="L359" s="191"/>
      <c r="M359" s="191"/>
      <c r="N359" s="191"/>
      <c r="O359" s="191"/>
      <c r="P359" s="191"/>
      <c r="Q359" s="191"/>
      <c r="R359" s="191"/>
      <c r="S359" s="191"/>
      <c r="T359" s="191"/>
      <c r="U359" s="191"/>
      <c r="V359" s="191"/>
      <c r="W359" s="191"/>
      <c r="Z359" s="188"/>
      <c r="AA359" s="188"/>
      <c r="AB359" s="188"/>
      <c r="AC359" s="188"/>
      <c r="AD359" s="188"/>
      <c r="AE359" s="188"/>
      <c r="AF359" s="188"/>
      <c r="AG359" s="188"/>
      <c r="AH359" s="188"/>
      <c r="AI359" s="188"/>
      <c r="AJ359" s="188"/>
      <c r="AK359" s="188"/>
      <c r="AL359" s="188"/>
      <c r="AM359" s="188"/>
      <c r="AN359" s="188"/>
      <c r="AO359" s="188"/>
      <c r="AP359" s="188"/>
      <c r="AQ359" s="188"/>
      <c r="AR359" s="188"/>
      <c r="AS359" s="188"/>
      <c r="AT359" s="188"/>
      <c r="AU359" s="188"/>
      <c r="AV359" s="188"/>
      <c r="AW359" s="188"/>
      <c r="AX359" s="188"/>
      <c r="AY359" s="188"/>
      <c r="AZ359" s="188"/>
      <c r="BA359" s="188"/>
      <c r="BB359" s="188"/>
      <c r="BC359" s="188"/>
      <c r="BD359" s="188"/>
      <c r="BE359" s="188"/>
      <c r="BF359" s="188"/>
      <c r="BG359" s="188"/>
      <c r="BH359" s="188"/>
      <c r="BI359" s="188"/>
      <c r="BJ359" s="188"/>
      <c r="BK359" s="188"/>
      <c r="BL359" s="188"/>
      <c r="BM359" s="188"/>
      <c r="BN359" s="188"/>
      <c r="BO359" s="188"/>
      <c r="BP359" s="188"/>
      <c r="BQ359" s="188"/>
      <c r="BR359" s="188"/>
      <c r="BS359" s="188"/>
      <c r="BT359" s="188"/>
      <c r="BU359" s="188"/>
      <c r="BV359" s="188"/>
      <c r="BW359" s="188"/>
      <c r="BX359" s="188"/>
      <c r="BY359" s="188"/>
      <c r="BZ359" s="188"/>
      <c r="CA359" s="188"/>
      <c r="CB359" s="188"/>
      <c r="CC359" s="188"/>
      <c r="CD359" s="188"/>
      <c r="CE359" s="188"/>
      <c r="CF359" s="188"/>
      <c r="CG359" s="188"/>
      <c r="CH359" s="188"/>
      <c r="CI359" s="188"/>
      <c r="CJ359" s="188"/>
      <c r="CK359" s="188"/>
      <c r="CL359" s="188"/>
      <c r="CM359" s="188"/>
      <c r="CN359" s="188"/>
      <c r="CO359" s="188"/>
      <c r="CP359" s="188"/>
      <c r="CQ359" s="188"/>
      <c r="CR359" s="188"/>
      <c r="CS359" s="188"/>
      <c r="CT359" s="188"/>
      <c r="CU359" s="188"/>
      <c r="CV359" s="188"/>
      <c r="CW359" s="188"/>
      <c r="CX359" s="188"/>
      <c r="CY359" s="188"/>
      <c r="CZ359" s="188"/>
      <c r="DA359" s="188"/>
      <c r="DB359" s="188"/>
      <c r="DC359" s="188"/>
      <c r="DD359" s="188"/>
      <c r="DE359" s="188"/>
      <c r="DF359" s="188"/>
      <c r="DG359" s="188"/>
      <c r="DH359" s="188"/>
      <c r="DI359" s="188"/>
      <c r="DJ359" s="188"/>
      <c r="DK359" s="188"/>
      <c r="DL359" s="188"/>
      <c r="DM359" s="188"/>
      <c r="DN359" s="188"/>
      <c r="DO359" s="188"/>
      <c r="DP359" s="188"/>
      <c r="DQ359" s="188"/>
      <c r="DR359" s="188"/>
      <c r="DS359" s="188"/>
      <c r="DT359" s="188"/>
      <c r="DU359" s="188"/>
      <c r="DV359" s="188"/>
      <c r="DW359" s="188"/>
      <c r="DX359" s="188"/>
      <c r="DY359" s="188"/>
      <c r="DZ359" s="188"/>
      <c r="EA359" s="188"/>
      <c r="EB359" s="188"/>
      <c r="EC359" s="188"/>
      <c r="ED359" s="188"/>
      <c r="EE359" s="188"/>
      <c r="EF359" s="188"/>
      <c r="EG359" s="188"/>
      <c r="EH359" s="188"/>
      <c r="EI359" s="188"/>
      <c r="EJ359" s="188"/>
      <c r="EK359" s="188"/>
      <c r="EL359" s="188"/>
      <c r="EM359" s="188"/>
      <c r="EN359" s="188"/>
      <c r="EO359" s="188"/>
      <c r="EP359" s="188"/>
      <c r="EQ359" s="188"/>
      <c r="ER359" s="188"/>
      <c r="ES359" s="188"/>
      <c r="ET359" s="188"/>
      <c r="EU359" s="188"/>
      <c r="EV359" s="188"/>
      <c r="EW359" s="188"/>
      <c r="EX359" s="188"/>
      <c r="EY359" s="188"/>
      <c r="EZ359" s="188"/>
      <c r="FA359" s="188"/>
      <c r="FB359" s="188"/>
      <c r="FC359" s="188"/>
      <c r="FD359" s="188"/>
      <c r="FE359" s="188"/>
      <c r="FF359" s="188"/>
      <c r="FG359" s="188"/>
      <c r="FH359" s="188"/>
      <c r="FI359" s="188"/>
      <c r="FJ359" s="188"/>
      <c r="FK359" s="188"/>
      <c r="FL359" s="188"/>
      <c r="FM359" s="188"/>
      <c r="FN359" s="188"/>
      <c r="FO359" s="188"/>
      <c r="FP359" s="188"/>
      <c r="FQ359" s="188"/>
      <c r="FR359" s="188"/>
      <c r="FS359" s="188"/>
      <c r="FT359" s="188"/>
      <c r="FU359" s="188"/>
      <c r="FV359" s="188"/>
      <c r="FW359" s="188"/>
      <c r="FX359" s="188"/>
      <c r="FY359" s="188"/>
      <c r="FZ359" s="188"/>
      <c r="GA359" s="188"/>
      <c r="GB359" s="188"/>
      <c r="GC359" s="188"/>
      <c r="GD359" s="188"/>
      <c r="GE359" s="188"/>
      <c r="GF359" s="188"/>
      <c r="GG359" s="188"/>
      <c r="GH359" s="188"/>
      <c r="GI359" s="188"/>
      <c r="GJ359" s="188"/>
      <c r="GK359" s="188"/>
      <c r="GL359" s="188"/>
      <c r="GM359" s="188"/>
      <c r="GN359" s="188"/>
      <c r="GO359" s="188"/>
      <c r="GP359" s="188"/>
      <c r="GQ359" s="188"/>
      <c r="GR359" s="188"/>
      <c r="GS359" s="188"/>
      <c r="GT359" s="188"/>
      <c r="GU359" s="188"/>
      <c r="GV359" s="188"/>
      <c r="GW359" s="188"/>
      <c r="GX359" s="188"/>
      <c r="GY359" s="188"/>
      <c r="GZ359" s="188"/>
      <c r="HA359" s="188"/>
      <c r="HB359" s="188"/>
      <c r="HC359" s="188"/>
      <c r="HD359" s="188"/>
      <c r="HE359" s="188"/>
      <c r="HF359" s="188"/>
      <c r="HG359" s="188"/>
      <c r="HH359" s="188"/>
      <c r="HI359" s="188"/>
      <c r="HJ359" s="188"/>
    </row>
    <row r="360" spans="1:218">
      <c r="A360" s="191"/>
      <c r="B360" s="191"/>
      <c r="C360" s="191"/>
      <c r="D360" s="191"/>
      <c r="E360" s="182"/>
      <c r="F360" s="191"/>
      <c r="G360" s="191"/>
      <c r="H360" s="191"/>
      <c r="I360" s="182"/>
      <c r="J360" s="191"/>
      <c r="K360" s="191"/>
      <c r="L360" s="191"/>
      <c r="M360" s="191"/>
      <c r="N360" s="191"/>
      <c r="O360" s="191"/>
      <c r="P360" s="191"/>
      <c r="Q360" s="191"/>
      <c r="R360" s="191"/>
      <c r="S360" s="191"/>
      <c r="T360" s="191"/>
      <c r="U360" s="191"/>
      <c r="V360" s="191"/>
      <c r="W360" s="191"/>
      <c r="Z360" s="188"/>
      <c r="AA360" s="188"/>
      <c r="AB360" s="188"/>
      <c r="AC360" s="188"/>
      <c r="AD360" s="188"/>
      <c r="AE360" s="188"/>
      <c r="AF360" s="188"/>
      <c r="AG360" s="188"/>
      <c r="AH360" s="188"/>
      <c r="AI360" s="188"/>
      <c r="AJ360" s="188"/>
      <c r="AK360" s="188"/>
      <c r="AL360" s="188"/>
      <c r="AM360" s="188"/>
      <c r="AN360" s="188"/>
      <c r="AO360" s="188"/>
      <c r="AP360" s="188"/>
      <c r="AQ360" s="188"/>
      <c r="AR360" s="188"/>
      <c r="AS360" s="188"/>
      <c r="AT360" s="188"/>
      <c r="AU360" s="188"/>
      <c r="AV360" s="188"/>
      <c r="AW360" s="188"/>
      <c r="AX360" s="188"/>
      <c r="AY360" s="188"/>
      <c r="AZ360" s="188"/>
      <c r="BA360" s="188"/>
      <c r="BB360" s="188"/>
      <c r="BC360" s="188"/>
      <c r="BD360" s="188"/>
      <c r="BE360" s="188"/>
      <c r="BF360" s="188"/>
      <c r="BG360" s="188"/>
      <c r="BH360" s="188"/>
      <c r="BI360" s="188"/>
      <c r="BJ360" s="188"/>
      <c r="BK360" s="188"/>
      <c r="BL360" s="188"/>
      <c r="BM360" s="188"/>
      <c r="BN360" s="188"/>
      <c r="BO360" s="188"/>
      <c r="BP360" s="188"/>
      <c r="BQ360" s="188"/>
      <c r="BR360" s="188"/>
      <c r="BS360" s="188"/>
      <c r="BT360" s="188"/>
      <c r="BU360" s="188"/>
      <c r="BV360" s="188"/>
      <c r="BW360" s="188"/>
      <c r="BX360" s="188"/>
      <c r="BY360" s="188"/>
      <c r="BZ360" s="188"/>
      <c r="CA360" s="188"/>
      <c r="CB360" s="188"/>
      <c r="CC360" s="188"/>
      <c r="CD360" s="188"/>
      <c r="CE360" s="188"/>
      <c r="CF360" s="188"/>
      <c r="CG360" s="188"/>
      <c r="CH360" s="188"/>
      <c r="CI360" s="188"/>
      <c r="CJ360" s="188"/>
      <c r="CK360" s="188"/>
      <c r="CL360" s="188"/>
      <c r="CM360" s="188"/>
      <c r="CN360" s="188"/>
      <c r="CO360" s="188"/>
      <c r="CP360" s="188"/>
      <c r="CQ360" s="188"/>
      <c r="CR360" s="188"/>
      <c r="CS360" s="188"/>
      <c r="CT360" s="188"/>
      <c r="CU360" s="188"/>
      <c r="CV360" s="188"/>
      <c r="CW360" s="188"/>
      <c r="CX360" s="188"/>
      <c r="CY360" s="188"/>
      <c r="CZ360" s="188"/>
      <c r="DA360" s="188"/>
      <c r="DB360" s="188"/>
      <c r="DC360" s="188"/>
      <c r="DD360" s="188"/>
      <c r="DE360" s="188"/>
      <c r="DF360" s="188"/>
      <c r="DG360" s="188"/>
      <c r="DH360" s="188"/>
      <c r="DI360" s="188"/>
      <c r="DJ360" s="188"/>
      <c r="DK360" s="188"/>
      <c r="DL360" s="188"/>
      <c r="DM360" s="188"/>
      <c r="DN360" s="188"/>
      <c r="DO360" s="188"/>
      <c r="DP360" s="188"/>
      <c r="DQ360" s="188"/>
      <c r="DR360" s="188"/>
      <c r="DS360" s="188"/>
      <c r="DT360" s="188"/>
      <c r="DU360" s="188"/>
      <c r="DV360" s="188"/>
      <c r="DW360" s="188"/>
      <c r="DX360" s="188"/>
      <c r="DY360" s="188"/>
      <c r="DZ360" s="188"/>
      <c r="EA360" s="188"/>
      <c r="EB360" s="188"/>
      <c r="EC360" s="188"/>
      <c r="ED360" s="188"/>
      <c r="EE360" s="188"/>
      <c r="EF360" s="188"/>
      <c r="EG360" s="188"/>
      <c r="EH360" s="188"/>
      <c r="EI360" s="188"/>
      <c r="EJ360" s="188"/>
      <c r="EK360" s="188"/>
      <c r="EL360" s="188"/>
      <c r="EM360" s="188"/>
      <c r="EN360" s="188"/>
      <c r="EO360" s="188"/>
      <c r="EP360" s="188"/>
      <c r="EQ360" s="188"/>
      <c r="ER360" s="188"/>
      <c r="ES360" s="188"/>
      <c r="ET360" s="188"/>
      <c r="EU360" s="188"/>
      <c r="EV360" s="188"/>
      <c r="EW360" s="188"/>
      <c r="EX360" s="188"/>
      <c r="EY360" s="188"/>
      <c r="EZ360" s="188"/>
      <c r="FA360" s="188"/>
      <c r="FB360" s="188"/>
      <c r="FC360" s="188"/>
      <c r="FD360" s="188"/>
      <c r="FE360" s="188"/>
      <c r="FF360" s="188"/>
      <c r="FG360" s="188"/>
      <c r="FH360" s="188"/>
      <c r="FI360" s="188"/>
      <c r="FJ360" s="188"/>
      <c r="FK360" s="188"/>
      <c r="FL360" s="188"/>
      <c r="FM360" s="188"/>
      <c r="FN360" s="188"/>
      <c r="FO360" s="188"/>
      <c r="FP360" s="188"/>
      <c r="FQ360" s="188"/>
      <c r="FR360" s="188"/>
      <c r="FS360" s="188"/>
      <c r="FT360" s="188"/>
      <c r="FU360" s="188"/>
      <c r="FV360" s="188"/>
      <c r="FW360" s="188"/>
      <c r="FX360" s="188"/>
      <c r="FY360" s="188"/>
      <c r="FZ360" s="188"/>
      <c r="GA360" s="188"/>
      <c r="GB360" s="188"/>
      <c r="GC360" s="188"/>
      <c r="GD360" s="188"/>
      <c r="GE360" s="188"/>
      <c r="GF360" s="188"/>
      <c r="GG360" s="188"/>
      <c r="GH360" s="188"/>
      <c r="GI360" s="188"/>
      <c r="GJ360" s="188"/>
      <c r="GK360" s="188"/>
      <c r="GL360" s="188"/>
      <c r="GM360" s="188"/>
      <c r="GN360" s="188"/>
      <c r="GO360" s="188"/>
      <c r="GP360" s="188"/>
      <c r="GQ360" s="188"/>
      <c r="GR360" s="188"/>
      <c r="GS360" s="188"/>
      <c r="GT360" s="188"/>
      <c r="GU360" s="188"/>
      <c r="GV360" s="188"/>
      <c r="GW360" s="188"/>
      <c r="GX360" s="188"/>
      <c r="GY360" s="188"/>
      <c r="GZ360" s="188"/>
      <c r="HA360" s="188"/>
      <c r="HB360" s="188"/>
      <c r="HC360" s="188"/>
      <c r="HD360" s="188"/>
      <c r="HE360" s="188"/>
      <c r="HF360" s="188"/>
      <c r="HG360" s="188"/>
      <c r="HH360" s="188"/>
      <c r="HI360" s="188"/>
      <c r="HJ360" s="188"/>
    </row>
    <row r="361" spans="1:218">
      <c r="A361" s="191"/>
      <c r="B361" s="191"/>
      <c r="C361" s="191"/>
      <c r="D361" s="191"/>
      <c r="E361" s="182"/>
      <c r="F361" s="191"/>
      <c r="G361" s="191"/>
      <c r="H361" s="191"/>
      <c r="I361" s="182"/>
      <c r="J361" s="191"/>
      <c r="K361" s="191"/>
      <c r="L361" s="191"/>
      <c r="M361" s="191"/>
      <c r="N361" s="191"/>
      <c r="O361" s="191"/>
      <c r="P361" s="191"/>
      <c r="Q361" s="191"/>
      <c r="R361" s="191"/>
      <c r="S361" s="191"/>
      <c r="T361" s="191"/>
      <c r="U361" s="191"/>
      <c r="V361" s="191"/>
      <c r="W361" s="191"/>
      <c r="Z361" s="188"/>
      <c r="AA361" s="188"/>
      <c r="AB361" s="188"/>
      <c r="AC361" s="188"/>
      <c r="AD361" s="188"/>
      <c r="AE361" s="188"/>
      <c r="AF361" s="188"/>
      <c r="AG361" s="188"/>
      <c r="AH361" s="188"/>
      <c r="AI361" s="188"/>
      <c r="AJ361" s="188"/>
      <c r="AK361" s="188"/>
      <c r="AL361" s="188"/>
      <c r="AM361" s="188"/>
      <c r="AN361" s="188"/>
      <c r="AO361" s="188"/>
      <c r="AP361" s="188"/>
      <c r="AQ361" s="188"/>
      <c r="AR361" s="188"/>
      <c r="AS361" s="188"/>
      <c r="AT361" s="188"/>
      <c r="AU361" s="188"/>
      <c r="AV361" s="188"/>
      <c r="AW361" s="188"/>
      <c r="AX361" s="188"/>
      <c r="AY361" s="188"/>
      <c r="AZ361" s="188"/>
      <c r="BA361" s="188"/>
      <c r="BB361" s="188"/>
      <c r="BC361" s="188"/>
      <c r="BD361" s="188"/>
      <c r="BE361" s="188"/>
      <c r="BF361" s="188"/>
      <c r="BG361" s="188"/>
      <c r="BH361" s="188"/>
      <c r="BI361" s="188"/>
      <c r="BJ361" s="188"/>
      <c r="BK361" s="188"/>
      <c r="BL361" s="188"/>
      <c r="BM361" s="188"/>
      <c r="BN361" s="188"/>
      <c r="BO361" s="188"/>
      <c r="BP361" s="188"/>
      <c r="BQ361" s="188"/>
      <c r="BR361" s="188"/>
      <c r="BS361" s="188"/>
      <c r="BT361" s="188"/>
      <c r="BU361" s="188"/>
      <c r="BV361" s="188"/>
      <c r="BW361" s="188"/>
      <c r="BX361" s="188"/>
      <c r="BY361" s="188"/>
      <c r="BZ361" s="188"/>
      <c r="CA361" s="188"/>
      <c r="CB361" s="188"/>
      <c r="CC361" s="188"/>
      <c r="CD361" s="188"/>
      <c r="CE361" s="188"/>
      <c r="CF361" s="188"/>
      <c r="CG361" s="188"/>
      <c r="CH361" s="188"/>
      <c r="CI361" s="188"/>
      <c r="CJ361" s="188"/>
      <c r="CK361" s="188"/>
      <c r="CL361" s="188"/>
      <c r="CM361" s="188"/>
      <c r="CN361" s="188"/>
      <c r="CO361" s="188"/>
      <c r="CP361" s="188"/>
      <c r="CQ361" s="188"/>
      <c r="CR361" s="188"/>
      <c r="CS361" s="188"/>
      <c r="CT361" s="188"/>
      <c r="CU361" s="188"/>
      <c r="CV361" s="188"/>
      <c r="CW361" s="188"/>
      <c r="CX361" s="188"/>
      <c r="CY361" s="188"/>
      <c r="CZ361" s="188"/>
      <c r="DA361" s="188"/>
      <c r="DB361" s="188"/>
      <c r="DC361" s="188"/>
      <c r="DD361" s="188"/>
      <c r="DE361" s="188"/>
      <c r="DF361" s="188"/>
      <c r="DG361" s="188"/>
      <c r="DH361" s="188"/>
      <c r="DI361" s="188"/>
      <c r="DJ361" s="188"/>
      <c r="DK361" s="188"/>
      <c r="DL361" s="188"/>
      <c r="DM361" s="188"/>
      <c r="DN361" s="188"/>
      <c r="DO361" s="188"/>
      <c r="DP361" s="188"/>
      <c r="DQ361" s="188"/>
      <c r="DR361" s="188"/>
      <c r="DS361" s="188"/>
      <c r="DT361" s="188"/>
      <c r="DU361" s="188"/>
      <c r="DV361" s="188"/>
      <c r="DW361" s="188"/>
      <c r="DX361" s="188"/>
      <c r="DY361" s="188"/>
      <c r="DZ361" s="188"/>
      <c r="EA361" s="188"/>
      <c r="EB361" s="188"/>
      <c r="EC361" s="188"/>
      <c r="ED361" s="188"/>
      <c r="EE361" s="188"/>
      <c r="EF361" s="188"/>
      <c r="EG361" s="188"/>
      <c r="EH361" s="188"/>
      <c r="EI361" s="188"/>
      <c r="EJ361" s="188"/>
      <c r="EK361" s="188"/>
      <c r="EL361" s="188"/>
      <c r="EM361" s="188"/>
      <c r="EN361" s="188"/>
      <c r="EO361" s="188"/>
      <c r="EP361" s="188"/>
      <c r="EQ361" s="188"/>
      <c r="ER361" s="188"/>
      <c r="ES361" s="188"/>
      <c r="ET361" s="188"/>
      <c r="EU361" s="188"/>
      <c r="EV361" s="188"/>
      <c r="EW361" s="188"/>
      <c r="EX361" s="188"/>
      <c r="EY361" s="188"/>
      <c r="EZ361" s="188"/>
      <c r="FA361" s="188"/>
      <c r="FB361" s="188"/>
      <c r="FC361" s="188"/>
      <c r="FD361" s="188"/>
      <c r="FE361" s="188"/>
      <c r="FF361" s="188"/>
      <c r="FG361" s="188"/>
      <c r="FH361" s="188"/>
      <c r="FI361" s="188"/>
      <c r="FJ361" s="188"/>
      <c r="FK361" s="188"/>
      <c r="FL361" s="188"/>
      <c r="FM361" s="188"/>
      <c r="FN361" s="188"/>
      <c r="FO361" s="188"/>
      <c r="FP361" s="188"/>
      <c r="FQ361" s="188"/>
      <c r="FR361" s="188"/>
      <c r="FS361" s="188"/>
      <c r="FT361" s="188"/>
      <c r="FU361" s="188"/>
      <c r="FV361" s="188"/>
      <c r="FW361" s="188"/>
      <c r="FX361" s="188"/>
      <c r="FY361" s="188"/>
      <c r="FZ361" s="188"/>
      <c r="GA361" s="188"/>
      <c r="GB361" s="188"/>
      <c r="GC361" s="188"/>
      <c r="GD361" s="188"/>
      <c r="GE361" s="188"/>
      <c r="GF361" s="188"/>
      <c r="GG361" s="188"/>
      <c r="GH361" s="188"/>
      <c r="GI361" s="188"/>
      <c r="GJ361" s="188"/>
      <c r="GK361" s="188"/>
      <c r="GL361" s="188"/>
      <c r="GM361" s="188"/>
      <c r="GN361" s="188"/>
      <c r="GO361" s="188"/>
      <c r="GP361" s="188"/>
      <c r="GQ361" s="188"/>
      <c r="GR361" s="188"/>
      <c r="GS361" s="188"/>
      <c r="GT361" s="188"/>
      <c r="GU361" s="188"/>
      <c r="GV361" s="188"/>
      <c r="GW361" s="188"/>
      <c r="GX361" s="188"/>
      <c r="GY361" s="188"/>
      <c r="GZ361" s="188"/>
      <c r="HA361" s="188"/>
      <c r="HB361" s="188"/>
      <c r="HC361" s="188"/>
      <c r="HD361" s="188"/>
      <c r="HE361" s="188"/>
      <c r="HF361" s="188"/>
      <c r="HG361" s="188"/>
      <c r="HH361" s="188"/>
      <c r="HI361" s="188"/>
      <c r="HJ361" s="188"/>
    </row>
    <row r="362" spans="1:218">
      <c r="A362" s="191"/>
      <c r="B362" s="191"/>
      <c r="C362" s="191"/>
      <c r="D362" s="191"/>
      <c r="E362" s="182"/>
      <c r="F362" s="191"/>
      <c r="G362" s="191"/>
      <c r="H362" s="191"/>
      <c r="I362" s="182"/>
      <c r="J362" s="191"/>
      <c r="K362" s="191"/>
      <c r="L362" s="191"/>
      <c r="M362" s="191"/>
      <c r="N362" s="191"/>
      <c r="O362" s="191"/>
      <c r="P362" s="191"/>
      <c r="Q362" s="191"/>
      <c r="R362" s="191"/>
      <c r="S362" s="191"/>
      <c r="T362" s="191"/>
      <c r="U362" s="191"/>
      <c r="V362" s="191"/>
      <c r="W362" s="191"/>
      <c r="Z362" s="188"/>
      <c r="AA362" s="188"/>
      <c r="AB362" s="188"/>
      <c r="AC362" s="188"/>
      <c r="AD362" s="188"/>
      <c r="AE362" s="188"/>
      <c r="AF362" s="188"/>
      <c r="AG362" s="188"/>
      <c r="AH362" s="188"/>
      <c r="AI362" s="188"/>
      <c r="AJ362" s="188"/>
      <c r="AK362" s="188"/>
      <c r="AL362" s="188"/>
      <c r="AM362" s="188"/>
      <c r="AN362" s="188"/>
      <c r="AO362" s="188"/>
      <c r="AP362" s="188"/>
      <c r="AQ362" s="188"/>
      <c r="AR362" s="188"/>
      <c r="AS362" s="188"/>
      <c r="AT362" s="188"/>
      <c r="AU362" s="188"/>
      <c r="AV362" s="188"/>
      <c r="AW362" s="188"/>
      <c r="AX362" s="188"/>
      <c r="AY362" s="188"/>
      <c r="AZ362" s="188"/>
      <c r="BA362" s="188"/>
      <c r="BB362" s="188"/>
      <c r="BC362" s="188"/>
      <c r="BD362" s="188"/>
      <c r="BE362" s="188"/>
      <c r="BF362" s="188"/>
      <c r="BG362" s="188"/>
      <c r="BH362" s="188"/>
      <c r="BI362" s="188"/>
      <c r="BJ362" s="188"/>
      <c r="BK362" s="188"/>
      <c r="BL362" s="188"/>
      <c r="BM362" s="188"/>
      <c r="BN362" s="188"/>
      <c r="BO362" s="188"/>
      <c r="BP362" s="188"/>
      <c r="BQ362" s="188"/>
      <c r="BR362" s="188"/>
      <c r="BS362" s="188"/>
      <c r="BT362" s="188"/>
      <c r="BU362" s="188"/>
      <c r="BV362" s="188"/>
      <c r="BW362" s="188"/>
      <c r="BX362" s="188"/>
      <c r="BY362" s="188"/>
      <c r="BZ362" s="188"/>
      <c r="CA362" s="188"/>
      <c r="CB362" s="188"/>
      <c r="CC362" s="188"/>
      <c r="CD362" s="188"/>
      <c r="CE362" s="188"/>
      <c r="CF362" s="188"/>
      <c r="CG362" s="188"/>
      <c r="CH362" s="188"/>
      <c r="CI362" s="188"/>
      <c r="CJ362" s="188"/>
      <c r="CK362" s="188"/>
      <c r="CL362" s="188"/>
      <c r="CM362" s="188"/>
      <c r="CN362" s="188"/>
      <c r="CO362" s="188"/>
      <c r="CP362" s="188"/>
      <c r="CQ362" s="188"/>
      <c r="CR362" s="188"/>
      <c r="CS362" s="188"/>
      <c r="CT362" s="188"/>
      <c r="CU362" s="188"/>
      <c r="CV362" s="188"/>
      <c r="CW362" s="188"/>
      <c r="CX362" s="188"/>
      <c r="CY362" s="188"/>
      <c r="CZ362" s="188"/>
      <c r="DA362" s="188"/>
      <c r="DB362" s="188"/>
      <c r="DC362" s="188"/>
      <c r="DD362" s="188"/>
      <c r="DE362" s="188"/>
      <c r="DF362" s="188"/>
      <c r="DG362" s="188"/>
      <c r="DH362" s="188"/>
      <c r="DI362" s="188"/>
      <c r="DJ362" s="188"/>
      <c r="DK362" s="188"/>
      <c r="DL362" s="188"/>
      <c r="DM362" s="188"/>
      <c r="DN362" s="188"/>
      <c r="DO362" s="188"/>
      <c r="DP362" s="188"/>
      <c r="DQ362" s="188"/>
      <c r="DR362" s="188"/>
      <c r="DS362" s="188"/>
      <c r="DT362" s="188"/>
      <c r="DU362" s="188"/>
      <c r="DV362" s="188"/>
      <c r="DW362" s="188"/>
      <c r="DX362" s="188"/>
      <c r="DY362" s="188"/>
      <c r="DZ362" s="188"/>
      <c r="EA362" s="188"/>
      <c r="EB362" s="188"/>
      <c r="EC362" s="188"/>
      <c r="ED362" s="188"/>
      <c r="EE362" s="188"/>
      <c r="EF362" s="188"/>
      <c r="EG362" s="188"/>
      <c r="EH362" s="188"/>
      <c r="EI362" s="188"/>
      <c r="EJ362" s="188"/>
      <c r="EK362" s="188"/>
      <c r="EL362" s="188"/>
      <c r="EM362" s="188"/>
      <c r="EN362" s="188"/>
      <c r="EO362" s="188"/>
      <c r="EP362" s="188"/>
      <c r="EQ362" s="188"/>
      <c r="ER362" s="188"/>
      <c r="ES362" s="188"/>
      <c r="ET362" s="188"/>
      <c r="EU362" s="188"/>
      <c r="EV362" s="188"/>
      <c r="EW362" s="188"/>
      <c r="EX362" s="188"/>
      <c r="EY362" s="188"/>
      <c r="EZ362" s="188"/>
      <c r="FA362" s="188"/>
      <c r="FB362" s="188"/>
      <c r="FC362" s="188"/>
      <c r="FD362" s="188"/>
      <c r="FE362" s="188"/>
      <c r="FF362" s="188"/>
      <c r="FG362" s="188"/>
      <c r="FH362" s="188"/>
      <c r="FI362" s="188"/>
      <c r="FJ362" s="188"/>
      <c r="FK362" s="188"/>
      <c r="FL362" s="188"/>
      <c r="FM362" s="188"/>
      <c r="FN362" s="188"/>
      <c r="FO362" s="188"/>
      <c r="FP362" s="188"/>
      <c r="FQ362" s="188"/>
      <c r="FR362" s="188"/>
      <c r="FS362" s="188"/>
      <c r="FT362" s="188"/>
      <c r="FU362" s="188"/>
      <c r="FV362" s="188"/>
      <c r="FW362" s="188"/>
      <c r="FX362" s="188"/>
      <c r="FY362" s="188"/>
      <c r="FZ362" s="188"/>
      <c r="GA362" s="188"/>
      <c r="GB362" s="188"/>
      <c r="GC362" s="188"/>
      <c r="GD362" s="188"/>
      <c r="GE362" s="188"/>
      <c r="GF362" s="188"/>
      <c r="GG362" s="188"/>
      <c r="GH362" s="188"/>
      <c r="GI362" s="188"/>
      <c r="GJ362" s="188"/>
      <c r="GK362" s="188"/>
      <c r="GL362" s="188"/>
      <c r="GM362" s="188"/>
      <c r="GN362" s="188"/>
      <c r="GO362" s="188"/>
      <c r="GP362" s="188"/>
      <c r="GQ362" s="188"/>
      <c r="GR362" s="188"/>
      <c r="GS362" s="188"/>
      <c r="GT362" s="188"/>
      <c r="GU362" s="188"/>
      <c r="GV362" s="188"/>
      <c r="GW362" s="188"/>
      <c r="GX362" s="188"/>
      <c r="GY362" s="188"/>
      <c r="GZ362" s="188"/>
      <c r="HA362" s="188"/>
      <c r="HB362" s="188"/>
      <c r="HC362" s="188"/>
      <c r="HD362" s="188"/>
      <c r="HE362" s="188"/>
      <c r="HF362" s="188"/>
      <c r="HG362" s="188"/>
      <c r="HH362" s="188"/>
      <c r="HI362" s="188"/>
      <c r="HJ362" s="188"/>
    </row>
    <row r="363" spans="1:218">
      <c r="A363" s="191"/>
      <c r="B363" s="191"/>
      <c r="C363" s="191"/>
      <c r="D363" s="191"/>
      <c r="E363" s="182"/>
      <c r="F363" s="191"/>
      <c r="G363" s="191"/>
      <c r="H363" s="191"/>
      <c r="I363" s="182"/>
      <c r="J363" s="191"/>
      <c r="K363" s="191"/>
      <c r="L363" s="191"/>
      <c r="M363" s="191"/>
      <c r="N363" s="191"/>
      <c r="O363" s="191"/>
      <c r="P363" s="191"/>
      <c r="Q363" s="191"/>
      <c r="R363" s="191"/>
      <c r="S363" s="191"/>
      <c r="T363" s="191"/>
      <c r="U363" s="191"/>
      <c r="V363" s="191"/>
      <c r="W363" s="191"/>
      <c r="Z363" s="188"/>
      <c r="AA363" s="188"/>
      <c r="AB363" s="188"/>
      <c r="AC363" s="188"/>
      <c r="AD363" s="188"/>
      <c r="AE363" s="188"/>
      <c r="AF363" s="188"/>
      <c r="AG363" s="188"/>
      <c r="AH363" s="188"/>
      <c r="AI363" s="188"/>
      <c r="AJ363" s="188"/>
      <c r="AK363" s="188"/>
      <c r="AL363" s="188"/>
      <c r="AM363" s="188"/>
      <c r="AN363" s="188"/>
      <c r="AO363" s="188"/>
      <c r="AP363" s="188"/>
      <c r="AQ363" s="188"/>
      <c r="AR363" s="188"/>
      <c r="AS363" s="188"/>
      <c r="AT363" s="188"/>
      <c r="AU363" s="188"/>
      <c r="AV363" s="188"/>
      <c r="AW363" s="188"/>
      <c r="AX363" s="188"/>
      <c r="AY363" s="188"/>
      <c r="AZ363" s="188"/>
      <c r="BA363" s="188"/>
      <c r="BB363" s="188"/>
      <c r="BC363" s="188"/>
      <c r="BD363" s="188"/>
      <c r="BE363" s="188"/>
      <c r="BF363" s="188"/>
      <c r="BG363" s="188"/>
      <c r="BH363" s="188"/>
      <c r="BI363" s="188"/>
      <c r="BJ363" s="188"/>
      <c r="BK363" s="188"/>
      <c r="BL363" s="188"/>
      <c r="BM363" s="188"/>
      <c r="BN363" s="188"/>
      <c r="BO363" s="188"/>
      <c r="BP363" s="188"/>
      <c r="BQ363" s="188"/>
      <c r="BR363" s="188"/>
      <c r="BS363" s="188"/>
      <c r="BT363" s="188"/>
      <c r="BU363" s="188"/>
      <c r="BV363" s="188"/>
      <c r="BW363" s="188"/>
      <c r="BX363" s="188"/>
      <c r="BY363" s="188"/>
      <c r="BZ363" s="188"/>
      <c r="CA363" s="188"/>
      <c r="CB363" s="188"/>
      <c r="CC363" s="188"/>
      <c r="CD363" s="188"/>
      <c r="CE363" s="188"/>
      <c r="CF363" s="188"/>
      <c r="CG363" s="188"/>
      <c r="CH363" s="188"/>
      <c r="CI363" s="188"/>
      <c r="CJ363" s="188"/>
      <c r="CK363" s="188"/>
      <c r="CL363" s="188"/>
      <c r="CM363" s="188"/>
      <c r="CN363" s="188"/>
      <c r="CO363" s="188"/>
      <c r="CP363" s="188"/>
      <c r="CQ363" s="188"/>
      <c r="CR363" s="188"/>
      <c r="CS363" s="188"/>
      <c r="CT363" s="188"/>
      <c r="CU363" s="188"/>
      <c r="CV363" s="188"/>
      <c r="CW363" s="188"/>
      <c r="CX363" s="188"/>
      <c r="CY363" s="188"/>
      <c r="CZ363" s="188"/>
      <c r="DA363" s="188"/>
      <c r="DB363" s="188"/>
      <c r="DC363" s="188"/>
      <c r="DD363" s="188"/>
      <c r="DE363" s="188"/>
      <c r="DF363" s="188"/>
      <c r="DG363" s="188"/>
      <c r="DH363" s="188"/>
      <c r="DI363" s="188"/>
      <c r="DJ363" s="188"/>
      <c r="DK363" s="188"/>
      <c r="DL363" s="188"/>
      <c r="DM363" s="188"/>
      <c r="DN363" s="188"/>
      <c r="DO363" s="188"/>
      <c r="DP363" s="188"/>
      <c r="DQ363" s="188"/>
      <c r="DR363" s="188"/>
      <c r="DS363" s="188"/>
      <c r="DT363" s="188"/>
      <c r="DU363" s="188"/>
      <c r="DV363" s="188"/>
      <c r="DW363" s="188"/>
      <c r="DX363" s="188"/>
      <c r="DY363" s="188"/>
      <c r="DZ363" s="188"/>
      <c r="EA363" s="188"/>
      <c r="EB363" s="188"/>
      <c r="EC363" s="188"/>
      <c r="ED363" s="188"/>
      <c r="EE363" s="188"/>
      <c r="EF363" s="188"/>
      <c r="EG363" s="188"/>
      <c r="EH363" s="188"/>
      <c r="EI363" s="188"/>
      <c r="EJ363" s="188"/>
      <c r="EK363" s="188"/>
      <c r="EL363" s="188"/>
      <c r="EM363" s="188"/>
      <c r="EN363" s="188"/>
      <c r="EO363" s="188"/>
      <c r="EP363" s="188"/>
      <c r="EQ363" s="188"/>
      <c r="ER363" s="188"/>
      <c r="ES363" s="188"/>
      <c r="ET363" s="188"/>
      <c r="EU363" s="188"/>
      <c r="EV363" s="188"/>
      <c r="EW363" s="188"/>
      <c r="EX363" s="188"/>
      <c r="EY363" s="188"/>
      <c r="EZ363" s="188"/>
      <c r="FA363" s="188"/>
      <c r="FB363" s="188"/>
      <c r="FC363" s="188"/>
      <c r="FD363" s="188"/>
      <c r="FE363" s="188"/>
      <c r="FF363" s="188"/>
      <c r="FG363" s="188"/>
      <c r="FH363" s="188"/>
      <c r="FI363" s="188"/>
      <c r="FJ363" s="188"/>
      <c r="FK363" s="188"/>
      <c r="FL363" s="188"/>
      <c r="FM363" s="188"/>
      <c r="FN363" s="188"/>
      <c r="FO363" s="188"/>
      <c r="FP363" s="188"/>
      <c r="FQ363" s="188"/>
      <c r="FR363" s="188"/>
      <c r="FS363" s="188"/>
      <c r="FT363" s="188"/>
      <c r="FU363" s="188"/>
      <c r="FV363" s="188"/>
      <c r="FW363" s="188"/>
      <c r="FX363" s="188"/>
      <c r="FY363" s="188"/>
      <c r="FZ363" s="188"/>
      <c r="GA363" s="188"/>
      <c r="GB363" s="188"/>
      <c r="GC363" s="188"/>
      <c r="GD363" s="188"/>
      <c r="GE363" s="188"/>
      <c r="GF363" s="188"/>
      <c r="GG363" s="188"/>
      <c r="GH363" s="188"/>
      <c r="GI363" s="188"/>
      <c r="GJ363" s="188"/>
      <c r="GK363" s="188"/>
      <c r="GL363" s="188"/>
      <c r="GM363" s="188"/>
      <c r="GN363" s="188"/>
      <c r="GO363" s="188"/>
      <c r="GP363" s="188"/>
      <c r="GQ363" s="188"/>
      <c r="GR363" s="188"/>
      <c r="GS363" s="188"/>
      <c r="GT363" s="188"/>
      <c r="GU363" s="188"/>
      <c r="GV363" s="188"/>
      <c r="GW363" s="188"/>
      <c r="GX363" s="188"/>
      <c r="GY363" s="188"/>
      <c r="GZ363" s="188"/>
      <c r="HA363" s="188"/>
      <c r="HB363" s="188"/>
      <c r="HC363" s="188"/>
      <c r="HD363" s="188"/>
      <c r="HE363" s="188"/>
      <c r="HF363" s="188"/>
      <c r="HG363" s="188"/>
      <c r="HH363" s="188"/>
      <c r="HI363" s="188"/>
      <c r="HJ363" s="188"/>
    </row>
    <row r="364" spans="1:218">
      <c r="A364" s="191"/>
      <c r="B364" s="191"/>
      <c r="C364" s="191"/>
      <c r="D364" s="191"/>
      <c r="E364" s="182"/>
      <c r="F364" s="191"/>
      <c r="G364" s="191"/>
      <c r="H364" s="191"/>
      <c r="I364" s="182"/>
      <c r="J364" s="191"/>
      <c r="K364" s="191"/>
      <c r="L364" s="191"/>
      <c r="M364" s="191"/>
      <c r="N364" s="191"/>
      <c r="O364" s="191"/>
      <c r="P364" s="191"/>
      <c r="Q364" s="191"/>
      <c r="R364" s="191"/>
      <c r="S364" s="191"/>
      <c r="T364" s="191"/>
      <c r="U364" s="191"/>
      <c r="V364" s="191"/>
      <c r="W364" s="191"/>
      <c r="Z364" s="188"/>
      <c r="AA364" s="188"/>
      <c r="AB364" s="188"/>
      <c r="AC364" s="188"/>
      <c r="AD364" s="188"/>
      <c r="AE364" s="188"/>
      <c r="AF364" s="188"/>
      <c r="AG364" s="188"/>
      <c r="AH364" s="188"/>
      <c r="AI364" s="188"/>
      <c r="AJ364" s="188"/>
      <c r="AK364" s="188"/>
      <c r="AL364" s="188"/>
      <c r="AM364" s="188"/>
      <c r="AN364" s="188"/>
      <c r="AO364" s="188"/>
      <c r="AP364" s="188"/>
      <c r="AQ364" s="188"/>
      <c r="AR364" s="188"/>
      <c r="AS364" s="188"/>
      <c r="AT364" s="188"/>
      <c r="AU364" s="188"/>
      <c r="AV364" s="188"/>
      <c r="AW364" s="188"/>
      <c r="AX364" s="188"/>
      <c r="AY364" s="188"/>
      <c r="AZ364" s="188"/>
      <c r="BA364" s="188"/>
      <c r="BB364" s="188"/>
      <c r="BC364" s="188"/>
      <c r="BD364" s="188"/>
      <c r="BE364" s="188"/>
      <c r="BF364" s="188"/>
      <c r="BG364" s="188"/>
      <c r="BH364" s="188"/>
      <c r="BI364" s="188"/>
      <c r="BJ364" s="188"/>
      <c r="BK364" s="188"/>
      <c r="BL364" s="188"/>
      <c r="BM364" s="188"/>
      <c r="BN364" s="188"/>
      <c r="BO364" s="188"/>
      <c r="BP364" s="188"/>
      <c r="BQ364" s="188"/>
      <c r="BR364" s="188"/>
      <c r="BS364" s="188"/>
      <c r="BT364" s="188"/>
      <c r="BU364" s="188"/>
      <c r="BV364" s="188"/>
      <c r="BW364" s="188"/>
      <c r="BX364" s="188"/>
      <c r="BY364" s="188"/>
      <c r="BZ364" s="188"/>
      <c r="CA364" s="188"/>
      <c r="CB364" s="188"/>
      <c r="CC364" s="188"/>
      <c r="CD364" s="188"/>
      <c r="CE364" s="188"/>
      <c r="CF364" s="188"/>
      <c r="CG364" s="188"/>
      <c r="CH364" s="188"/>
      <c r="CI364" s="188"/>
      <c r="CJ364" s="188"/>
      <c r="CK364" s="188"/>
      <c r="CL364" s="188"/>
      <c r="CM364" s="188"/>
      <c r="CN364" s="188"/>
      <c r="CO364" s="188"/>
      <c r="CP364" s="188"/>
      <c r="CQ364" s="188"/>
      <c r="CR364" s="188"/>
      <c r="CS364" s="188"/>
      <c r="CT364" s="188"/>
      <c r="CU364" s="188"/>
      <c r="CV364" s="188"/>
      <c r="CW364" s="188"/>
      <c r="CX364" s="188"/>
      <c r="CY364" s="188"/>
      <c r="CZ364" s="188"/>
      <c r="DA364" s="188"/>
      <c r="DB364" s="188"/>
      <c r="DC364" s="188"/>
      <c r="DD364" s="188"/>
      <c r="DE364" s="188"/>
      <c r="DF364" s="188"/>
      <c r="DG364" s="188"/>
      <c r="DH364" s="188"/>
      <c r="DI364" s="188"/>
      <c r="DJ364" s="188"/>
      <c r="DK364" s="188"/>
      <c r="DL364" s="188"/>
      <c r="DM364" s="188"/>
      <c r="DN364" s="188"/>
      <c r="DO364" s="188"/>
      <c r="DP364" s="188"/>
      <c r="DQ364" s="188"/>
      <c r="DR364" s="188"/>
      <c r="DS364" s="188"/>
      <c r="DT364" s="188"/>
      <c r="DU364" s="188"/>
      <c r="DV364" s="188"/>
      <c r="DW364" s="188"/>
      <c r="DX364" s="188"/>
      <c r="DY364" s="188"/>
      <c r="DZ364" s="188"/>
      <c r="EA364" s="188"/>
      <c r="EB364" s="188"/>
      <c r="EC364" s="188"/>
      <c r="ED364" s="188"/>
      <c r="EE364" s="188"/>
      <c r="EF364" s="188"/>
      <c r="EG364" s="188"/>
      <c r="EH364" s="188"/>
      <c r="EI364" s="188"/>
      <c r="EJ364" s="188"/>
      <c r="EK364" s="188"/>
      <c r="EL364" s="188"/>
      <c r="EM364" s="188"/>
      <c r="EN364" s="188"/>
      <c r="EO364" s="188"/>
      <c r="EP364" s="188"/>
      <c r="EQ364" s="188"/>
      <c r="ER364" s="188"/>
      <c r="ES364" s="188"/>
      <c r="ET364" s="188"/>
      <c r="EU364" s="188"/>
      <c r="EV364" s="188"/>
      <c r="EW364" s="188"/>
      <c r="EX364" s="188"/>
      <c r="EY364" s="188"/>
      <c r="EZ364" s="188"/>
      <c r="FA364" s="188"/>
      <c r="FB364" s="188"/>
      <c r="FC364" s="188"/>
      <c r="FD364" s="188"/>
      <c r="FE364" s="188"/>
      <c r="FF364" s="188"/>
      <c r="FG364" s="188"/>
      <c r="FH364" s="188"/>
      <c r="FI364" s="188"/>
      <c r="FJ364" s="188"/>
      <c r="FK364" s="188"/>
      <c r="FL364" s="188"/>
      <c r="FM364" s="188"/>
      <c r="FN364" s="188"/>
      <c r="FO364" s="188"/>
      <c r="FP364" s="188"/>
      <c r="FQ364" s="188"/>
      <c r="FR364" s="188"/>
      <c r="FS364" s="188"/>
      <c r="FT364" s="188"/>
      <c r="FU364" s="188"/>
      <c r="FV364" s="188"/>
      <c r="FW364" s="188"/>
      <c r="FX364" s="188"/>
      <c r="FY364" s="188"/>
      <c r="FZ364" s="188"/>
      <c r="GA364" s="188"/>
      <c r="GB364" s="188"/>
      <c r="GC364" s="188"/>
      <c r="GD364" s="188"/>
      <c r="GE364" s="188"/>
      <c r="GF364" s="188"/>
      <c r="GG364" s="188"/>
      <c r="GH364" s="188"/>
      <c r="GI364" s="188"/>
      <c r="GJ364" s="188"/>
      <c r="GK364" s="188"/>
      <c r="GL364" s="188"/>
      <c r="GM364" s="188"/>
      <c r="GN364" s="188"/>
      <c r="GO364" s="188"/>
      <c r="GP364" s="188"/>
      <c r="GQ364" s="188"/>
      <c r="GR364" s="188"/>
      <c r="GS364" s="188"/>
      <c r="GT364" s="188"/>
      <c r="GU364" s="188"/>
      <c r="GV364" s="188"/>
      <c r="GW364" s="188"/>
      <c r="GX364" s="188"/>
      <c r="GY364" s="188"/>
      <c r="GZ364" s="188"/>
      <c r="HA364" s="188"/>
      <c r="HB364" s="188"/>
      <c r="HC364" s="188"/>
      <c r="HD364" s="188"/>
      <c r="HE364" s="188"/>
      <c r="HF364" s="188"/>
      <c r="HG364" s="188"/>
      <c r="HH364" s="188"/>
      <c r="HI364" s="188"/>
      <c r="HJ364" s="188"/>
    </row>
    <row r="365" spans="1:218">
      <c r="A365" s="191"/>
      <c r="B365" s="191"/>
      <c r="C365" s="191"/>
      <c r="D365" s="191"/>
      <c r="E365" s="182"/>
      <c r="F365" s="191"/>
      <c r="G365" s="191"/>
      <c r="H365" s="191"/>
      <c r="I365" s="182"/>
      <c r="J365" s="191"/>
      <c r="K365" s="191"/>
      <c r="L365" s="191"/>
      <c r="M365" s="191"/>
      <c r="N365" s="191"/>
      <c r="O365" s="191"/>
      <c r="P365" s="191"/>
      <c r="Q365" s="191"/>
      <c r="R365" s="191"/>
      <c r="S365" s="191"/>
      <c r="T365" s="191"/>
      <c r="U365" s="191"/>
      <c r="V365" s="191"/>
      <c r="W365" s="191"/>
      <c r="Z365" s="188"/>
      <c r="AA365" s="188"/>
      <c r="AB365" s="188"/>
      <c r="AC365" s="188"/>
      <c r="AD365" s="188"/>
      <c r="AE365" s="188"/>
      <c r="AF365" s="188"/>
      <c r="AG365" s="188"/>
      <c r="AH365" s="188"/>
      <c r="AI365" s="188"/>
      <c r="AJ365" s="188"/>
      <c r="AK365" s="188"/>
      <c r="AL365" s="188"/>
      <c r="AM365" s="188"/>
      <c r="AN365" s="188"/>
      <c r="AO365" s="188"/>
      <c r="AP365" s="188"/>
      <c r="AQ365" s="188"/>
      <c r="AR365" s="188"/>
      <c r="AS365" s="188"/>
      <c r="AT365" s="188"/>
      <c r="AU365" s="188"/>
      <c r="AV365" s="188"/>
      <c r="AW365" s="188"/>
      <c r="AX365" s="188"/>
      <c r="AY365" s="188"/>
      <c r="AZ365" s="188"/>
      <c r="BA365" s="188"/>
      <c r="BB365" s="188"/>
      <c r="BC365" s="188"/>
      <c r="BD365" s="188"/>
      <c r="BE365" s="188"/>
      <c r="BF365" s="188"/>
      <c r="BG365" s="188"/>
      <c r="BH365" s="188"/>
      <c r="BI365" s="188"/>
      <c r="BJ365" s="188"/>
      <c r="BK365" s="188"/>
      <c r="BL365" s="188"/>
      <c r="BM365" s="188"/>
      <c r="BN365" s="188"/>
      <c r="BO365" s="188"/>
      <c r="BP365" s="188"/>
      <c r="BQ365" s="188"/>
      <c r="BR365" s="188"/>
      <c r="BS365" s="188"/>
      <c r="BT365" s="188"/>
      <c r="BU365" s="188"/>
      <c r="BV365" s="188"/>
      <c r="BW365" s="188"/>
      <c r="BX365" s="188"/>
      <c r="BY365" s="188"/>
      <c r="BZ365" s="188"/>
      <c r="CA365" s="188"/>
      <c r="CB365" s="188"/>
      <c r="CC365" s="188"/>
      <c r="CD365" s="188"/>
      <c r="CE365" s="188"/>
      <c r="CF365" s="188"/>
      <c r="CG365" s="188"/>
      <c r="CH365" s="188"/>
      <c r="CI365" s="188"/>
      <c r="CJ365" s="188"/>
      <c r="CK365" s="188"/>
      <c r="CL365" s="188"/>
      <c r="CM365" s="188"/>
      <c r="CN365" s="188"/>
      <c r="CO365" s="188"/>
      <c r="CP365" s="188"/>
      <c r="CQ365" s="188"/>
      <c r="CR365" s="188"/>
      <c r="CS365" s="188"/>
      <c r="CT365" s="188"/>
      <c r="CU365" s="188"/>
      <c r="CV365" s="188"/>
      <c r="CW365" s="188"/>
      <c r="CX365" s="188"/>
      <c r="CY365" s="188"/>
      <c r="CZ365" s="188"/>
      <c r="DA365" s="188"/>
      <c r="DB365" s="188"/>
      <c r="DC365" s="188"/>
      <c r="DD365" s="188"/>
      <c r="DE365" s="188"/>
      <c r="DF365" s="188"/>
      <c r="DG365" s="188"/>
      <c r="DH365" s="188"/>
      <c r="DI365" s="188"/>
      <c r="DJ365" s="188"/>
      <c r="DK365" s="188"/>
      <c r="DL365" s="188"/>
      <c r="DM365" s="188"/>
      <c r="DN365" s="188"/>
      <c r="DO365" s="188"/>
      <c r="DP365" s="188"/>
      <c r="DQ365" s="188"/>
      <c r="DR365" s="188"/>
      <c r="DS365" s="188"/>
      <c r="DT365" s="188"/>
      <c r="DU365" s="188"/>
      <c r="DV365" s="188"/>
      <c r="DW365" s="188"/>
      <c r="DX365" s="188"/>
      <c r="DY365" s="188"/>
      <c r="DZ365" s="188"/>
      <c r="EA365" s="188"/>
      <c r="EB365" s="188"/>
      <c r="EC365" s="188"/>
      <c r="ED365" s="188"/>
      <c r="EE365" s="188"/>
      <c r="EF365" s="188"/>
      <c r="EG365" s="188"/>
      <c r="EH365" s="188"/>
      <c r="EI365" s="188"/>
      <c r="EJ365" s="188"/>
      <c r="EK365" s="188"/>
      <c r="EL365" s="188"/>
      <c r="EM365" s="188"/>
      <c r="EN365" s="188"/>
      <c r="EO365" s="188"/>
      <c r="EP365" s="188"/>
      <c r="EQ365" s="188"/>
      <c r="ER365" s="188"/>
      <c r="ES365" s="188"/>
      <c r="ET365" s="188"/>
      <c r="EU365" s="188"/>
      <c r="EV365" s="188"/>
      <c r="EW365" s="188"/>
      <c r="EX365" s="188"/>
      <c r="EY365" s="188"/>
      <c r="EZ365" s="188"/>
      <c r="FA365" s="188"/>
      <c r="FB365" s="188"/>
      <c r="FC365" s="188"/>
      <c r="FD365" s="188"/>
      <c r="FE365" s="188"/>
      <c r="FF365" s="188"/>
      <c r="FG365" s="188"/>
      <c r="FH365" s="188"/>
      <c r="FI365" s="188"/>
      <c r="FJ365" s="188"/>
      <c r="FK365" s="188"/>
      <c r="FL365" s="188"/>
      <c r="FM365" s="188"/>
      <c r="FN365" s="188"/>
      <c r="FO365" s="188"/>
      <c r="FP365" s="188"/>
      <c r="FQ365" s="188"/>
      <c r="FR365" s="188"/>
      <c r="FS365" s="188"/>
      <c r="FT365" s="188"/>
      <c r="FU365" s="188"/>
      <c r="FV365" s="188"/>
      <c r="FW365" s="188"/>
      <c r="FX365" s="188"/>
      <c r="FY365" s="188"/>
      <c r="FZ365" s="188"/>
      <c r="GA365" s="188"/>
      <c r="GB365" s="188"/>
      <c r="GC365" s="188"/>
      <c r="GD365" s="188"/>
      <c r="GE365" s="188"/>
      <c r="GF365" s="188"/>
      <c r="GG365" s="188"/>
      <c r="GH365" s="188"/>
      <c r="GI365" s="188"/>
      <c r="GJ365" s="188"/>
      <c r="GK365" s="188"/>
      <c r="GL365" s="188"/>
      <c r="GM365" s="188"/>
      <c r="GN365" s="188"/>
      <c r="GO365" s="188"/>
      <c r="GP365" s="188"/>
      <c r="GQ365" s="188"/>
      <c r="GR365" s="188"/>
      <c r="GS365" s="188"/>
      <c r="GT365" s="188"/>
      <c r="GU365" s="188"/>
      <c r="GV365" s="188"/>
      <c r="GW365" s="188"/>
      <c r="GX365" s="188"/>
      <c r="GY365" s="188"/>
      <c r="GZ365" s="188"/>
      <c r="HA365" s="188"/>
      <c r="HB365" s="188"/>
      <c r="HC365" s="188"/>
      <c r="HD365" s="188"/>
      <c r="HE365" s="188"/>
      <c r="HF365" s="188"/>
      <c r="HG365" s="188"/>
      <c r="HH365" s="188"/>
      <c r="HI365" s="188"/>
      <c r="HJ365" s="188"/>
    </row>
    <row r="366" spans="1:218">
      <c r="A366" s="191"/>
      <c r="B366" s="191"/>
      <c r="C366" s="191"/>
      <c r="D366" s="191"/>
      <c r="E366" s="182"/>
      <c r="F366" s="191"/>
      <c r="G366" s="191"/>
      <c r="H366" s="191"/>
      <c r="I366" s="182"/>
      <c r="J366" s="191"/>
      <c r="K366" s="191"/>
      <c r="L366" s="191"/>
      <c r="M366" s="191"/>
      <c r="N366" s="191"/>
      <c r="O366" s="191"/>
      <c r="P366" s="191"/>
      <c r="Q366" s="191"/>
      <c r="R366" s="191"/>
      <c r="S366" s="191"/>
      <c r="T366" s="191"/>
      <c r="U366" s="191"/>
      <c r="V366" s="191"/>
      <c r="W366" s="191"/>
      <c r="Z366" s="188"/>
      <c r="AA366" s="188"/>
      <c r="AB366" s="188"/>
      <c r="AC366" s="188"/>
      <c r="AD366" s="188"/>
      <c r="AE366" s="188"/>
      <c r="AF366" s="188"/>
      <c r="AG366" s="188"/>
      <c r="AH366" s="188"/>
      <c r="AI366" s="188"/>
      <c r="AJ366" s="188"/>
      <c r="AK366" s="188"/>
      <c r="AL366" s="188"/>
      <c r="AM366" s="188"/>
      <c r="AN366" s="188"/>
      <c r="AO366" s="188"/>
      <c r="AP366" s="188"/>
      <c r="AQ366" s="188"/>
      <c r="AR366" s="188"/>
      <c r="AS366" s="188"/>
      <c r="AT366" s="188"/>
      <c r="AU366" s="188"/>
      <c r="AV366" s="188"/>
      <c r="AW366" s="188"/>
      <c r="AX366" s="188"/>
      <c r="AY366" s="188"/>
      <c r="AZ366" s="188"/>
      <c r="BA366" s="188"/>
      <c r="BB366" s="188"/>
      <c r="BC366" s="188"/>
      <c r="BD366" s="188"/>
      <c r="BE366" s="188"/>
      <c r="BF366" s="188"/>
      <c r="BG366" s="188"/>
      <c r="BH366" s="188"/>
      <c r="BI366" s="188"/>
      <c r="BJ366" s="188"/>
      <c r="BK366" s="188"/>
      <c r="BL366" s="188"/>
      <c r="BM366" s="188"/>
      <c r="BN366" s="188"/>
      <c r="BO366" s="188"/>
      <c r="BP366" s="188"/>
      <c r="BQ366" s="188"/>
      <c r="BR366" s="188"/>
      <c r="BS366" s="188"/>
      <c r="BT366" s="188"/>
      <c r="BU366" s="188"/>
      <c r="BV366" s="188"/>
      <c r="BW366" s="188"/>
      <c r="BX366" s="188"/>
      <c r="BY366" s="188"/>
      <c r="BZ366" s="188"/>
      <c r="CA366" s="188"/>
      <c r="CB366" s="188"/>
      <c r="CC366" s="188"/>
      <c r="CD366" s="188"/>
      <c r="CE366" s="188"/>
      <c r="CF366" s="188"/>
      <c r="CG366" s="188"/>
      <c r="CH366" s="188"/>
      <c r="CI366" s="188"/>
      <c r="CJ366" s="188"/>
      <c r="CK366" s="188"/>
      <c r="CL366" s="188"/>
      <c r="CM366" s="188"/>
      <c r="CN366" s="188"/>
      <c r="CO366" s="188"/>
      <c r="CP366" s="188"/>
      <c r="CQ366" s="188"/>
      <c r="CR366" s="188"/>
      <c r="CS366" s="188"/>
      <c r="CT366" s="188"/>
      <c r="CU366" s="188"/>
      <c r="CV366" s="188"/>
      <c r="CW366" s="188"/>
      <c r="CX366" s="188"/>
      <c r="CY366" s="188"/>
      <c r="CZ366" s="188"/>
      <c r="DA366" s="188"/>
      <c r="DB366" s="188"/>
      <c r="DC366" s="188"/>
      <c r="DD366" s="188"/>
      <c r="DE366" s="188"/>
      <c r="DF366" s="188"/>
      <c r="DG366" s="188"/>
      <c r="DH366" s="188"/>
      <c r="DI366" s="188"/>
      <c r="DJ366" s="188"/>
      <c r="DK366" s="188"/>
      <c r="DL366" s="188"/>
      <c r="DM366" s="188"/>
      <c r="DN366" s="188"/>
      <c r="DO366" s="188"/>
      <c r="DP366" s="188"/>
      <c r="DQ366" s="188"/>
      <c r="DR366" s="188"/>
      <c r="DS366" s="188"/>
      <c r="DT366" s="188"/>
      <c r="DU366" s="188"/>
      <c r="DV366" s="188"/>
      <c r="DW366" s="188"/>
      <c r="DX366" s="188"/>
      <c r="DY366" s="188"/>
      <c r="DZ366" s="188"/>
      <c r="EA366" s="188"/>
      <c r="EB366" s="188"/>
      <c r="EC366" s="188"/>
      <c r="ED366" s="188"/>
      <c r="EE366" s="188"/>
      <c r="EF366" s="188"/>
      <c r="EG366" s="188"/>
      <c r="EH366" s="188"/>
      <c r="EI366" s="188"/>
      <c r="EJ366" s="188"/>
      <c r="EK366" s="188"/>
      <c r="EL366" s="188"/>
      <c r="EM366" s="188"/>
      <c r="EN366" s="188"/>
      <c r="EO366" s="188"/>
      <c r="EP366" s="188"/>
      <c r="EQ366" s="188"/>
      <c r="ER366" s="188"/>
      <c r="ES366" s="188"/>
      <c r="ET366" s="188"/>
      <c r="EU366" s="188"/>
      <c r="EV366" s="188"/>
      <c r="EW366" s="188"/>
      <c r="EX366" s="188"/>
      <c r="EY366" s="188"/>
      <c r="EZ366" s="188"/>
      <c r="FA366" s="188"/>
      <c r="FB366" s="188"/>
      <c r="FC366" s="188"/>
      <c r="FD366" s="188"/>
      <c r="FE366" s="188"/>
      <c r="FF366" s="188"/>
      <c r="FG366" s="188"/>
      <c r="FH366" s="188"/>
      <c r="FI366" s="188"/>
      <c r="FJ366" s="188"/>
      <c r="FK366" s="188"/>
      <c r="FL366" s="188"/>
      <c r="FM366" s="188"/>
      <c r="FN366" s="188"/>
      <c r="FO366" s="188"/>
      <c r="FP366" s="188"/>
      <c r="FQ366" s="188"/>
      <c r="FR366" s="188"/>
      <c r="FS366" s="188"/>
      <c r="FT366" s="188"/>
      <c r="FU366" s="188"/>
      <c r="FV366" s="188"/>
      <c r="FW366" s="188"/>
      <c r="FX366" s="188"/>
      <c r="FY366" s="188"/>
      <c r="FZ366" s="188"/>
      <c r="GA366" s="188"/>
      <c r="GB366" s="188"/>
      <c r="GC366" s="188"/>
      <c r="GD366" s="188"/>
      <c r="GE366" s="188"/>
      <c r="GF366" s="188"/>
      <c r="GG366" s="188"/>
      <c r="GH366" s="188"/>
      <c r="GI366" s="188"/>
      <c r="GJ366" s="188"/>
      <c r="GK366" s="188"/>
      <c r="GL366" s="188"/>
      <c r="GM366" s="188"/>
      <c r="GN366" s="188"/>
      <c r="GO366" s="188"/>
      <c r="GP366" s="188"/>
      <c r="GQ366" s="188"/>
      <c r="GR366" s="188"/>
      <c r="GS366" s="188"/>
      <c r="GT366" s="188"/>
      <c r="GU366" s="188"/>
      <c r="GV366" s="188"/>
      <c r="GW366" s="188"/>
      <c r="GX366" s="188"/>
      <c r="GY366" s="188"/>
      <c r="GZ366" s="188"/>
      <c r="HA366" s="188"/>
      <c r="HB366" s="188"/>
      <c r="HC366" s="188"/>
      <c r="HD366" s="188"/>
      <c r="HE366" s="188"/>
      <c r="HF366" s="188"/>
      <c r="HG366" s="188"/>
      <c r="HH366" s="188"/>
      <c r="HI366" s="188"/>
      <c r="HJ366" s="188"/>
    </row>
    <row r="367" spans="1:218">
      <c r="A367" s="191"/>
      <c r="B367" s="191"/>
      <c r="C367" s="191"/>
      <c r="D367" s="191"/>
      <c r="E367" s="182"/>
      <c r="F367" s="191"/>
      <c r="G367" s="191"/>
      <c r="H367" s="191"/>
      <c r="I367" s="182"/>
      <c r="J367" s="191"/>
      <c r="K367" s="191"/>
      <c r="L367" s="191"/>
      <c r="M367" s="191"/>
      <c r="N367" s="191"/>
      <c r="O367" s="191"/>
      <c r="P367" s="191"/>
      <c r="Q367" s="191"/>
      <c r="R367" s="191"/>
      <c r="S367" s="191"/>
      <c r="T367" s="191"/>
      <c r="U367" s="191"/>
      <c r="V367" s="191"/>
      <c r="W367" s="191"/>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8"/>
      <c r="AY367" s="188"/>
      <c r="AZ367" s="188"/>
      <c r="BA367" s="188"/>
      <c r="BB367" s="188"/>
      <c r="BC367" s="188"/>
      <c r="BD367" s="188"/>
      <c r="BE367" s="188"/>
      <c r="BF367" s="188"/>
      <c r="BG367" s="188"/>
      <c r="BH367" s="188"/>
      <c r="BI367" s="188"/>
      <c r="BJ367" s="188"/>
      <c r="BK367" s="188"/>
      <c r="BL367" s="188"/>
      <c r="BM367" s="188"/>
      <c r="BN367" s="188"/>
      <c r="BO367" s="188"/>
      <c r="BP367" s="188"/>
      <c r="BQ367" s="188"/>
      <c r="BR367" s="188"/>
      <c r="BS367" s="188"/>
      <c r="BT367" s="188"/>
      <c r="BU367" s="188"/>
      <c r="BV367" s="188"/>
      <c r="BW367" s="188"/>
      <c r="BX367" s="188"/>
      <c r="BY367" s="188"/>
      <c r="BZ367" s="188"/>
      <c r="CA367" s="188"/>
      <c r="CB367" s="188"/>
      <c r="CC367" s="188"/>
      <c r="CD367" s="188"/>
      <c r="CE367" s="188"/>
      <c r="CF367" s="188"/>
      <c r="CG367" s="188"/>
      <c r="CH367" s="188"/>
      <c r="CI367" s="188"/>
      <c r="CJ367" s="188"/>
      <c r="CK367" s="188"/>
      <c r="CL367" s="188"/>
      <c r="CM367" s="188"/>
      <c r="CN367" s="188"/>
      <c r="CO367" s="188"/>
      <c r="CP367" s="188"/>
      <c r="CQ367" s="188"/>
      <c r="CR367" s="188"/>
      <c r="CS367" s="188"/>
      <c r="CT367" s="188"/>
      <c r="CU367" s="188"/>
      <c r="CV367" s="188"/>
      <c r="CW367" s="188"/>
      <c r="CX367" s="188"/>
      <c r="CY367" s="188"/>
      <c r="CZ367" s="188"/>
      <c r="DA367" s="188"/>
      <c r="DB367" s="188"/>
      <c r="DC367" s="188"/>
      <c r="DD367" s="188"/>
      <c r="DE367" s="188"/>
      <c r="DF367" s="188"/>
      <c r="DG367" s="188"/>
      <c r="DH367" s="188"/>
      <c r="DI367" s="188"/>
      <c r="DJ367" s="188"/>
      <c r="DK367" s="188"/>
      <c r="DL367" s="188"/>
      <c r="DM367" s="188"/>
      <c r="DN367" s="188"/>
      <c r="DO367" s="188"/>
      <c r="DP367" s="188"/>
      <c r="DQ367" s="188"/>
      <c r="DR367" s="188"/>
      <c r="DS367" s="188"/>
      <c r="DT367" s="188"/>
      <c r="DU367" s="188"/>
      <c r="DV367" s="188"/>
      <c r="DW367" s="188"/>
      <c r="DX367" s="188"/>
      <c r="DY367" s="188"/>
      <c r="DZ367" s="188"/>
      <c r="EA367" s="188"/>
      <c r="EB367" s="188"/>
      <c r="EC367" s="188"/>
      <c r="ED367" s="188"/>
      <c r="EE367" s="188"/>
      <c r="EF367" s="188"/>
      <c r="EG367" s="188"/>
      <c r="EH367" s="188"/>
      <c r="EI367" s="188"/>
      <c r="EJ367" s="188"/>
      <c r="EK367" s="188"/>
      <c r="EL367" s="188"/>
      <c r="EM367" s="188"/>
      <c r="EN367" s="188"/>
      <c r="EO367" s="188"/>
      <c r="EP367" s="188"/>
      <c r="EQ367" s="188"/>
      <c r="ER367" s="188"/>
      <c r="ES367" s="188"/>
      <c r="ET367" s="188"/>
      <c r="EU367" s="188"/>
      <c r="EV367" s="188"/>
      <c r="EW367" s="188"/>
      <c r="EX367" s="188"/>
      <c r="EY367" s="188"/>
      <c r="EZ367" s="188"/>
      <c r="FA367" s="188"/>
      <c r="FB367" s="188"/>
      <c r="FC367" s="188"/>
      <c r="FD367" s="188"/>
      <c r="FE367" s="188"/>
      <c r="FF367" s="188"/>
      <c r="FG367" s="188"/>
      <c r="FH367" s="188"/>
      <c r="FI367" s="188"/>
      <c r="FJ367" s="188"/>
      <c r="FK367" s="188"/>
      <c r="FL367" s="188"/>
      <c r="FM367" s="188"/>
      <c r="FN367" s="188"/>
      <c r="FO367" s="188"/>
      <c r="FP367" s="188"/>
      <c r="FQ367" s="188"/>
      <c r="FR367" s="188"/>
      <c r="FS367" s="188"/>
      <c r="FT367" s="188"/>
      <c r="FU367" s="188"/>
      <c r="FV367" s="188"/>
      <c r="FW367" s="188"/>
      <c r="FX367" s="188"/>
      <c r="FY367" s="188"/>
      <c r="FZ367" s="188"/>
      <c r="GA367" s="188"/>
      <c r="GB367" s="188"/>
      <c r="GC367" s="188"/>
      <c r="GD367" s="188"/>
      <c r="GE367" s="188"/>
      <c r="GF367" s="188"/>
      <c r="GG367" s="188"/>
      <c r="GH367" s="188"/>
      <c r="GI367" s="188"/>
      <c r="GJ367" s="188"/>
      <c r="GK367" s="188"/>
      <c r="GL367" s="188"/>
      <c r="GM367" s="188"/>
      <c r="GN367" s="188"/>
      <c r="GO367" s="188"/>
      <c r="GP367" s="188"/>
      <c r="GQ367" s="188"/>
      <c r="GR367" s="188"/>
      <c r="GS367" s="188"/>
      <c r="GT367" s="188"/>
      <c r="GU367" s="188"/>
      <c r="GV367" s="188"/>
      <c r="GW367" s="188"/>
      <c r="GX367" s="188"/>
      <c r="GY367" s="188"/>
      <c r="GZ367" s="188"/>
      <c r="HA367" s="188"/>
      <c r="HB367" s="188"/>
      <c r="HC367" s="188"/>
      <c r="HD367" s="188"/>
      <c r="HE367" s="188"/>
      <c r="HF367" s="188"/>
      <c r="HG367" s="188"/>
      <c r="HH367" s="188"/>
      <c r="HI367" s="188"/>
      <c r="HJ367" s="188"/>
    </row>
    <row r="368" spans="1:218">
      <c r="A368" s="191"/>
      <c r="B368" s="191"/>
      <c r="C368" s="191"/>
      <c r="D368" s="191"/>
      <c r="E368" s="182"/>
      <c r="F368" s="191"/>
      <c r="G368" s="191"/>
      <c r="H368" s="191"/>
      <c r="I368" s="182"/>
      <c r="J368" s="191"/>
      <c r="K368" s="191"/>
      <c r="L368" s="191"/>
      <c r="M368" s="191"/>
      <c r="N368" s="191"/>
      <c r="O368" s="191"/>
      <c r="P368" s="191"/>
      <c r="Q368" s="191"/>
      <c r="R368" s="191"/>
      <c r="S368" s="191"/>
      <c r="T368" s="191"/>
      <c r="U368" s="191"/>
      <c r="V368" s="191"/>
      <c r="W368" s="191"/>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8"/>
      <c r="AY368" s="188"/>
      <c r="AZ368" s="188"/>
      <c r="BA368" s="188"/>
      <c r="BB368" s="188"/>
      <c r="BC368" s="188"/>
      <c r="BD368" s="188"/>
      <c r="BE368" s="188"/>
      <c r="BF368" s="188"/>
      <c r="BG368" s="188"/>
      <c r="BH368" s="188"/>
      <c r="BI368" s="188"/>
      <c r="BJ368" s="188"/>
      <c r="BK368" s="188"/>
      <c r="BL368" s="188"/>
      <c r="BM368" s="188"/>
      <c r="BN368" s="188"/>
      <c r="BO368" s="188"/>
      <c r="BP368" s="188"/>
      <c r="BQ368" s="188"/>
      <c r="BR368" s="188"/>
      <c r="BS368" s="188"/>
      <c r="BT368" s="188"/>
      <c r="BU368" s="188"/>
      <c r="BV368" s="188"/>
      <c r="BW368" s="188"/>
      <c r="BX368" s="188"/>
      <c r="BY368" s="188"/>
      <c r="BZ368" s="188"/>
      <c r="CA368" s="188"/>
      <c r="CB368" s="188"/>
      <c r="CC368" s="188"/>
      <c r="CD368" s="188"/>
      <c r="CE368" s="188"/>
      <c r="CF368" s="188"/>
      <c r="CG368" s="188"/>
      <c r="CH368" s="188"/>
      <c r="CI368" s="188"/>
      <c r="CJ368" s="188"/>
      <c r="CK368" s="188"/>
      <c r="CL368" s="188"/>
      <c r="CM368" s="188"/>
      <c r="CN368" s="188"/>
      <c r="CO368" s="188"/>
      <c r="CP368" s="188"/>
      <c r="CQ368" s="188"/>
      <c r="CR368" s="188"/>
      <c r="CS368" s="188"/>
      <c r="CT368" s="188"/>
      <c r="CU368" s="188"/>
      <c r="CV368" s="188"/>
      <c r="CW368" s="188"/>
      <c r="CX368" s="188"/>
      <c r="CY368" s="188"/>
      <c r="CZ368" s="188"/>
      <c r="DA368" s="188"/>
      <c r="DB368" s="188"/>
      <c r="DC368" s="188"/>
      <c r="DD368" s="188"/>
      <c r="DE368" s="188"/>
      <c r="DF368" s="188"/>
      <c r="DG368" s="188"/>
      <c r="DH368" s="188"/>
      <c r="DI368" s="188"/>
      <c r="DJ368" s="188"/>
      <c r="DK368" s="188"/>
      <c r="DL368" s="188"/>
      <c r="DM368" s="188"/>
      <c r="DN368" s="188"/>
      <c r="DO368" s="188"/>
      <c r="DP368" s="188"/>
      <c r="DQ368" s="188"/>
      <c r="DR368" s="188"/>
      <c r="DS368" s="188"/>
      <c r="DT368" s="188"/>
      <c r="DU368" s="188"/>
      <c r="DV368" s="188"/>
      <c r="DW368" s="188"/>
      <c r="DX368" s="188"/>
      <c r="DY368" s="188"/>
      <c r="DZ368" s="188"/>
      <c r="EA368" s="188"/>
      <c r="EB368" s="188"/>
      <c r="EC368" s="188"/>
      <c r="ED368" s="188"/>
      <c r="EE368" s="188"/>
      <c r="EF368" s="188"/>
      <c r="EG368" s="188"/>
      <c r="EH368" s="188"/>
      <c r="EI368" s="188"/>
      <c r="EJ368" s="188"/>
      <c r="EK368" s="188"/>
      <c r="EL368" s="188"/>
      <c r="EM368" s="188"/>
      <c r="EN368" s="188"/>
      <c r="EO368" s="188"/>
      <c r="EP368" s="188"/>
      <c r="EQ368" s="188"/>
      <c r="ER368" s="188"/>
      <c r="ES368" s="188"/>
      <c r="ET368" s="188"/>
      <c r="EU368" s="188"/>
      <c r="EV368" s="188"/>
      <c r="EW368" s="188"/>
      <c r="EX368" s="188"/>
      <c r="EY368" s="188"/>
      <c r="EZ368" s="188"/>
      <c r="FA368" s="188"/>
      <c r="FB368" s="188"/>
      <c r="FC368" s="188"/>
      <c r="FD368" s="188"/>
      <c r="FE368" s="188"/>
      <c r="FF368" s="188"/>
      <c r="FG368" s="188"/>
      <c r="FH368" s="188"/>
      <c r="FI368" s="188"/>
      <c r="FJ368" s="188"/>
      <c r="FK368" s="188"/>
      <c r="FL368" s="188"/>
      <c r="FM368" s="188"/>
      <c r="FN368" s="188"/>
      <c r="FO368" s="188"/>
      <c r="FP368" s="188"/>
      <c r="FQ368" s="188"/>
      <c r="FR368" s="188"/>
      <c r="FS368" s="188"/>
      <c r="FT368" s="188"/>
      <c r="FU368" s="188"/>
      <c r="FV368" s="188"/>
      <c r="FW368" s="188"/>
      <c r="FX368" s="188"/>
      <c r="FY368" s="188"/>
      <c r="FZ368" s="188"/>
      <c r="GA368" s="188"/>
      <c r="GB368" s="188"/>
      <c r="GC368" s="188"/>
      <c r="GD368" s="188"/>
      <c r="GE368" s="188"/>
      <c r="GF368" s="188"/>
      <c r="GG368" s="188"/>
      <c r="GH368" s="188"/>
      <c r="GI368" s="188"/>
      <c r="GJ368" s="188"/>
      <c r="GK368" s="188"/>
      <c r="GL368" s="188"/>
      <c r="GM368" s="188"/>
      <c r="GN368" s="188"/>
      <c r="GO368" s="188"/>
      <c r="GP368" s="188"/>
      <c r="GQ368" s="188"/>
      <c r="GR368" s="188"/>
      <c r="GS368" s="188"/>
      <c r="GT368" s="188"/>
      <c r="GU368" s="188"/>
      <c r="GV368" s="188"/>
      <c r="GW368" s="188"/>
      <c r="GX368" s="188"/>
      <c r="GY368" s="188"/>
      <c r="GZ368" s="188"/>
      <c r="HA368" s="188"/>
      <c r="HB368" s="188"/>
      <c r="HC368" s="188"/>
      <c r="HD368" s="188"/>
      <c r="HE368" s="188"/>
      <c r="HF368" s="188"/>
      <c r="HG368" s="188"/>
      <c r="HH368" s="188"/>
      <c r="HI368" s="188"/>
      <c r="HJ368" s="188"/>
    </row>
    <row r="369" spans="1:218">
      <c r="A369" s="191"/>
      <c r="B369" s="191"/>
      <c r="C369" s="191"/>
      <c r="D369" s="191"/>
      <c r="E369" s="182"/>
      <c r="F369" s="191"/>
      <c r="G369" s="191"/>
      <c r="H369" s="191"/>
      <c r="I369" s="182"/>
      <c r="J369" s="191"/>
      <c r="K369" s="191"/>
      <c r="L369" s="191"/>
      <c r="M369" s="191"/>
      <c r="N369" s="191"/>
      <c r="O369" s="191"/>
      <c r="P369" s="191"/>
      <c r="Q369" s="191"/>
      <c r="R369" s="191"/>
      <c r="S369" s="191"/>
      <c r="T369" s="191"/>
      <c r="U369" s="191"/>
      <c r="V369" s="191"/>
      <c r="W369" s="191"/>
      <c r="Z369" s="188"/>
      <c r="AA369" s="188"/>
      <c r="AB369" s="188"/>
      <c r="AC369" s="188"/>
      <c r="AD369" s="188"/>
      <c r="AE369" s="188"/>
      <c r="AF369" s="188"/>
      <c r="AG369" s="188"/>
      <c r="AH369" s="188"/>
      <c r="AI369" s="188"/>
      <c r="AJ369" s="188"/>
      <c r="AK369" s="188"/>
      <c r="AL369" s="188"/>
      <c r="AM369" s="188"/>
      <c r="AN369" s="188"/>
      <c r="AO369" s="188"/>
      <c r="AP369" s="188"/>
      <c r="AQ369" s="188"/>
      <c r="AR369" s="188"/>
      <c r="AS369" s="188"/>
      <c r="AT369" s="188"/>
      <c r="AU369" s="188"/>
      <c r="AV369" s="188"/>
      <c r="AW369" s="188"/>
      <c r="AX369" s="188"/>
      <c r="AY369" s="188"/>
      <c r="AZ369" s="188"/>
      <c r="BA369" s="188"/>
      <c r="BB369" s="188"/>
      <c r="BC369" s="188"/>
      <c r="BD369" s="188"/>
      <c r="BE369" s="188"/>
      <c r="BF369" s="188"/>
      <c r="BG369" s="188"/>
      <c r="BH369" s="188"/>
      <c r="BI369" s="188"/>
      <c r="BJ369" s="188"/>
      <c r="BK369" s="188"/>
      <c r="BL369" s="188"/>
      <c r="BM369" s="188"/>
      <c r="BN369" s="188"/>
      <c r="BO369" s="188"/>
      <c r="BP369" s="188"/>
      <c r="BQ369" s="188"/>
      <c r="BR369" s="188"/>
      <c r="BS369" s="188"/>
      <c r="BT369" s="188"/>
      <c r="BU369" s="188"/>
      <c r="BV369" s="188"/>
      <c r="BW369" s="188"/>
      <c r="BX369" s="188"/>
      <c r="BY369" s="188"/>
      <c r="BZ369" s="188"/>
      <c r="CA369" s="188"/>
      <c r="CB369" s="188"/>
      <c r="CC369" s="188"/>
      <c r="CD369" s="188"/>
      <c r="CE369" s="188"/>
      <c r="CF369" s="188"/>
      <c r="CG369" s="188"/>
      <c r="CH369" s="188"/>
      <c r="CI369" s="188"/>
      <c r="CJ369" s="188"/>
      <c r="CK369" s="188"/>
      <c r="CL369" s="188"/>
      <c r="CM369" s="188"/>
      <c r="CN369" s="188"/>
      <c r="CO369" s="188"/>
      <c r="CP369" s="188"/>
      <c r="CQ369" s="188"/>
      <c r="CR369" s="188"/>
      <c r="CS369" s="188"/>
      <c r="CT369" s="188"/>
      <c r="CU369" s="188"/>
      <c r="CV369" s="188"/>
      <c r="CW369" s="188"/>
      <c r="CX369" s="188"/>
      <c r="CY369" s="188"/>
      <c r="CZ369" s="188"/>
      <c r="DA369" s="188"/>
      <c r="DB369" s="188"/>
      <c r="DC369" s="188"/>
      <c r="DD369" s="188"/>
      <c r="DE369" s="188"/>
      <c r="DF369" s="188"/>
      <c r="DG369" s="188"/>
      <c r="DH369" s="188"/>
      <c r="DI369" s="188"/>
      <c r="DJ369" s="188"/>
      <c r="DK369" s="188"/>
      <c r="DL369" s="188"/>
      <c r="DM369" s="188"/>
      <c r="DN369" s="188"/>
      <c r="DO369" s="188"/>
      <c r="DP369" s="188"/>
      <c r="DQ369" s="188"/>
      <c r="DR369" s="188"/>
      <c r="DS369" s="188"/>
      <c r="DT369" s="188"/>
      <c r="DU369" s="188"/>
      <c r="DV369" s="188"/>
      <c r="DW369" s="188"/>
      <c r="DX369" s="188"/>
      <c r="DY369" s="188"/>
      <c r="DZ369" s="188"/>
      <c r="EA369" s="188"/>
      <c r="EB369" s="188"/>
      <c r="EC369" s="188"/>
      <c r="ED369" s="188"/>
      <c r="EE369" s="188"/>
      <c r="EF369" s="188"/>
      <c r="EG369" s="188"/>
      <c r="EH369" s="188"/>
      <c r="EI369" s="188"/>
      <c r="EJ369" s="188"/>
      <c r="EK369" s="188"/>
      <c r="EL369" s="188"/>
      <c r="EM369" s="188"/>
      <c r="EN369" s="188"/>
      <c r="EO369" s="188"/>
      <c r="EP369" s="188"/>
      <c r="EQ369" s="188"/>
      <c r="ER369" s="188"/>
      <c r="ES369" s="188"/>
      <c r="ET369" s="188"/>
      <c r="EU369" s="188"/>
      <c r="EV369" s="188"/>
      <c r="EW369" s="188"/>
      <c r="EX369" s="188"/>
      <c r="EY369" s="188"/>
      <c r="EZ369" s="188"/>
      <c r="FA369" s="188"/>
      <c r="FB369" s="188"/>
      <c r="FC369" s="188"/>
      <c r="FD369" s="188"/>
      <c r="FE369" s="188"/>
      <c r="FF369" s="188"/>
      <c r="FG369" s="188"/>
      <c r="FH369" s="188"/>
      <c r="FI369" s="188"/>
      <c r="FJ369" s="188"/>
      <c r="FK369" s="188"/>
      <c r="FL369" s="188"/>
      <c r="FM369" s="188"/>
      <c r="FN369" s="188"/>
      <c r="FO369" s="188"/>
      <c r="FP369" s="188"/>
      <c r="FQ369" s="188"/>
      <c r="FR369" s="188"/>
      <c r="FS369" s="188"/>
      <c r="FT369" s="188"/>
      <c r="FU369" s="188"/>
      <c r="FV369" s="188"/>
      <c r="FW369" s="188"/>
      <c r="FX369" s="188"/>
      <c r="FY369" s="188"/>
      <c r="FZ369" s="188"/>
      <c r="GA369" s="188"/>
      <c r="GB369" s="188"/>
      <c r="GC369" s="188"/>
      <c r="GD369" s="188"/>
      <c r="GE369" s="188"/>
      <c r="GF369" s="188"/>
      <c r="GG369" s="188"/>
      <c r="GH369" s="188"/>
      <c r="GI369" s="188"/>
      <c r="GJ369" s="188"/>
      <c r="GK369" s="188"/>
      <c r="GL369" s="188"/>
      <c r="GM369" s="188"/>
      <c r="GN369" s="188"/>
      <c r="GO369" s="188"/>
      <c r="GP369" s="188"/>
      <c r="GQ369" s="188"/>
      <c r="GR369" s="188"/>
      <c r="GS369" s="188"/>
      <c r="GT369" s="188"/>
      <c r="GU369" s="188"/>
      <c r="GV369" s="188"/>
      <c r="GW369" s="188"/>
      <c r="GX369" s="188"/>
      <c r="GY369" s="188"/>
      <c r="GZ369" s="188"/>
      <c r="HA369" s="188"/>
      <c r="HB369" s="188"/>
      <c r="HC369" s="188"/>
      <c r="HD369" s="188"/>
      <c r="HE369" s="188"/>
      <c r="HF369" s="188"/>
      <c r="HG369" s="188"/>
      <c r="HH369" s="188"/>
      <c r="HI369" s="188"/>
      <c r="HJ369" s="188"/>
    </row>
    <row r="370" spans="1:218">
      <c r="A370" s="191"/>
      <c r="B370" s="191"/>
      <c r="C370" s="191"/>
      <c r="D370" s="191"/>
      <c r="E370" s="182"/>
      <c r="F370" s="191"/>
      <c r="G370" s="191"/>
      <c r="H370" s="191"/>
      <c r="I370" s="182"/>
      <c r="J370" s="191"/>
      <c r="K370" s="191"/>
      <c r="L370" s="191"/>
      <c r="M370" s="191"/>
      <c r="N370" s="191"/>
      <c r="O370" s="191"/>
      <c r="P370" s="191"/>
      <c r="Q370" s="191"/>
      <c r="R370" s="191"/>
      <c r="S370" s="191"/>
      <c r="T370" s="191"/>
      <c r="U370" s="191"/>
      <c r="V370" s="191"/>
      <c r="W370" s="191"/>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8"/>
      <c r="AY370" s="188"/>
      <c r="AZ370" s="188"/>
      <c r="BA370" s="188"/>
      <c r="BB370" s="188"/>
      <c r="BC370" s="188"/>
      <c r="BD370" s="188"/>
      <c r="BE370" s="188"/>
      <c r="BF370" s="188"/>
      <c r="BG370" s="188"/>
      <c r="BH370" s="188"/>
      <c r="BI370" s="188"/>
      <c r="BJ370" s="188"/>
      <c r="BK370" s="188"/>
      <c r="BL370" s="188"/>
      <c r="BM370" s="188"/>
      <c r="BN370" s="188"/>
      <c r="BO370" s="188"/>
      <c r="BP370" s="188"/>
      <c r="BQ370" s="188"/>
      <c r="BR370" s="188"/>
      <c r="BS370" s="188"/>
      <c r="BT370" s="188"/>
      <c r="BU370" s="188"/>
      <c r="BV370" s="188"/>
      <c r="BW370" s="188"/>
      <c r="BX370" s="188"/>
      <c r="BY370" s="188"/>
      <c r="BZ370" s="188"/>
      <c r="CA370" s="188"/>
      <c r="CB370" s="188"/>
      <c r="CC370" s="188"/>
      <c r="CD370" s="188"/>
      <c r="CE370" s="188"/>
      <c r="CF370" s="188"/>
      <c r="CG370" s="188"/>
      <c r="CH370" s="188"/>
      <c r="CI370" s="188"/>
      <c r="CJ370" s="188"/>
      <c r="CK370" s="188"/>
      <c r="CL370" s="188"/>
      <c r="CM370" s="188"/>
      <c r="CN370" s="188"/>
      <c r="CO370" s="188"/>
      <c r="CP370" s="188"/>
      <c r="CQ370" s="188"/>
      <c r="CR370" s="188"/>
      <c r="CS370" s="188"/>
      <c r="CT370" s="188"/>
      <c r="CU370" s="188"/>
      <c r="CV370" s="188"/>
      <c r="CW370" s="188"/>
      <c r="CX370" s="188"/>
      <c r="CY370" s="188"/>
      <c r="CZ370" s="188"/>
      <c r="DA370" s="188"/>
      <c r="DB370" s="188"/>
      <c r="DC370" s="188"/>
      <c r="DD370" s="188"/>
      <c r="DE370" s="188"/>
      <c r="DF370" s="188"/>
      <c r="DG370" s="188"/>
      <c r="DH370" s="188"/>
      <c r="DI370" s="188"/>
      <c r="DJ370" s="188"/>
      <c r="DK370" s="188"/>
      <c r="DL370" s="188"/>
      <c r="DM370" s="188"/>
      <c r="DN370" s="188"/>
      <c r="DO370" s="188"/>
      <c r="DP370" s="188"/>
      <c r="DQ370" s="188"/>
      <c r="DR370" s="188"/>
      <c r="DS370" s="188"/>
      <c r="DT370" s="188"/>
      <c r="DU370" s="188"/>
      <c r="DV370" s="188"/>
      <c r="DW370" s="188"/>
      <c r="DX370" s="188"/>
      <c r="DY370" s="188"/>
      <c r="DZ370" s="188"/>
      <c r="EA370" s="188"/>
      <c r="EB370" s="188"/>
      <c r="EC370" s="188"/>
      <c r="ED370" s="188"/>
      <c r="EE370" s="188"/>
      <c r="EF370" s="188"/>
      <c r="EG370" s="188"/>
      <c r="EH370" s="188"/>
      <c r="EI370" s="188"/>
      <c r="EJ370" s="188"/>
      <c r="EK370" s="188"/>
      <c r="EL370" s="188"/>
      <c r="EM370" s="188"/>
      <c r="EN370" s="188"/>
      <c r="EO370" s="188"/>
      <c r="EP370" s="188"/>
      <c r="EQ370" s="188"/>
      <c r="ER370" s="188"/>
      <c r="ES370" s="188"/>
      <c r="ET370" s="188"/>
      <c r="EU370" s="188"/>
      <c r="EV370" s="188"/>
      <c r="EW370" s="188"/>
      <c r="EX370" s="188"/>
      <c r="EY370" s="188"/>
      <c r="EZ370" s="188"/>
      <c r="FA370" s="188"/>
      <c r="FB370" s="188"/>
      <c r="FC370" s="188"/>
      <c r="FD370" s="188"/>
      <c r="FE370" s="188"/>
      <c r="FF370" s="188"/>
      <c r="FG370" s="188"/>
      <c r="FH370" s="188"/>
      <c r="FI370" s="188"/>
      <c r="FJ370" s="188"/>
      <c r="FK370" s="188"/>
      <c r="FL370" s="188"/>
      <c r="FM370" s="188"/>
      <c r="FN370" s="188"/>
      <c r="FO370" s="188"/>
      <c r="FP370" s="188"/>
      <c r="FQ370" s="188"/>
      <c r="FR370" s="188"/>
      <c r="FS370" s="188"/>
      <c r="FT370" s="188"/>
      <c r="FU370" s="188"/>
      <c r="FV370" s="188"/>
      <c r="FW370" s="188"/>
      <c r="FX370" s="188"/>
      <c r="FY370" s="188"/>
      <c r="FZ370" s="188"/>
      <c r="GA370" s="188"/>
      <c r="GB370" s="188"/>
      <c r="GC370" s="188"/>
      <c r="GD370" s="188"/>
      <c r="GE370" s="188"/>
      <c r="GF370" s="188"/>
      <c r="GG370" s="188"/>
      <c r="GH370" s="188"/>
      <c r="GI370" s="188"/>
      <c r="GJ370" s="188"/>
      <c r="GK370" s="188"/>
      <c r="GL370" s="188"/>
      <c r="GM370" s="188"/>
      <c r="GN370" s="188"/>
      <c r="GO370" s="188"/>
      <c r="GP370" s="188"/>
      <c r="GQ370" s="188"/>
      <c r="GR370" s="188"/>
      <c r="GS370" s="188"/>
      <c r="GT370" s="188"/>
      <c r="GU370" s="188"/>
      <c r="GV370" s="188"/>
      <c r="GW370" s="188"/>
      <c r="GX370" s="188"/>
      <c r="GY370" s="188"/>
      <c r="GZ370" s="188"/>
      <c r="HA370" s="188"/>
      <c r="HB370" s="188"/>
      <c r="HC370" s="188"/>
      <c r="HD370" s="188"/>
      <c r="HE370" s="188"/>
      <c r="HF370" s="188"/>
      <c r="HG370" s="188"/>
      <c r="HH370" s="188"/>
      <c r="HI370" s="188"/>
      <c r="HJ370" s="188"/>
    </row>
    <row r="371" spans="1:218">
      <c r="A371" s="191"/>
      <c r="B371" s="191"/>
      <c r="C371" s="191"/>
      <c r="D371" s="191"/>
      <c r="E371" s="182"/>
      <c r="F371" s="191"/>
      <c r="G371" s="191"/>
      <c r="H371" s="191"/>
      <c r="I371" s="182"/>
      <c r="J371" s="191"/>
      <c r="K371" s="191"/>
      <c r="L371" s="191"/>
      <c r="M371" s="191"/>
      <c r="N371" s="191"/>
      <c r="O371" s="191"/>
      <c r="P371" s="191"/>
      <c r="Q371" s="191"/>
      <c r="R371" s="191"/>
      <c r="S371" s="191"/>
      <c r="T371" s="191"/>
      <c r="U371" s="191"/>
      <c r="V371" s="191"/>
      <c r="W371" s="191"/>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8"/>
      <c r="AY371" s="188"/>
      <c r="AZ371" s="188"/>
      <c r="BA371" s="188"/>
      <c r="BB371" s="188"/>
      <c r="BC371" s="188"/>
      <c r="BD371" s="188"/>
      <c r="BE371" s="188"/>
      <c r="BF371" s="188"/>
      <c r="BG371" s="188"/>
      <c r="BH371" s="188"/>
      <c r="BI371" s="188"/>
      <c r="BJ371" s="188"/>
      <c r="BK371" s="188"/>
      <c r="BL371" s="188"/>
      <c r="BM371" s="188"/>
      <c r="BN371" s="188"/>
      <c r="BO371" s="188"/>
      <c r="BP371" s="188"/>
      <c r="BQ371" s="188"/>
      <c r="BR371" s="188"/>
      <c r="BS371" s="188"/>
      <c r="BT371" s="188"/>
      <c r="BU371" s="188"/>
      <c r="BV371" s="188"/>
      <c r="BW371" s="188"/>
      <c r="BX371" s="188"/>
      <c r="BY371" s="188"/>
      <c r="BZ371" s="188"/>
      <c r="CA371" s="188"/>
      <c r="CB371" s="188"/>
      <c r="CC371" s="188"/>
      <c r="CD371" s="188"/>
      <c r="CE371" s="188"/>
      <c r="CF371" s="188"/>
      <c r="CG371" s="188"/>
      <c r="CH371" s="188"/>
      <c r="CI371" s="188"/>
      <c r="CJ371" s="188"/>
      <c r="CK371" s="188"/>
      <c r="CL371" s="188"/>
      <c r="CM371" s="188"/>
      <c r="CN371" s="188"/>
      <c r="CO371" s="188"/>
      <c r="CP371" s="188"/>
      <c r="CQ371" s="188"/>
      <c r="CR371" s="188"/>
      <c r="CS371" s="188"/>
      <c r="CT371" s="188"/>
      <c r="CU371" s="188"/>
      <c r="CV371" s="188"/>
      <c r="CW371" s="188"/>
      <c r="CX371" s="188"/>
      <c r="CY371" s="188"/>
      <c r="CZ371" s="188"/>
      <c r="DA371" s="188"/>
      <c r="DB371" s="188"/>
      <c r="DC371" s="188"/>
      <c r="DD371" s="188"/>
      <c r="DE371" s="188"/>
      <c r="DF371" s="188"/>
      <c r="DG371" s="188"/>
      <c r="DH371" s="188"/>
      <c r="DI371" s="188"/>
      <c r="DJ371" s="188"/>
      <c r="DK371" s="188"/>
      <c r="DL371" s="188"/>
      <c r="DM371" s="188"/>
      <c r="DN371" s="188"/>
      <c r="DO371" s="188"/>
      <c r="DP371" s="188"/>
      <c r="DQ371" s="188"/>
      <c r="DR371" s="188"/>
      <c r="DS371" s="188"/>
      <c r="DT371" s="188"/>
      <c r="DU371" s="188"/>
      <c r="DV371" s="188"/>
      <c r="DW371" s="188"/>
      <c r="DX371" s="188"/>
      <c r="DY371" s="188"/>
      <c r="DZ371" s="188"/>
      <c r="EA371" s="188"/>
      <c r="EB371" s="188"/>
      <c r="EC371" s="188"/>
      <c r="ED371" s="188"/>
      <c r="EE371" s="188"/>
      <c r="EF371" s="188"/>
      <c r="EG371" s="188"/>
      <c r="EH371" s="188"/>
      <c r="EI371" s="188"/>
      <c r="EJ371" s="188"/>
      <c r="EK371" s="188"/>
      <c r="EL371" s="188"/>
      <c r="EM371" s="188"/>
      <c r="EN371" s="188"/>
      <c r="EO371" s="188"/>
      <c r="EP371" s="188"/>
      <c r="EQ371" s="188"/>
      <c r="ER371" s="188"/>
      <c r="ES371" s="188"/>
      <c r="ET371" s="188"/>
      <c r="EU371" s="188"/>
      <c r="EV371" s="188"/>
      <c r="EW371" s="188"/>
      <c r="EX371" s="188"/>
      <c r="EY371" s="188"/>
      <c r="EZ371" s="188"/>
      <c r="FA371" s="188"/>
      <c r="FB371" s="188"/>
      <c r="FC371" s="188"/>
      <c r="FD371" s="188"/>
      <c r="FE371" s="188"/>
      <c r="FF371" s="188"/>
      <c r="FG371" s="188"/>
      <c r="FH371" s="188"/>
      <c r="FI371" s="188"/>
      <c r="FJ371" s="188"/>
      <c r="FK371" s="188"/>
      <c r="FL371" s="188"/>
      <c r="FM371" s="188"/>
      <c r="FN371" s="188"/>
      <c r="FO371" s="188"/>
      <c r="FP371" s="188"/>
      <c r="FQ371" s="188"/>
      <c r="FR371" s="188"/>
      <c r="FS371" s="188"/>
      <c r="FT371" s="188"/>
      <c r="FU371" s="188"/>
      <c r="FV371" s="188"/>
      <c r="FW371" s="188"/>
      <c r="FX371" s="188"/>
      <c r="FY371" s="188"/>
      <c r="FZ371" s="188"/>
      <c r="GA371" s="188"/>
      <c r="GB371" s="188"/>
      <c r="GC371" s="188"/>
      <c r="GD371" s="188"/>
      <c r="GE371" s="188"/>
      <c r="GF371" s="188"/>
      <c r="GG371" s="188"/>
      <c r="GH371" s="188"/>
      <c r="GI371" s="188"/>
      <c r="GJ371" s="188"/>
      <c r="GK371" s="188"/>
      <c r="GL371" s="188"/>
      <c r="GM371" s="188"/>
      <c r="GN371" s="188"/>
      <c r="GO371" s="188"/>
      <c r="GP371" s="188"/>
      <c r="GQ371" s="188"/>
      <c r="GR371" s="188"/>
      <c r="GS371" s="188"/>
      <c r="GT371" s="188"/>
      <c r="GU371" s="188"/>
      <c r="GV371" s="188"/>
      <c r="GW371" s="188"/>
      <c r="GX371" s="188"/>
      <c r="GY371" s="188"/>
      <c r="GZ371" s="188"/>
      <c r="HA371" s="188"/>
      <c r="HB371" s="188"/>
      <c r="HC371" s="188"/>
      <c r="HD371" s="188"/>
      <c r="HE371" s="188"/>
      <c r="HF371" s="188"/>
      <c r="HG371" s="188"/>
      <c r="HH371" s="188"/>
      <c r="HI371" s="188"/>
      <c r="HJ371" s="188"/>
    </row>
    <row r="372" spans="1:218">
      <c r="A372" s="191"/>
      <c r="B372" s="191"/>
      <c r="C372" s="191"/>
      <c r="D372" s="191"/>
      <c r="E372" s="182"/>
      <c r="F372" s="191"/>
      <c r="G372" s="191"/>
      <c r="H372" s="191"/>
      <c r="I372" s="182"/>
      <c r="J372" s="191"/>
      <c r="K372" s="191"/>
      <c r="L372" s="191"/>
      <c r="M372" s="191"/>
      <c r="N372" s="191"/>
      <c r="O372" s="191"/>
      <c r="P372" s="191"/>
      <c r="Q372" s="191"/>
      <c r="R372" s="191"/>
      <c r="S372" s="191"/>
      <c r="T372" s="191"/>
      <c r="U372" s="191"/>
      <c r="V372" s="191"/>
      <c r="W372" s="191"/>
      <c r="Z372" s="188"/>
      <c r="AA372" s="188"/>
      <c r="AB372" s="188"/>
      <c r="AC372" s="188"/>
      <c r="AD372" s="188"/>
      <c r="AE372" s="188"/>
      <c r="AF372" s="188"/>
      <c r="AG372" s="188"/>
      <c r="AH372" s="188"/>
      <c r="AI372" s="188"/>
      <c r="AJ372" s="188"/>
      <c r="AK372" s="188"/>
      <c r="AL372" s="188"/>
      <c r="AM372" s="188"/>
      <c r="AN372" s="188"/>
      <c r="AO372" s="188"/>
      <c r="AP372" s="188"/>
      <c r="AQ372" s="188"/>
      <c r="AR372" s="188"/>
      <c r="AS372" s="188"/>
      <c r="AT372" s="188"/>
      <c r="AU372" s="188"/>
      <c r="AV372" s="188"/>
      <c r="AW372" s="188"/>
      <c r="AX372" s="188"/>
      <c r="AY372" s="188"/>
      <c r="AZ372" s="188"/>
      <c r="BA372" s="188"/>
      <c r="BB372" s="188"/>
      <c r="BC372" s="188"/>
      <c r="BD372" s="188"/>
      <c r="BE372" s="188"/>
      <c r="BF372" s="188"/>
      <c r="BG372" s="188"/>
      <c r="BH372" s="188"/>
      <c r="BI372" s="188"/>
      <c r="BJ372" s="188"/>
      <c r="BK372" s="188"/>
      <c r="BL372" s="188"/>
      <c r="BM372" s="188"/>
      <c r="BN372" s="188"/>
      <c r="BO372" s="188"/>
      <c r="BP372" s="188"/>
      <c r="BQ372" s="188"/>
      <c r="BR372" s="188"/>
      <c r="BS372" s="188"/>
      <c r="BT372" s="188"/>
      <c r="BU372" s="188"/>
      <c r="BV372" s="188"/>
      <c r="BW372" s="188"/>
      <c r="BX372" s="188"/>
      <c r="BY372" s="188"/>
      <c r="BZ372" s="188"/>
      <c r="CA372" s="188"/>
      <c r="CB372" s="188"/>
      <c r="CC372" s="188"/>
      <c r="CD372" s="188"/>
      <c r="CE372" s="188"/>
      <c r="CF372" s="188"/>
      <c r="CG372" s="188"/>
      <c r="CH372" s="188"/>
      <c r="CI372" s="188"/>
      <c r="CJ372" s="188"/>
      <c r="CK372" s="188"/>
      <c r="CL372" s="188"/>
      <c r="CM372" s="188"/>
      <c r="CN372" s="188"/>
      <c r="CO372" s="188"/>
      <c r="CP372" s="188"/>
      <c r="CQ372" s="188"/>
      <c r="CR372" s="188"/>
      <c r="CS372" s="188"/>
      <c r="CT372" s="188"/>
      <c r="CU372" s="188"/>
      <c r="CV372" s="188"/>
      <c r="CW372" s="188"/>
      <c r="CX372" s="188"/>
      <c r="CY372" s="188"/>
      <c r="CZ372" s="188"/>
      <c r="DA372" s="188"/>
      <c r="DB372" s="188"/>
      <c r="DC372" s="188"/>
      <c r="DD372" s="188"/>
      <c r="DE372" s="188"/>
      <c r="DF372" s="188"/>
      <c r="DG372" s="188"/>
      <c r="DH372" s="188"/>
      <c r="DI372" s="188"/>
      <c r="DJ372" s="188"/>
      <c r="DK372" s="188"/>
      <c r="DL372" s="188"/>
      <c r="DM372" s="188"/>
      <c r="DN372" s="188"/>
      <c r="DO372" s="188"/>
      <c r="DP372" s="188"/>
      <c r="DQ372" s="188"/>
      <c r="DR372" s="188"/>
      <c r="DS372" s="188"/>
      <c r="DT372" s="188"/>
      <c r="DU372" s="188"/>
      <c r="DV372" s="188"/>
      <c r="DW372" s="188"/>
      <c r="DX372" s="188"/>
      <c r="DY372" s="188"/>
      <c r="DZ372" s="188"/>
      <c r="EA372" s="188"/>
      <c r="EB372" s="188"/>
      <c r="EC372" s="188"/>
      <c r="ED372" s="188"/>
      <c r="EE372" s="188"/>
      <c r="EF372" s="188"/>
      <c r="EG372" s="188"/>
      <c r="EH372" s="188"/>
      <c r="EI372" s="188"/>
      <c r="EJ372" s="188"/>
      <c r="EK372" s="188"/>
      <c r="EL372" s="188"/>
      <c r="EM372" s="188"/>
      <c r="EN372" s="188"/>
      <c r="EO372" s="188"/>
      <c r="EP372" s="188"/>
      <c r="EQ372" s="188"/>
      <c r="ER372" s="188"/>
      <c r="ES372" s="188"/>
      <c r="ET372" s="188"/>
      <c r="EU372" s="188"/>
      <c r="EV372" s="188"/>
      <c r="EW372" s="188"/>
      <c r="EX372" s="188"/>
      <c r="EY372" s="188"/>
      <c r="EZ372" s="188"/>
      <c r="FA372" s="188"/>
      <c r="FB372" s="188"/>
      <c r="FC372" s="188"/>
      <c r="FD372" s="188"/>
      <c r="FE372" s="188"/>
      <c r="FF372" s="188"/>
      <c r="FG372" s="188"/>
      <c r="FH372" s="188"/>
      <c r="FI372" s="188"/>
      <c r="FJ372" s="188"/>
      <c r="FK372" s="188"/>
      <c r="FL372" s="188"/>
      <c r="FM372" s="188"/>
      <c r="FN372" s="188"/>
      <c r="FO372" s="188"/>
      <c r="FP372" s="188"/>
      <c r="FQ372" s="188"/>
      <c r="FR372" s="188"/>
      <c r="FS372" s="188"/>
      <c r="FT372" s="188"/>
      <c r="FU372" s="188"/>
      <c r="FV372" s="188"/>
      <c r="FW372" s="188"/>
      <c r="FX372" s="188"/>
      <c r="FY372" s="188"/>
      <c r="FZ372" s="188"/>
      <c r="GA372" s="188"/>
      <c r="GB372" s="188"/>
      <c r="GC372" s="188"/>
      <c r="GD372" s="188"/>
      <c r="GE372" s="188"/>
      <c r="GF372" s="188"/>
      <c r="GG372" s="188"/>
      <c r="GH372" s="188"/>
      <c r="GI372" s="188"/>
      <c r="GJ372" s="188"/>
      <c r="GK372" s="188"/>
      <c r="GL372" s="188"/>
      <c r="GM372" s="188"/>
      <c r="GN372" s="188"/>
      <c r="GO372" s="188"/>
      <c r="GP372" s="188"/>
      <c r="GQ372" s="188"/>
      <c r="GR372" s="188"/>
      <c r="GS372" s="188"/>
      <c r="GT372" s="188"/>
      <c r="GU372" s="188"/>
      <c r="GV372" s="188"/>
      <c r="GW372" s="188"/>
      <c r="GX372" s="188"/>
      <c r="GY372" s="188"/>
      <c r="GZ372" s="188"/>
      <c r="HA372" s="188"/>
      <c r="HB372" s="188"/>
      <c r="HC372" s="188"/>
      <c r="HD372" s="188"/>
      <c r="HE372" s="188"/>
      <c r="HF372" s="188"/>
      <c r="HG372" s="188"/>
      <c r="HH372" s="188"/>
      <c r="HI372" s="188"/>
      <c r="HJ372" s="188"/>
    </row>
    <row r="373" spans="1:218">
      <c r="A373" s="191"/>
      <c r="B373" s="191"/>
      <c r="C373" s="191"/>
      <c r="D373" s="191"/>
      <c r="E373" s="182"/>
      <c r="F373" s="191"/>
      <c r="G373" s="191"/>
      <c r="H373" s="191"/>
      <c r="I373" s="182"/>
      <c r="J373" s="191"/>
      <c r="K373" s="191"/>
      <c r="L373" s="191"/>
      <c r="M373" s="191"/>
      <c r="N373" s="191"/>
      <c r="O373" s="191"/>
      <c r="P373" s="191"/>
      <c r="Q373" s="191"/>
      <c r="R373" s="191"/>
      <c r="S373" s="191"/>
      <c r="T373" s="191"/>
      <c r="U373" s="191"/>
      <c r="V373" s="191"/>
      <c r="W373" s="191"/>
      <c r="Z373" s="188"/>
      <c r="AA373" s="188"/>
      <c r="AB373" s="188"/>
      <c r="AC373" s="188"/>
      <c r="AD373" s="188"/>
      <c r="AE373" s="188"/>
      <c r="AF373" s="188"/>
      <c r="AG373" s="188"/>
      <c r="AH373" s="188"/>
      <c r="AI373" s="188"/>
      <c r="AJ373" s="188"/>
      <c r="AK373" s="188"/>
      <c r="AL373" s="188"/>
      <c r="AM373" s="188"/>
      <c r="AN373" s="188"/>
      <c r="AO373" s="188"/>
      <c r="AP373" s="188"/>
      <c r="AQ373" s="188"/>
      <c r="AR373" s="188"/>
      <c r="AS373" s="188"/>
      <c r="AT373" s="188"/>
      <c r="AU373" s="188"/>
      <c r="AV373" s="188"/>
      <c r="AW373" s="188"/>
      <c r="AX373" s="188"/>
      <c r="AY373" s="188"/>
      <c r="AZ373" s="188"/>
      <c r="BA373" s="188"/>
      <c r="BB373" s="188"/>
      <c r="BC373" s="188"/>
      <c r="BD373" s="188"/>
      <c r="BE373" s="188"/>
      <c r="BF373" s="188"/>
      <c r="BG373" s="188"/>
      <c r="BH373" s="188"/>
      <c r="BI373" s="188"/>
      <c r="BJ373" s="188"/>
      <c r="BK373" s="188"/>
      <c r="BL373" s="188"/>
      <c r="BM373" s="188"/>
      <c r="BN373" s="188"/>
      <c r="BO373" s="188"/>
      <c r="BP373" s="188"/>
      <c r="BQ373" s="188"/>
      <c r="BR373" s="188"/>
      <c r="BS373" s="188"/>
      <c r="BT373" s="188"/>
      <c r="BU373" s="188"/>
      <c r="BV373" s="188"/>
      <c r="BW373" s="188"/>
      <c r="BX373" s="188"/>
      <c r="BY373" s="188"/>
      <c r="BZ373" s="188"/>
      <c r="CA373" s="188"/>
      <c r="CB373" s="188"/>
      <c r="CC373" s="188"/>
      <c r="CD373" s="188"/>
      <c r="CE373" s="188"/>
      <c r="CF373" s="188"/>
      <c r="CG373" s="188"/>
      <c r="CH373" s="188"/>
      <c r="CI373" s="188"/>
      <c r="CJ373" s="188"/>
      <c r="CK373" s="188"/>
      <c r="CL373" s="188"/>
      <c r="CM373" s="188"/>
      <c r="CN373" s="188"/>
      <c r="CO373" s="188"/>
      <c r="CP373" s="188"/>
      <c r="CQ373" s="188"/>
      <c r="CR373" s="188"/>
      <c r="CS373" s="188"/>
      <c r="CT373" s="188"/>
      <c r="CU373" s="188"/>
      <c r="CV373" s="188"/>
      <c r="CW373" s="188"/>
      <c r="CX373" s="188"/>
      <c r="CY373" s="188"/>
      <c r="CZ373" s="188"/>
      <c r="DA373" s="188"/>
      <c r="DB373" s="188"/>
      <c r="DC373" s="188"/>
      <c r="DD373" s="188"/>
      <c r="DE373" s="188"/>
      <c r="DF373" s="188"/>
      <c r="DG373" s="188"/>
      <c r="DH373" s="188"/>
      <c r="DI373" s="188"/>
      <c r="DJ373" s="188"/>
      <c r="DK373" s="188"/>
      <c r="DL373" s="188"/>
      <c r="DM373" s="188"/>
      <c r="DN373" s="188"/>
      <c r="DO373" s="188"/>
      <c r="DP373" s="188"/>
      <c r="DQ373" s="188"/>
      <c r="DR373" s="188"/>
      <c r="DS373" s="188"/>
      <c r="DT373" s="188"/>
      <c r="DU373" s="188"/>
      <c r="DV373" s="188"/>
      <c r="DW373" s="188"/>
      <c r="DX373" s="188"/>
      <c r="DY373" s="188"/>
      <c r="DZ373" s="188"/>
      <c r="EA373" s="188"/>
      <c r="EB373" s="188"/>
      <c r="EC373" s="188"/>
      <c r="ED373" s="188"/>
      <c r="EE373" s="188"/>
      <c r="EF373" s="188"/>
      <c r="EG373" s="188"/>
      <c r="EH373" s="188"/>
      <c r="EI373" s="188"/>
      <c r="EJ373" s="188"/>
      <c r="EK373" s="188"/>
      <c r="EL373" s="188"/>
      <c r="EM373" s="188"/>
      <c r="EN373" s="188"/>
      <c r="EO373" s="188"/>
      <c r="EP373" s="188"/>
      <c r="EQ373" s="188"/>
      <c r="ER373" s="188"/>
      <c r="ES373" s="188"/>
      <c r="ET373" s="188"/>
      <c r="EU373" s="188"/>
      <c r="EV373" s="188"/>
      <c r="EW373" s="188"/>
      <c r="EX373" s="188"/>
      <c r="EY373" s="188"/>
      <c r="EZ373" s="188"/>
      <c r="FA373" s="188"/>
      <c r="FB373" s="188"/>
      <c r="FC373" s="188"/>
      <c r="FD373" s="188"/>
      <c r="FE373" s="188"/>
      <c r="FF373" s="188"/>
      <c r="FG373" s="188"/>
      <c r="FH373" s="188"/>
      <c r="FI373" s="188"/>
      <c r="FJ373" s="188"/>
      <c r="FK373" s="188"/>
      <c r="FL373" s="188"/>
      <c r="FM373" s="188"/>
      <c r="FN373" s="188"/>
      <c r="FO373" s="188"/>
      <c r="FP373" s="188"/>
      <c r="FQ373" s="188"/>
      <c r="FR373" s="188"/>
      <c r="FS373" s="188"/>
      <c r="FT373" s="188"/>
      <c r="FU373" s="188"/>
      <c r="FV373" s="188"/>
      <c r="FW373" s="188"/>
      <c r="FX373" s="188"/>
      <c r="FY373" s="188"/>
      <c r="FZ373" s="188"/>
      <c r="GA373" s="188"/>
      <c r="GB373" s="188"/>
      <c r="GC373" s="188"/>
      <c r="GD373" s="188"/>
      <c r="GE373" s="188"/>
      <c r="GF373" s="188"/>
      <c r="GG373" s="188"/>
      <c r="GH373" s="188"/>
      <c r="GI373" s="188"/>
      <c r="GJ373" s="188"/>
      <c r="GK373" s="188"/>
      <c r="GL373" s="188"/>
      <c r="GM373" s="188"/>
      <c r="GN373" s="188"/>
      <c r="GO373" s="188"/>
      <c r="GP373" s="188"/>
      <c r="GQ373" s="188"/>
      <c r="GR373" s="188"/>
      <c r="GS373" s="188"/>
      <c r="GT373" s="188"/>
      <c r="GU373" s="188"/>
      <c r="GV373" s="188"/>
      <c r="GW373" s="188"/>
      <c r="GX373" s="188"/>
      <c r="GY373" s="188"/>
      <c r="GZ373" s="188"/>
      <c r="HA373" s="188"/>
      <c r="HB373" s="188"/>
      <c r="HC373" s="188"/>
      <c r="HD373" s="188"/>
      <c r="HE373" s="188"/>
      <c r="HF373" s="188"/>
      <c r="HG373" s="188"/>
      <c r="HH373" s="188"/>
      <c r="HI373" s="188"/>
      <c r="HJ373" s="188"/>
    </row>
    <row r="374" spans="1:218">
      <c r="A374" s="191"/>
      <c r="B374" s="191"/>
      <c r="C374" s="191"/>
      <c r="D374" s="191"/>
      <c r="E374" s="182"/>
      <c r="F374" s="191"/>
      <c r="G374" s="191"/>
      <c r="H374" s="191"/>
      <c r="I374" s="182"/>
      <c r="J374" s="191"/>
      <c r="K374" s="191"/>
      <c r="L374" s="191"/>
      <c r="M374" s="191"/>
      <c r="N374" s="191"/>
      <c r="O374" s="191"/>
      <c r="P374" s="191"/>
      <c r="Q374" s="191"/>
      <c r="R374" s="191"/>
      <c r="S374" s="191"/>
      <c r="T374" s="191"/>
      <c r="U374" s="191"/>
      <c r="V374" s="191"/>
      <c r="W374" s="191"/>
      <c r="Z374" s="188"/>
      <c r="AA374" s="188"/>
      <c r="AB374" s="188"/>
      <c r="AC374" s="188"/>
      <c r="AD374" s="188"/>
      <c r="AE374" s="188"/>
      <c r="AF374" s="188"/>
      <c r="AG374" s="188"/>
      <c r="AH374" s="188"/>
      <c r="AI374" s="188"/>
      <c r="AJ374" s="188"/>
      <c r="AK374" s="188"/>
      <c r="AL374" s="188"/>
      <c r="AM374" s="188"/>
      <c r="AN374" s="188"/>
      <c r="AO374" s="188"/>
      <c r="AP374" s="188"/>
      <c r="AQ374" s="188"/>
      <c r="AR374" s="188"/>
      <c r="AS374" s="188"/>
      <c r="AT374" s="188"/>
      <c r="AU374" s="188"/>
      <c r="AV374" s="188"/>
      <c r="AW374" s="188"/>
      <c r="AX374" s="188"/>
      <c r="AY374" s="188"/>
      <c r="AZ374" s="188"/>
      <c r="BA374" s="188"/>
      <c r="BB374" s="188"/>
      <c r="BC374" s="188"/>
      <c r="BD374" s="188"/>
      <c r="BE374" s="188"/>
      <c r="BF374" s="188"/>
      <c r="BG374" s="188"/>
      <c r="BH374" s="188"/>
      <c r="BI374" s="188"/>
      <c r="BJ374" s="188"/>
      <c r="BK374" s="188"/>
      <c r="BL374" s="188"/>
      <c r="BM374" s="188"/>
      <c r="BN374" s="188"/>
      <c r="BO374" s="188"/>
      <c r="BP374" s="188"/>
      <c r="BQ374" s="188"/>
      <c r="BR374" s="188"/>
      <c r="BS374" s="188"/>
      <c r="BT374" s="188"/>
      <c r="BU374" s="188"/>
      <c r="BV374" s="188"/>
      <c r="BW374" s="188"/>
      <c r="BX374" s="188"/>
      <c r="BY374" s="188"/>
      <c r="BZ374" s="188"/>
      <c r="CA374" s="188"/>
      <c r="CB374" s="188"/>
      <c r="CC374" s="188"/>
      <c r="CD374" s="188"/>
      <c r="CE374" s="188"/>
      <c r="CF374" s="188"/>
      <c r="CG374" s="188"/>
      <c r="CH374" s="188"/>
      <c r="CI374" s="188"/>
      <c r="CJ374" s="188"/>
      <c r="CK374" s="188"/>
      <c r="CL374" s="188"/>
      <c r="CM374" s="188"/>
      <c r="CN374" s="188"/>
      <c r="CO374" s="188"/>
      <c r="CP374" s="188"/>
      <c r="CQ374" s="188"/>
      <c r="CR374" s="188"/>
      <c r="CS374" s="188"/>
      <c r="CT374" s="188"/>
      <c r="CU374" s="188"/>
      <c r="CV374" s="188"/>
      <c r="CW374" s="188"/>
      <c r="CX374" s="188"/>
      <c r="CY374" s="188"/>
      <c r="CZ374" s="188"/>
      <c r="DA374" s="188"/>
      <c r="DB374" s="188"/>
      <c r="DC374" s="188"/>
      <c r="DD374" s="188"/>
      <c r="DE374" s="188"/>
      <c r="DF374" s="188"/>
      <c r="DG374" s="188"/>
      <c r="DH374" s="188"/>
      <c r="DI374" s="188"/>
      <c r="DJ374" s="188"/>
      <c r="DK374" s="188"/>
      <c r="DL374" s="188"/>
      <c r="DM374" s="188"/>
      <c r="DN374" s="188"/>
      <c r="DO374" s="188"/>
      <c r="DP374" s="188"/>
      <c r="DQ374" s="188"/>
      <c r="DR374" s="188"/>
      <c r="DS374" s="188"/>
      <c r="DT374" s="188"/>
      <c r="DU374" s="188"/>
      <c r="DV374" s="188"/>
      <c r="DW374" s="188"/>
      <c r="DX374" s="188"/>
      <c r="DY374" s="188"/>
      <c r="DZ374" s="188"/>
      <c r="EA374" s="188"/>
      <c r="EB374" s="188"/>
      <c r="EC374" s="188"/>
      <c r="ED374" s="188"/>
      <c r="EE374" s="188"/>
      <c r="EF374" s="188"/>
      <c r="EG374" s="188"/>
      <c r="EH374" s="188"/>
      <c r="EI374" s="188"/>
      <c r="EJ374" s="188"/>
      <c r="EK374" s="188"/>
      <c r="EL374" s="188"/>
      <c r="EM374" s="188"/>
      <c r="EN374" s="188"/>
      <c r="EO374" s="188"/>
      <c r="EP374" s="188"/>
      <c r="EQ374" s="188"/>
      <c r="ER374" s="188"/>
      <c r="ES374" s="188"/>
      <c r="ET374" s="188"/>
      <c r="EU374" s="188"/>
      <c r="EV374" s="188"/>
      <c r="EW374" s="188"/>
      <c r="EX374" s="188"/>
      <c r="EY374" s="188"/>
      <c r="EZ374" s="188"/>
      <c r="FA374" s="188"/>
      <c r="FB374" s="188"/>
      <c r="FC374" s="188"/>
      <c r="FD374" s="188"/>
      <c r="FE374" s="188"/>
      <c r="FF374" s="188"/>
      <c r="FG374" s="188"/>
      <c r="FH374" s="188"/>
      <c r="FI374" s="188"/>
      <c r="FJ374" s="188"/>
      <c r="FK374" s="188"/>
      <c r="FL374" s="188"/>
      <c r="FM374" s="188"/>
      <c r="FN374" s="188"/>
      <c r="FO374" s="188"/>
      <c r="FP374" s="188"/>
      <c r="FQ374" s="188"/>
      <c r="FR374" s="188"/>
      <c r="FS374" s="188"/>
      <c r="FT374" s="188"/>
      <c r="FU374" s="188"/>
      <c r="FV374" s="188"/>
      <c r="FW374" s="188"/>
      <c r="FX374" s="188"/>
      <c r="FY374" s="188"/>
      <c r="FZ374" s="188"/>
      <c r="GA374" s="188"/>
      <c r="GB374" s="188"/>
      <c r="GC374" s="188"/>
      <c r="GD374" s="188"/>
      <c r="GE374" s="188"/>
      <c r="GF374" s="188"/>
      <c r="GG374" s="188"/>
      <c r="GH374" s="188"/>
      <c r="GI374" s="188"/>
      <c r="GJ374" s="188"/>
      <c r="GK374" s="188"/>
      <c r="GL374" s="188"/>
      <c r="GM374" s="188"/>
      <c r="GN374" s="188"/>
      <c r="GO374" s="188"/>
      <c r="GP374" s="188"/>
      <c r="GQ374" s="188"/>
      <c r="GR374" s="188"/>
      <c r="GS374" s="188"/>
      <c r="GT374" s="188"/>
      <c r="GU374" s="188"/>
      <c r="GV374" s="188"/>
      <c r="GW374" s="188"/>
      <c r="GX374" s="188"/>
      <c r="GY374" s="188"/>
      <c r="GZ374" s="188"/>
      <c r="HA374" s="188"/>
      <c r="HB374" s="188"/>
      <c r="HC374" s="188"/>
      <c r="HD374" s="188"/>
      <c r="HE374" s="188"/>
      <c r="HF374" s="188"/>
      <c r="HG374" s="188"/>
      <c r="HH374" s="188"/>
      <c r="HI374" s="188"/>
      <c r="HJ374" s="188"/>
    </row>
    <row r="375" spans="1:218">
      <c r="A375" s="191"/>
      <c r="B375" s="191"/>
      <c r="C375" s="191"/>
      <c r="D375" s="191"/>
      <c r="E375" s="182"/>
      <c r="F375" s="191"/>
      <c r="G375" s="191"/>
      <c r="H375" s="191"/>
      <c r="I375" s="182"/>
      <c r="J375" s="191"/>
      <c r="K375" s="191"/>
      <c r="L375" s="191"/>
      <c r="M375" s="191"/>
      <c r="N375" s="191"/>
      <c r="O375" s="191"/>
      <c r="P375" s="191"/>
      <c r="Q375" s="191"/>
      <c r="R375" s="191"/>
      <c r="S375" s="191"/>
      <c r="T375" s="191"/>
      <c r="U375" s="191"/>
      <c r="V375" s="191"/>
      <c r="W375" s="191"/>
      <c r="Z375" s="188"/>
      <c r="AA375" s="188"/>
      <c r="AB375" s="188"/>
      <c r="AC375" s="188"/>
      <c r="AD375" s="188"/>
      <c r="AE375" s="188"/>
      <c r="AF375" s="188"/>
      <c r="AG375" s="188"/>
      <c r="AH375" s="188"/>
      <c r="AI375" s="188"/>
      <c r="AJ375" s="188"/>
      <c r="AK375" s="188"/>
      <c r="AL375" s="188"/>
      <c r="AM375" s="188"/>
      <c r="AN375" s="188"/>
      <c r="AO375" s="188"/>
      <c r="AP375" s="188"/>
      <c r="AQ375" s="188"/>
      <c r="AR375" s="188"/>
      <c r="AS375" s="188"/>
      <c r="AT375" s="188"/>
      <c r="AU375" s="188"/>
      <c r="AV375" s="188"/>
      <c r="AW375" s="188"/>
      <c r="AX375" s="188"/>
      <c r="AY375" s="188"/>
      <c r="AZ375" s="188"/>
      <c r="BA375" s="188"/>
      <c r="BB375" s="188"/>
      <c r="BC375" s="188"/>
      <c r="BD375" s="188"/>
      <c r="BE375" s="188"/>
      <c r="BF375" s="188"/>
      <c r="BG375" s="188"/>
      <c r="BH375" s="188"/>
      <c r="BI375" s="188"/>
      <c r="BJ375" s="188"/>
      <c r="BK375" s="188"/>
      <c r="BL375" s="188"/>
      <c r="BM375" s="188"/>
      <c r="BN375" s="188"/>
      <c r="BO375" s="188"/>
      <c r="BP375" s="188"/>
      <c r="BQ375" s="188"/>
      <c r="BR375" s="188"/>
      <c r="BS375" s="188"/>
      <c r="BT375" s="188"/>
      <c r="BU375" s="188"/>
      <c r="BV375" s="188"/>
      <c r="BW375" s="188"/>
      <c r="BX375" s="188"/>
      <c r="BY375" s="188"/>
      <c r="BZ375" s="188"/>
      <c r="CA375" s="188"/>
      <c r="CB375" s="188"/>
      <c r="CC375" s="188"/>
      <c r="CD375" s="188"/>
      <c r="CE375" s="188"/>
      <c r="CF375" s="188"/>
      <c r="CG375" s="188"/>
      <c r="CH375" s="188"/>
      <c r="CI375" s="188"/>
      <c r="CJ375" s="188"/>
      <c r="CK375" s="188"/>
      <c r="CL375" s="188"/>
      <c r="CM375" s="188"/>
      <c r="CN375" s="188"/>
      <c r="CO375" s="188"/>
      <c r="CP375" s="188"/>
      <c r="CQ375" s="188"/>
      <c r="CR375" s="188"/>
      <c r="CS375" s="188"/>
      <c r="CT375" s="188"/>
      <c r="CU375" s="188"/>
      <c r="CV375" s="188"/>
      <c r="CW375" s="188"/>
      <c r="CX375" s="188"/>
      <c r="CY375" s="188"/>
      <c r="CZ375" s="188"/>
      <c r="DA375" s="188"/>
      <c r="DB375" s="188"/>
      <c r="DC375" s="188"/>
      <c r="DD375" s="188"/>
      <c r="DE375" s="188"/>
      <c r="DF375" s="188"/>
      <c r="DG375" s="188"/>
      <c r="DH375" s="188"/>
      <c r="DI375" s="188"/>
      <c r="DJ375" s="188"/>
      <c r="DK375" s="188"/>
      <c r="DL375" s="188"/>
      <c r="DM375" s="188"/>
      <c r="DN375" s="188"/>
      <c r="DO375" s="188"/>
      <c r="DP375" s="188"/>
      <c r="DQ375" s="188"/>
      <c r="DR375" s="188"/>
      <c r="DS375" s="188"/>
      <c r="DT375" s="188"/>
      <c r="DU375" s="188"/>
      <c r="DV375" s="188"/>
      <c r="DW375" s="188"/>
      <c r="DX375" s="188"/>
      <c r="DY375" s="188"/>
      <c r="DZ375" s="188"/>
      <c r="EA375" s="188"/>
      <c r="EB375" s="188"/>
      <c r="EC375" s="188"/>
      <c r="ED375" s="188"/>
      <c r="EE375" s="188"/>
      <c r="EF375" s="188"/>
      <c r="EG375" s="188"/>
      <c r="EH375" s="188"/>
      <c r="EI375" s="188"/>
      <c r="EJ375" s="188"/>
      <c r="EK375" s="188"/>
      <c r="EL375" s="188"/>
      <c r="EM375" s="188"/>
      <c r="EN375" s="188"/>
      <c r="EO375" s="188"/>
      <c r="EP375" s="188"/>
      <c r="EQ375" s="188"/>
      <c r="ER375" s="188"/>
      <c r="ES375" s="188"/>
      <c r="ET375" s="188"/>
      <c r="EU375" s="188"/>
      <c r="EV375" s="188"/>
      <c r="EW375" s="188"/>
      <c r="EX375" s="188"/>
      <c r="EY375" s="188"/>
      <c r="EZ375" s="188"/>
      <c r="FA375" s="188"/>
      <c r="FB375" s="188"/>
      <c r="FC375" s="188"/>
      <c r="FD375" s="188"/>
      <c r="FE375" s="188"/>
      <c r="FF375" s="188"/>
      <c r="FG375" s="188"/>
      <c r="FH375" s="188"/>
      <c r="FI375" s="188"/>
      <c r="FJ375" s="188"/>
      <c r="FK375" s="188"/>
      <c r="FL375" s="188"/>
      <c r="FM375" s="188"/>
      <c r="FN375" s="188"/>
      <c r="FO375" s="188"/>
      <c r="FP375" s="188"/>
      <c r="FQ375" s="188"/>
      <c r="FR375" s="188"/>
      <c r="FS375" s="188"/>
      <c r="FT375" s="188"/>
      <c r="FU375" s="188"/>
      <c r="FV375" s="188"/>
      <c r="FW375" s="188"/>
      <c r="FX375" s="188"/>
      <c r="FY375" s="188"/>
      <c r="FZ375" s="188"/>
      <c r="GA375" s="188"/>
      <c r="GB375" s="188"/>
      <c r="GC375" s="188"/>
      <c r="GD375" s="188"/>
      <c r="GE375" s="188"/>
      <c r="GF375" s="188"/>
      <c r="GG375" s="188"/>
      <c r="GH375" s="188"/>
      <c r="GI375" s="188"/>
      <c r="GJ375" s="188"/>
      <c r="GK375" s="188"/>
      <c r="GL375" s="188"/>
      <c r="GM375" s="188"/>
      <c r="GN375" s="188"/>
      <c r="GO375" s="188"/>
      <c r="GP375" s="188"/>
      <c r="GQ375" s="188"/>
      <c r="GR375" s="188"/>
      <c r="GS375" s="188"/>
      <c r="GT375" s="188"/>
      <c r="GU375" s="188"/>
      <c r="GV375" s="188"/>
      <c r="GW375" s="188"/>
      <c r="GX375" s="188"/>
      <c r="GY375" s="188"/>
      <c r="GZ375" s="188"/>
      <c r="HA375" s="188"/>
      <c r="HB375" s="188"/>
      <c r="HC375" s="188"/>
      <c r="HD375" s="188"/>
      <c r="HE375" s="188"/>
      <c r="HF375" s="188"/>
      <c r="HG375" s="188"/>
      <c r="HH375" s="188"/>
      <c r="HI375" s="188"/>
      <c r="HJ375" s="188"/>
    </row>
    <row r="376" spans="1:218">
      <c r="A376" s="191"/>
      <c r="B376" s="191"/>
      <c r="C376" s="191"/>
      <c r="D376" s="191"/>
      <c r="E376" s="182"/>
      <c r="F376" s="191"/>
      <c r="G376" s="191"/>
      <c r="H376" s="191"/>
      <c r="I376" s="182"/>
      <c r="J376" s="191"/>
      <c r="K376" s="191"/>
      <c r="L376" s="191"/>
      <c r="M376" s="191"/>
      <c r="N376" s="191"/>
      <c r="O376" s="191"/>
      <c r="P376" s="191"/>
      <c r="Q376" s="191"/>
      <c r="R376" s="191"/>
      <c r="S376" s="191"/>
      <c r="T376" s="191"/>
      <c r="U376" s="191"/>
      <c r="V376" s="191"/>
      <c r="W376" s="191"/>
      <c r="Z376" s="188"/>
      <c r="AA376" s="188"/>
      <c r="AB376" s="188"/>
      <c r="AC376" s="188"/>
      <c r="AD376" s="188"/>
      <c r="AE376" s="188"/>
      <c r="AF376" s="188"/>
      <c r="AG376" s="188"/>
      <c r="AH376" s="188"/>
      <c r="AI376" s="188"/>
      <c r="AJ376" s="188"/>
      <c r="AK376" s="188"/>
      <c r="AL376" s="188"/>
      <c r="AM376" s="188"/>
      <c r="AN376" s="188"/>
      <c r="AO376" s="188"/>
      <c r="AP376" s="188"/>
      <c r="AQ376" s="188"/>
      <c r="AR376" s="188"/>
      <c r="AS376" s="188"/>
      <c r="AT376" s="188"/>
      <c r="AU376" s="188"/>
      <c r="AV376" s="188"/>
      <c r="AW376" s="188"/>
      <c r="AX376" s="188"/>
      <c r="AY376" s="188"/>
      <c r="AZ376" s="188"/>
      <c r="BA376" s="188"/>
      <c r="BB376" s="188"/>
      <c r="BC376" s="188"/>
      <c r="BD376" s="188"/>
      <c r="BE376" s="188"/>
      <c r="BF376" s="188"/>
      <c r="BG376" s="188"/>
      <c r="BH376" s="188"/>
      <c r="BI376" s="188"/>
      <c r="BJ376" s="188"/>
      <c r="BK376" s="188"/>
      <c r="BL376" s="188"/>
      <c r="BM376" s="188"/>
      <c r="BN376" s="188"/>
      <c r="BO376" s="188"/>
      <c r="BP376" s="188"/>
      <c r="BQ376" s="188"/>
      <c r="BR376" s="188"/>
      <c r="BS376" s="188"/>
      <c r="BT376" s="188"/>
      <c r="BU376" s="188"/>
      <c r="BV376" s="188"/>
      <c r="BW376" s="188"/>
      <c r="BX376" s="188"/>
      <c r="BY376" s="188"/>
      <c r="BZ376" s="188"/>
      <c r="CA376" s="188"/>
      <c r="CB376" s="188"/>
      <c r="CC376" s="188"/>
      <c r="CD376" s="188"/>
      <c r="CE376" s="188"/>
      <c r="CF376" s="188"/>
      <c r="CG376" s="188"/>
      <c r="CH376" s="188"/>
      <c r="CI376" s="188"/>
      <c r="CJ376" s="188"/>
      <c r="CK376" s="188"/>
      <c r="CL376" s="188"/>
      <c r="CM376" s="188"/>
      <c r="CN376" s="188"/>
      <c r="CO376" s="188"/>
      <c r="CP376" s="188"/>
      <c r="CQ376" s="188"/>
      <c r="CR376" s="188"/>
      <c r="CS376" s="188"/>
      <c r="CT376" s="188"/>
      <c r="CU376" s="188"/>
      <c r="CV376" s="188"/>
      <c r="CW376" s="188"/>
      <c r="CX376" s="188"/>
      <c r="CY376" s="188"/>
      <c r="CZ376" s="188"/>
      <c r="DA376" s="188"/>
      <c r="DB376" s="188"/>
      <c r="DC376" s="188"/>
      <c r="DD376" s="188"/>
      <c r="DE376" s="188"/>
      <c r="DF376" s="188"/>
      <c r="DG376" s="188"/>
      <c r="DH376" s="188"/>
      <c r="DI376" s="188"/>
      <c r="DJ376" s="188"/>
      <c r="DK376" s="188"/>
      <c r="DL376" s="188"/>
      <c r="DM376" s="188"/>
      <c r="DN376" s="188"/>
      <c r="DO376" s="188"/>
      <c r="DP376" s="188"/>
      <c r="DQ376" s="188"/>
      <c r="DR376" s="188"/>
      <c r="DS376" s="188"/>
      <c r="DT376" s="188"/>
      <c r="DU376" s="188"/>
      <c r="DV376" s="188"/>
      <c r="DW376" s="188"/>
      <c r="DX376" s="188"/>
      <c r="DY376" s="188"/>
      <c r="DZ376" s="188"/>
      <c r="EA376" s="188"/>
      <c r="EB376" s="188"/>
      <c r="EC376" s="188"/>
      <c r="ED376" s="188"/>
      <c r="EE376" s="188"/>
      <c r="EF376" s="188"/>
      <c r="EG376" s="188"/>
      <c r="EH376" s="188"/>
      <c r="EI376" s="188"/>
      <c r="EJ376" s="188"/>
      <c r="EK376" s="188"/>
      <c r="EL376" s="188"/>
      <c r="EM376" s="188"/>
      <c r="EN376" s="188"/>
      <c r="EO376" s="188"/>
      <c r="EP376" s="188"/>
      <c r="EQ376" s="188"/>
      <c r="ER376" s="188"/>
      <c r="ES376" s="188"/>
      <c r="ET376" s="188"/>
      <c r="EU376" s="188"/>
      <c r="EV376" s="188"/>
      <c r="EW376" s="188"/>
      <c r="EX376" s="188"/>
      <c r="EY376" s="188"/>
      <c r="EZ376" s="188"/>
      <c r="FA376" s="188"/>
      <c r="FB376" s="188"/>
      <c r="FC376" s="188"/>
      <c r="FD376" s="188"/>
      <c r="FE376" s="188"/>
      <c r="FF376" s="188"/>
      <c r="FG376" s="188"/>
      <c r="FH376" s="188"/>
      <c r="FI376" s="188"/>
      <c r="FJ376" s="188"/>
      <c r="FK376" s="188"/>
      <c r="FL376" s="188"/>
      <c r="FM376" s="188"/>
      <c r="FN376" s="188"/>
      <c r="FO376" s="188"/>
      <c r="FP376" s="188"/>
      <c r="FQ376" s="188"/>
      <c r="FR376" s="188"/>
      <c r="FS376" s="188"/>
      <c r="FT376" s="188"/>
      <c r="FU376" s="188"/>
      <c r="FV376" s="188"/>
      <c r="FW376" s="188"/>
      <c r="FX376" s="188"/>
      <c r="FY376" s="188"/>
      <c r="FZ376" s="188"/>
      <c r="GA376" s="188"/>
      <c r="GB376" s="188"/>
      <c r="GC376" s="188"/>
      <c r="GD376" s="188"/>
      <c r="GE376" s="188"/>
      <c r="GF376" s="188"/>
      <c r="GG376" s="188"/>
      <c r="GH376" s="188"/>
      <c r="GI376" s="188"/>
      <c r="GJ376" s="188"/>
      <c r="GK376" s="188"/>
      <c r="GL376" s="188"/>
      <c r="GM376" s="188"/>
      <c r="GN376" s="188"/>
      <c r="GO376" s="188"/>
      <c r="GP376" s="188"/>
      <c r="GQ376" s="188"/>
      <c r="GR376" s="188"/>
      <c r="GS376" s="188"/>
      <c r="GT376" s="188"/>
      <c r="GU376" s="188"/>
      <c r="GV376" s="188"/>
      <c r="GW376" s="188"/>
      <c r="GX376" s="188"/>
      <c r="GY376" s="188"/>
      <c r="GZ376" s="188"/>
      <c r="HA376" s="188"/>
      <c r="HB376" s="188"/>
      <c r="HC376" s="188"/>
      <c r="HD376" s="188"/>
      <c r="HE376" s="188"/>
      <c r="HF376" s="188"/>
      <c r="HG376" s="188"/>
      <c r="HH376" s="188"/>
      <c r="HI376" s="188"/>
      <c r="HJ376" s="188"/>
    </row>
    <row r="377" spans="1:218">
      <c r="A377" s="191"/>
      <c r="B377" s="191"/>
      <c r="C377" s="191"/>
      <c r="D377" s="191"/>
      <c r="E377" s="182"/>
      <c r="F377" s="191"/>
      <c r="G377" s="191"/>
      <c r="H377" s="191"/>
      <c r="I377" s="182"/>
      <c r="J377" s="191"/>
      <c r="K377" s="191"/>
      <c r="L377" s="191"/>
      <c r="M377" s="191"/>
      <c r="N377" s="191"/>
      <c r="O377" s="191"/>
      <c r="P377" s="191"/>
      <c r="Q377" s="191"/>
      <c r="R377" s="191"/>
      <c r="S377" s="191"/>
      <c r="T377" s="191"/>
      <c r="U377" s="191"/>
      <c r="V377" s="191"/>
      <c r="W377" s="191"/>
      <c r="Z377" s="188"/>
      <c r="AA377" s="188"/>
      <c r="AB377" s="188"/>
      <c r="AC377" s="188"/>
      <c r="AD377" s="188"/>
      <c r="AE377" s="188"/>
      <c r="AF377" s="188"/>
      <c r="AG377" s="188"/>
      <c r="AH377" s="188"/>
      <c r="AI377" s="188"/>
      <c r="AJ377" s="188"/>
      <c r="AK377" s="188"/>
      <c r="AL377" s="188"/>
      <c r="AM377" s="188"/>
      <c r="AN377" s="188"/>
      <c r="AO377" s="188"/>
      <c r="AP377" s="188"/>
      <c r="AQ377" s="188"/>
      <c r="AR377" s="188"/>
      <c r="AS377" s="188"/>
      <c r="AT377" s="188"/>
      <c r="AU377" s="188"/>
      <c r="AV377" s="188"/>
      <c r="AW377" s="188"/>
      <c r="AX377" s="188"/>
      <c r="AY377" s="188"/>
      <c r="AZ377" s="188"/>
      <c r="BA377" s="188"/>
      <c r="BB377" s="188"/>
      <c r="BC377" s="188"/>
      <c r="BD377" s="188"/>
      <c r="BE377" s="188"/>
      <c r="BF377" s="188"/>
      <c r="BG377" s="188"/>
      <c r="BH377" s="188"/>
      <c r="BI377" s="188"/>
      <c r="BJ377" s="188"/>
      <c r="BK377" s="188"/>
      <c r="BL377" s="188"/>
      <c r="BM377" s="188"/>
      <c r="BN377" s="188"/>
      <c r="BO377" s="188"/>
      <c r="BP377" s="188"/>
      <c r="BQ377" s="188"/>
      <c r="BR377" s="188"/>
      <c r="BS377" s="188"/>
      <c r="BT377" s="188"/>
      <c r="BU377" s="188"/>
      <c r="BV377" s="188"/>
      <c r="BW377" s="188"/>
      <c r="BX377" s="188"/>
      <c r="BY377" s="188"/>
      <c r="BZ377" s="188"/>
      <c r="CA377" s="188"/>
      <c r="CB377" s="188"/>
      <c r="CC377" s="188"/>
      <c r="CD377" s="188"/>
      <c r="CE377" s="188"/>
      <c r="CF377" s="188"/>
      <c r="CG377" s="188"/>
      <c r="CH377" s="188"/>
      <c r="CI377" s="188"/>
      <c r="CJ377" s="188"/>
      <c r="CK377" s="188"/>
      <c r="CL377" s="188"/>
      <c r="CM377" s="188"/>
      <c r="CN377" s="188"/>
      <c r="CO377" s="188"/>
      <c r="CP377" s="188"/>
      <c r="CQ377" s="188"/>
      <c r="CR377" s="188"/>
      <c r="CS377" s="188"/>
      <c r="CT377" s="188"/>
      <c r="CU377" s="188"/>
      <c r="CV377" s="188"/>
      <c r="CW377" s="188"/>
      <c r="CX377" s="188"/>
      <c r="CY377" s="188"/>
      <c r="CZ377" s="188"/>
      <c r="DA377" s="188"/>
      <c r="DB377" s="188"/>
      <c r="DC377" s="188"/>
      <c r="DD377" s="188"/>
      <c r="DE377" s="188"/>
      <c r="DF377" s="188"/>
      <c r="DG377" s="188"/>
      <c r="DH377" s="188"/>
      <c r="DI377" s="188"/>
      <c r="DJ377" s="188"/>
      <c r="DK377" s="188"/>
      <c r="DL377" s="188"/>
      <c r="DM377" s="188"/>
      <c r="DN377" s="188"/>
      <c r="DO377" s="188"/>
      <c r="DP377" s="188"/>
      <c r="DQ377" s="188"/>
      <c r="DR377" s="188"/>
      <c r="DS377" s="188"/>
      <c r="DT377" s="188"/>
      <c r="DU377" s="188"/>
      <c r="DV377" s="188"/>
      <c r="DW377" s="188"/>
      <c r="DX377" s="188"/>
      <c r="DY377" s="188"/>
      <c r="DZ377" s="188"/>
      <c r="EA377" s="188"/>
      <c r="EB377" s="188"/>
      <c r="EC377" s="188"/>
      <c r="ED377" s="188"/>
      <c r="EE377" s="188"/>
      <c r="EF377" s="188"/>
      <c r="EG377" s="188"/>
      <c r="EH377" s="188"/>
      <c r="EI377" s="188"/>
      <c r="EJ377" s="188"/>
      <c r="EK377" s="188"/>
      <c r="EL377" s="188"/>
      <c r="EM377" s="188"/>
      <c r="EN377" s="188"/>
      <c r="EO377" s="188"/>
      <c r="EP377" s="188"/>
      <c r="EQ377" s="188"/>
      <c r="ER377" s="188"/>
      <c r="ES377" s="188"/>
      <c r="ET377" s="188"/>
      <c r="EU377" s="188"/>
      <c r="EV377" s="188"/>
      <c r="EW377" s="188"/>
      <c r="EX377" s="188"/>
      <c r="EY377" s="188"/>
      <c r="EZ377" s="188"/>
      <c r="FA377" s="188"/>
      <c r="FB377" s="188"/>
      <c r="FC377" s="188"/>
      <c r="FD377" s="188"/>
      <c r="FE377" s="188"/>
      <c r="FF377" s="188"/>
      <c r="FG377" s="188"/>
      <c r="FH377" s="188"/>
      <c r="FI377" s="188"/>
      <c r="FJ377" s="188"/>
      <c r="FK377" s="188"/>
      <c r="FL377" s="188"/>
      <c r="FM377" s="188"/>
      <c r="FN377" s="188"/>
      <c r="FO377" s="188"/>
      <c r="FP377" s="188"/>
      <c r="FQ377" s="188"/>
      <c r="FR377" s="188"/>
      <c r="FS377" s="188"/>
      <c r="FT377" s="188"/>
      <c r="FU377" s="188"/>
      <c r="FV377" s="188"/>
      <c r="FW377" s="188"/>
      <c r="FX377" s="188"/>
      <c r="FY377" s="188"/>
      <c r="FZ377" s="188"/>
      <c r="GA377" s="188"/>
      <c r="GB377" s="188"/>
      <c r="GC377" s="188"/>
      <c r="GD377" s="188"/>
      <c r="GE377" s="188"/>
      <c r="GF377" s="188"/>
      <c r="GG377" s="188"/>
      <c r="GH377" s="188"/>
      <c r="GI377" s="188"/>
      <c r="GJ377" s="188"/>
      <c r="GK377" s="188"/>
      <c r="GL377" s="188"/>
      <c r="GM377" s="188"/>
      <c r="GN377" s="188"/>
      <c r="GO377" s="188"/>
      <c r="GP377" s="188"/>
      <c r="GQ377" s="188"/>
      <c r="GR377" s="188"/>
      <c r="GS377" s="188"/>
      <c r="GT377" s="188"/>
      <c r="GU377" s="188"/>
      <c r="GV377" s="188"/>
      <c r="GW377" s="188"/>
      <c r="GX377" s="188"/>
      <c r="GY377" s="188"/>
      <c r="GZ377" s="188"/>
      <c r="HA377" s="188"/>
      <c r="HB377" s="188"/>
      <c r="HC377" s="188"/>
      <c r="HD377" s="188"/>
      <c r="HE377" s="188"/>
      <c r="HF377" s="188"/>
      <c r="HG377" s="188"/>
      <c r="HH377" s="188"/>
      <c r="HI377" s="188"/>
      <c r="HJ377" s="188"/>
    </row>
    <row r="378" spans="1:218">
      <c r="A378" s="191"/>
      <c r="B378" s="191"/>
      <c r="C378" s="191"/>
      <c r="D378" s="191"/>
      <c r="E378" s="182"/>
      <c r="F378" s="191"/>
      <c r="G378" s="191"/>
      <c r="H378" s="191"/>
      <c r="I378" s="182"/>
      <c r="J378" s="191"/>
      <c r="K378" s="191"/>
      <c r="L378" s="191"/>
      <c r="M378" s="191"/>
      <c r="N378" s="191"/>
      <c r="O378" s="191"/>
      <c r="P378" s="191"/>
      <c r="Q378" s="191"/>
      <c r="R378" s="191"/>
      <c r="S378" s="191"/>
      <c r="T378" s="191"/>
      <c r="U378" s="191"/>
      <c r="V378" s="191"/>
      <c r="W378" s="191"/>
      <c r="Z378" s="188"/>
      <c r="AA378" s="188"/>
      <c r="AB378" s="188"/>
      <c r="AC378" s="188"/>
      <c r="AD378" s="188"/>
      <c r="AE378" s="188"/>
      <c r="AF378" s="188"/>
      <c r="AG378" s="188"/>
      <c r="AH378" s="188"/>
      <c r="AI378" s="188"/>
      <c r="AJ378" s="188"/>
      <c r="AK378" s="188"/>
      <c r="AL378" s="188"/>
      <c r="AM378" s="188"/>
      <c r="AN378" s="188"/>
      <c r="AO378" s="188"/>
      <c r="AP378" s="188"/>
      <c r="AQ378" s="188"/>
      <c r="AR378" s="188"/>
      <c r="AS378" s="188"/>
      <c r="AT378" s="188"/>
      <c r="AU378" s="188"/>
      <c r="AV378" s="188"/>
      <c r="AW378" s="188"/>
      <c r="AX378" s="188"/>
      <c r="AY378" s="188"/>
      <c r="AZ378" s="188"/>
      <c r="BA378" s="188"/>
      <c r="BB378" s="188"/>
      <c r="BC378" s="188"/>
      <c r="BD378" s="188"/>
      <c r="BE378" s="188"/>
      <c r="BF378" s="188"/>
      <c r="BG378" s="188"/>
      <c r="BH378" s="188"/>
      <c r="BI378" s="188"/>
      <c r="BJ378" s="188"/>
      <c r="BK378" s="188"/>
      <c r="BL378" s="188"/>
      <c r="BM378" s="188"/>
      <c r="BN378" s="188"/>
      <c r="BO378" s="188"/>
      <c r="BP378" s="188"/>
      <c r="BQ378" s="188"/>
      <c r="BR378" s="188"/>
      <c r="BS378" s="188"/>
      <c r="BT378" s="188"/>
      <c r="BU378" s="188"/>
      <c r="BV378" s="188"/>
      <c r="BW378" s="188"/>
      <c r="BX378" s="188"/>
      <c r="BY378" s="188"/>
      <c r="BZ378" s="188"/>
      <c r="CA378" s="188"/>
      <c r="CB378" s="188"/>
      <c r="CC378" s="188"/>
      <c r="CD378" s="188"/>
      <c r="CE378" s="188"/>
      <c r="CF378" s="188"/>
      <c r="CG378" s="188"/>
      <c r="CH378" s="188"/>
      <c r="CI378" s="188"/>
      <c r="CJ378" s="188"/>
      <c r="CK378" s="188"/>
      <c r="CL378" s="188"/>
      <c r="CM378" s="188"/>
      <c r="CN378" s="188"/>
      <c r="CO378" s="188"/>
      <c r="CP378" s="188"/>
      <c r="CQ378" s="188"/>
      <c r="CR378" s="188"/>
      <c r="CS378" s="188"/>
      <c r="CT378" s="188"/>
      <c r="CU378" s="188"/>
      <c r="CV378" s="188"/>
      <c r="CW378" s="188"/>
      <c r="CX378" s="188"/>
      <c r="CY378" s="188"/>
      <c r="CZ378" s="188"/>
      <c r="DA378" s="188"/>
      <c r="DB378" s="188"/>
      <c r="DC378" s="188"/>
      <c r="DD378" s="188"/>
      <c r="DE378" s="188"/>
      <c r="DF378" s="188"/>
      <c r="DG378" s="188"/>
      <c r="DH378" s="188"/>
      <c r="DI378" s="188"/>
      <c r="DJ378" s="188"/>
      <c r="DK378" s="188"/>
      <c r="DL378" s="188"/>
      <c r="DM378" s="188"/>
      <c r="DN378" s="188"/>
      <c r="DO378" s="188"/>
      <c r="DP378" s="188"/>
      <c r="DQ378" s="188"/>
      <c r="DR378" s="188"/>
      <c r="DS378" s="188"/>
      <c r="DT378" s="188"/>
      <c r="DU378" s="188"/>
      <c r="DV378" s="188"/>
      <c r="DW378" s="188"/>
      <c r="DX378" s="188"/>
      <c r="DY378" s="188"/>
      <c r="DZ378" s="188"/>
      <c r="EA378" s="188"/>
      <c r="EB378" s="188"/>
      <c r="EC378" s="188"/>
      <c r="ED378" s="188"/>
      <c r="EE378" s="188"/>
      <c r="EF378" s="188"/>
      <c r="EG378" s="188"/>
      <c r="EH378" s="188"/>
      <c r="EI378" s="188"/>
      <c r="EJ378" s="188"/>
      <c r="EK378" s="188"/>
      <c r="EL378" s="188"/>
      <c r="EM378" s="188"/>
      <c r="EN378" s="188"/>
      <c r="EO378" s="188"/>
      <c r="EP378" s="188"/>
      <c r="EQ378" s="188"/>
      <c r="ER378" s="188"/>
      <c r="ES378" s="188"/>
      <c r="ET378" s="188"/>
      <c r="EU378" s="188"/>
      <c r="EV378" s="188"/>
      <c r="EW378" s="188"/>
      <c r="EX378" s="188"/>
      <c r="EY378" s="188"/>
      <c r="EZ378" s="188"/>
      <c r="FA378" s="188"/>
      <c r="FB378" s="188"/>
      <c r="FC378" s="188"/>
      <c r="FD378" s="188"/>
      <c r="FE378" s="188"/>
      <c r="FF378" s="188"/>
      <c r="FG378" s="188"/>
      <c r="FH378" s="188"/>
      <c r="FI378" s="188"/>
      <c r="FJ378" s="188"/>
      <c r="FK378" s="188"/>
      <c r="FL378" s="188"/>
      <c r="FM378" s="188"/>
      <c r="FN378" s="188"/>
      <c r="FO378" s="188"/>
      <c r="FP378" s="188"/>
      <c r="FQ378" s="188"/>
      <c r="FR378" s="188"/>
      <c r="FS378" s="188"/>
      <c r="FT378" s="188"/>
      <c r="FU378" s="188"/>
      <c r="FV378" s="188"/>
      <c r="FW378" s="188"/>
      <c r="FX378" s="188"/>
      <c r="FY378" s="188"/>
      <c r="FZ378" s="188"/>
      <c r="GA378" s="188"/>
      <c r="GB378" s="188"/>
      <c r="GC378" s="188"/>
      <c r="GD378" s="188"/>
      <c r="GE378" s="188"/>
      <c r="GF378" s="188"/>
      <c r="GG378" s="188"/>
      <c r="GH378" s="188"/>
      <c r="GI378" s="188"/>
      <c r="GJ378" s="188"/>
      <c r="GK378" s="188"/>
      <c r="GL378" s="188"/>
      <c r="GM378" s="188"/>
      <c r="GN378" s="188"/>
      <c r="GO378" s="188"/>
      <c r="GP378" s="188"/>
      <c r="GQ378" s="188"/>
      <c r="GR378" s="188"/>
      <c r="GS378" s="188"/>
      <c r="GT378" s="188"/>
      <c r="GU378" s="188"/>
      <c r="GV378" s="188"/>
      <c r="GW378" s="188"/>
      <c r="GX378" s="188"/>
      <c r="GY378" s="188"/>
      <c r="GZ378" s="188"/>
      <c r="HA378" s="188"/>
      <c r="HB378" s="188"/>
      <c r="HC378" s="188"/>
      <c r="HD378" s="188"/>
      <c r="HE378" s="188"/>
      <c r="HF378" s="188"/>
      <c r="HG378" s="188"/>
      <c r="HH378" s="188"/>
      <c r="HI378" s="188"/>
      <c r="HJ378" s="188"/>
    </row>
    <row r="379" spans="1:218">
      <c r="A379" s="191"/>
      <c r="B379" s="191"/>
      <c r="C379" s="191"/>
      <c r="D379" s="191"/>
      <c r="E379" s="182"/>
      <c r="F379" s="191"/>
      <c r="G379" s="191"/>
      <c r="H379" s="191"/>
      <c r="I379" s="182"/>
      <c r="J379" s="191"/>
      <c r="K379" s="191"/>
      <c r="L379" s="191"/>
      <c r="M379" s="191"/>
      <c r="N379" s="191"/>
      <c r="O379" s="191"/>
      <c r="P379" s="191"/>
      <c r="Q379" s="191"/>
      <c r="R379" s="191"/>
      <c r="S379" s="191"/>
      <c r="T379" s="191"/>
      <c r="U379" s="191"/>
      <c r="V379" s="191"/>
      <c r="W379" s="191"/>
      <c r="Z379" s="188"/>
      <c r="AA379" s="188"/>
      <c r="AB379" s="188"/>
      <c r="AC379" s="188"/>
      <c r="AD379" s="188"/>
      <c r="AE379" s="188"/>
      <c r="AF379" s="188"/>
      <c r="AG379" s="188"/>
      <c r="AH379" s="188"/>
      <c r="AI379" s="188"/>
      <c r="AJ379" s="188"/>
      <c r="AK379" s="188"/>
      <c r="AL379" s="188"/>
      <c r="AM379" s="188"/>
      <c r="AN379" s="188"/>
      <c r="AO379" s="188"/>
      <c r="AP379" s="188"/>
      <c r="AQ379" s="188"/>
      <c r="AR379" s="188"/>
      <c r="AS379" s="188"/>
      <c r="AT379" s="188"/>
      <c r="AU379" s="188"/>
      <c r="AV379" s="188"/>
      <c r="AW379" s="188"/>
      <c r="AX379" s="188"/>
      <c r="AY379" s="188"/>
      <c r="AZ379" s="188"/>
      <c r="BA379" s="188"/>
      <c r="BB379" s="188"/>
      <c r="BC379" s="188"/>
      <c r="BD379" s="188"/>
      <c r="BE379" s="188"/>
      <c r="BF379" s="188"/>
      <c r="BG379" s="188"/>
      <c r="BH379" s="188"/>
      <c r="BI379" s="188"/>
      <c r="BJ379" s="188"/>
      <c r="BK379" s="188"/>
      <c r="BL379" s="188"/>
      <c r="BM379" s="188"/>
      <c r="BN379" s="188"/>
      <c r="BO379" s="188"/>
      <c r="BP379" s="188"/>
      <c r="BQ379" s="188"/>
      <c r="BR379" s="188"/>
      <c r="BS379" s="188"/>
      <c r="BT379" s="188"/>
      <c r="BU379" s="188"/>
      <c r="BV379" s="188"/>
      <c r="BW379" s="188"/>
      <c r="BX379" s="188"/>
      <c r="BY379" s="188"/>
      <c r="BZ379" s="188"/>
      <c r="CA379" s="188"/>
      <c r="CB379" s="188"/>
      <c r="CC379" s="188"/>
      <c r="CD379" s="188"/>
      <c r="CE379" s="188"/>
      <c r="CF379" s="188"/>
      <c r="CG379" s="188"/>
      <c r="CH379" s="188"/>
      <c r="CI379" s="188"/>
      <c r="CJ379" s="188"/>
      <c r="CK379" s="188"/>
      <c r="CL379" s="188"/>
      <c r="CM379" s="188"/>
      <c r="CN379" s="188"/>
      <c r="CO379" s="188"/>
      <c r="CP379" s="188"/>
      <c r="CQ379" s="188"/>
      <c r="CR379" s="188"/>
      <c r="CS379" s="188"/>
      <c r="CT379" s="188"/>
      <c r="CU379" s="188"/>
      <c r="CV379" s="188"/>
      <c r="CW379" s="188"/>
      <c r="CX379" s="188"/>
      <c r="CY379" s="188"/>
      <c r="CZ379" s="188"/>
      <c r="DA379" s="188"/>
      <c r="DB379" s="188"/>
      <c r="DC379" s="188"/>
      <c r="DD379" s="188"/>
      <c r="DE379" s="188"/>
      <c r="DF379" s="188"/>
      <c r="DG379" s="188"/>
      <c r="DH379" s="188"/>
      <c r="DI379" s="188"/>
      <c r="DJ379" s="188"/>
      <c r="DK379" s="188"/>
      <c r="DL379" s="188"/>
      <c r="DM379" s="188"/>
      <c r="DN379" s="188"/>
      <c r="DO379" s="188"/>
      <c r="DP379" s="188"/>
      <c r="DQ379" s="188"/>
      <c r="DR379" s="188"/>
      <c r="DS379" s="188"/>
      <c r="DT379" s="188"/>
      <c r="DU379" s="188"/>
      <c r="DV379" s="188"/>
      <c r="DW379" s="188"/>
      <c r="DX379" s="188"/>
      <c r="DY379" s="188"/>
      <c r="DZ379" s="188"/>
      <c r="EA379" s="188"/>
      <c r="EB379" s="188"/>
      <c r="EC379" s="188"/>
      <c r="ED379" s="188"/>
      <c r="EE379" s="188"/>
      <c r="EF379" s="188"/>
      <c r="EG379" s="188"/>
      <c r="EH379" s="188"/>
      <c r="EI379" s="188"/>
      <c r="EJ379" s="188"/>
      <c r="EK379" s="188"/>
      <c r="EL379" s="188"/>
      <c r="EM379" s="188"/>
      <c r="EN379" s="188"/>
      <c r="EO379" s="188"/>
      <c r="EP379" s="188"/>
      <c r="EQ379" s="188"/>
      <c r="ER379" s="188"/>
      <c r="ES379" s="188"/>
      <c r="ET379" s="188"/>
      <c r="EU379" s="188"/>
      <c r="EV379" s="188"/>
      <c r="EW379" s="188"/>
      <c r="EX379" s="188"/>
      <c r="EY379" s="188"/>
      <c r="EZ379" s="188"/>
      <c r="FA379" s="188"/>
      <c r="FB379" s="188"/>
      <c r="FC379" s="188"/>
      <c r="FD379" s="188"/>
      <c r="FE379" s="188"/>
      <c r="FF379" s="188"/>
      <c r="FG379" s="188"/>
      <c r="FH379" s="188"/>
      <c r="FI379" s="188"/>
      <c r="FJ379" s="188"/>
      <c r="FK379" s="188"/>
      <c r="FL379" s="188"/>
      <c r="FM379" s="188"/>
      <c r="FN379" s="188"/>
      <c r="FO379" s="188"/>
      <c r="FP379" s="188"/>
      <c r="FQ379" s="188"/>
      <c r="FR379" s="188"/>
      <c r="FS379" s="188"/>
      <c r="FT379" s="188"/>
      <c r="FU379" s="188"/>
      <c r="FV379" s="188"/>
      <c r="FW379" s="188"/>
      <c r="FX379" s="188"/>
      <c r="FY379" s="188"/>
      <c r="FZ379" s="188"/>
      <c r="GA379" s="188"/>
      <c r="GB379" s="188"/>
      <c r="GC379" s="188"/>
      <c r="GD379" s="188"/>
      <c r="GE379" s="188"/>
      <c r="GF379" s="188"/>
      <c r="GG379" s="188"/>
      <c r="GH379" s="188"/>
      <c r="GI379" s="188"/>
      <c r="GJ379" s="188"/>
      <c r="GK379" s="188"/>
      <c r="GL379" s="188"/>
      <c r="GM379" s="188"/>
      <c r="GN379" s="188"/>
      <c r="GO379" s="188"/>
      <c r="GP379" s="188"/>
      <c r="GQ379" s="188"/>
      <c r="GR379" s="188"/>
      <c r="GS379" s="188"/>
      <c r="GT379" s="188"/>
      <c r="GU379" s="188"/>
      <c r="GV379" s="188"/>
      <c r="GW379" s="188"/>
      <c r="GX379" s="188"/>
      <c r="GY379" s="188"/>
      <c r="GZ379" s="188"/>
      <c r="HA379" s="188"/>
      <c r="HB379" s="188"/>
      <c r="HC379" s="188"/>
      <c r="HD379" s="188"/>
      <c r="HE379" s="188"/>
      <c r="HF379" s="188"/>
      <c r="HG379" s="188"/>
      <c r="HH379" s="188"/>
      <c r="HI379" s="188"/>
      <c r="HJ379" s="188"/>
    </row>
    <row r="380" spans="1:218">
      <c r="A380" s="191"/>
      <c r="B380" s="191"/>
      <c r="C380" s="191"/>
      <c r="D380" s="191"/>
      <c r="E380" s="182"/>
      <c r="F380" s="191"/>
      <c r="G380" s="191"/>
      <c r="H380" s="191"/>
      <c r="I380" s="182"/>
      <c r="J380" s="191"/>
      <c r="K380" s="191"/>
      <c r="L380" s="191"/>
      <c r="M380" s="191"/>
      <c r="N380" s="191"/>
      <c r="O380" s="191"/>
      <c r="P380" s="191"/>
      <c r="Q380" s="191"/>
      <c r="R380" s="191"/>
      <c r="S380" s="191"/>
      <c r="T380" s="191"/>
      <c r="U380" s="191"/>
      <c r="V380" s="191"/>
      <c r="W380" s="191"/>
      <c r="Z380" s="188"/>
      <c r="AA380" s="188"/>
      <c r="AB380" s="188"/>
      <c r="AC380" s="188"/>
      <c r="AD380" s="188"/>
      <c r="AE380" s="188"/>
      <c r="AF380" s="188"/>
      <c r="AG380" s="188"/>
      <c r="AH380" s="188"/>
      <c r="AI380" s="188"/>
      <c r="AJ380" s="188"/>
      <c r="AK380" s="188"/>
      <c r="AL380" s="188"/>
      <c r="AM380" s="188"/>
      <c r="AN380" s="188"/>
      <c r="AO380" s="188"/>
      <c r="AP380" s="188"/>
      <c r="AQ380" s="188"/>
      <c r="AR380" s="188"/>
      <c r="AS380" s="188"/>
      <c r="AT380" s="188"/>
      <c r="AU380" s="188"/>
      <c r="AV380" s="188"/>
      <c r="AW380" s="188"/>
      <c r="AX380" s="188"/>
      <c r="AY380" s="188"/>
      <c r="AZ380" s="188"/>
      <c r="BA380" s="188"/>
      <c r="BB380" s="188"/>
      <c r="BC380" s="188"/>
      <c r="BD380" s="188"/>
      <c r="BE380" s="188"/>
      <c r="BF380" s="188"/>
      <c r="BG380" s="188"/>
      <c r="BH380" s="188"/>
      <c r="BI380" s="188"/>
      <c r="BJ380" s="188"/>
      <c r="BK380" s="188"/>
      <c r="BL380" s="188"/>
      <c r="BM380" s="188"/>
      <c r="BN380" s="188"/>
      <c r="BO380" s="188"/>
      <c r="BP380" s="188"/>
      <c r="BQ380" s="188"/>
      <c r="BR380" s="188"/>
      <c r="BS380" s="188"/>
      <c r="BT380" s="188"/>
      <c r="BU380" s="188"/>
      <c r="BV380" s="188"/>
      <c r="BW380" s="188"/>
      <c r="BX380" s="188"/>
      <c r="BY380" s="188"/>
      <c r="BZ380" s="188"/>
      <c r="CA380" s="188"/>
      <c r="CB380" s="188"/>
      <c r="CC380" s="188"/>
      <c r="CD380" s="188"/>
      <c r="CE380" s="188"/>
      <c r="CF380" s="188"/>
      <c r="CG380" s="188"/>
      <c r="CH380" s="188"/>
      <c r="CI380" s="188"/>
      <c r="CJ380" s="188"/>
      <c r="CK380" s="188"/>
      <c r="CL380" s="188"/>
      <c r="CM380" s="188"/>
      <c r="CN380" s="188"/>
      <c r="CO380" s="188"/>
      <c r="CP380" s="188"/>
      <c r="CQ380" s="188"/>
      <c r="CR380" s="188"/>
      <c r="CS380" s="188"/>
      <c r="CT380" s="188"/>
      <c r="CU380" s="188"/>
      <c r="CV380" s="188"/>
      <c r="CW380" s="188"/>
      <c r="CX380" s="188"/>
      <c r="CY380" s="188"/>
      <c r="CZ380" s="188"/>
      <c r="DA380" s="188"/>
      <c r="DB380" s="188"/>
      <c r="DC380" s="188"/>
      <c r="DD380" s="188"/>
      <c r="DE380" s="188"/>
      <c r="DF380" s="188"/>
      <c r="DG380" s="188"/>
      <c r="DH380" s="188"/>
      <c r="DI380" s="188"/>
      <c r="DJ380" s="188"/>
      <c r="DK380" s="188"/>
      <c r="DL380" s="188"/>
      <c r="DM380" s="188"/>
      <c r="DN380" s="188"/>
      <c r="DO380" s="188"/>
      <c r="DP380" s="188"/>
      <c r="DQ380" s="188"/>
      <c r="DR380" s="188"/>
      <c r="DS380" s="188"/>
      <c r="DT380" s="188"/>
      <c r="DU380" s="188"/>
      <c r="DV380" s="188"/>
      <c r="DW380" s="188"/>
      <c r="DX380" s="188"/>
      <c r="DY380" s="188"/>
      <c r="DZ380" s="188"/>
      <c r="EA380" s="188"/>
      <c r="EB380" s="188"/>
      <c r="EC380" s="188"/>
      <c r="ED380" s="188"/>
      <c r="EE380" s="188"/>
      <c r="EF380" s="188"/>
      <c r="EG380" s="188"/>
      <c r="EH380" s="188"/>
      <c r="EI380" s="188"/>
      <c r="EJ380" s="188"/>
      <c r="EK380" s="188"/>
      <c r="EL380" s="188"/>
      <c r="EM380" s="188"/>
      <c r="EN380" s="188"/>
      <c r="EO380" s="188"/>
      <c r="EP380" s="188"/>
      <c r="EQ380" s="188"/>
      <c r="ER380" s="188"/>
      <c r="ES380" s="188"/>
      <c r="ET380" s="188"/>
      <c r="EU380" s="188"/>
      <c r="EV380" s="188"/>
      <c r="EW380" s="188"/>
      <c r="EX380" s="188"/>
      <c r="EY380" s="188"/>
      <c r="EZ380" s="188"/>
      <c r="FA380" s="188"/>
      <c r="FB380" s="188"/>
      <c r="FC380" s="188"/>
      <c r="FD380" s="188"/>
      <c r="FE380" s="188"/>
      <c r="FF380" s="188"/>
      <c r="FG380" s="188"/>
      <c r="FH380" s="188"/>
      <c r="FI380" s="188"/>
      <c r="FJ380" s="188"/>
      <c r="FK380" s="188"/>
      <c r="FL380" s="188"/>
      <c r="FM380" s="188"/>
      <c r="FN380" s="188"/>
      <c r="FO380" s="188"/>
      <c r="FP380" s="188"/>
      <c r="FQ380" s="188"/>
      <c r="FR380" s="188"/>
      <c r="FS380" s="188"/>
      <c r="FT380" s="188"/>
      <c r="FU380" s="188"/>
      <c r="FV380" s="188"/>
      <c r="FW380" s="188"/>
      <c r="FX380" s="188"/>
      <c r="FY380" s="188"/>
      <c r="FZ380" s="188"/>
      <c r="GA380" s="188"/>
      <c r="GB380" s="188"/>
      <c r="GC380" s="188"/>
      <c r="GD380" s="188"/>
      <c r="GE380" s="188"/>
      <c r="GF380" s="188"/>
      <c r="GG380" s="188"/>
      <c r="GH380" s="188"/>
      <c r="GI380" s="188"/>
      <c r="GJ380" s="188"/>
      <c r="GK380" s="188"/>
      <c r="GL380" s="188"/>
      <c r="GM380" s="188"/>
      <c r="GN380" s="188"/>
      <c r="GO380" s="188"/>
      <c r="GP380" s="188"/>
      <c r="GQ380" s="188"/>
      <c r="GR380" s="188"/>
      <c r="GS380" s="188"/>
      <c r="GT380" s="188"/>
      <c r="GU380" s="188"/>
      <c r="GV380" s="188"/>
      <c r="GW380" s="188"/>
      <c r="GX380" s="188"/>
      <c r="GY380" s="188"/>
      <c r="GZ380" s="188"/>
      <c r="HA380" s="188"/>
      <c r="HB380" s="188"/>
      <c r="HC380" s="188"/>
      <c r="HD380" s="188"/>
      <c r="HE380" s="188"/>
      <c r="HF380" s="188"/>
      <c r="HG380" s="188"/>
      <c r="HH380" s="188"/>
      <c r="HI380" s="188"/>
      <c r="HJ380" s="188"/>
    </row>
    <row r="381" spans="1:218">
      <c r="A381" s="191"/>
      <c r="B381" s="191"/>
      <c r="C381" s="191"/>
      <c r="D381" s="191"/>
      <c r="E381" s="182"/>
      <c r="F381" s="191"/>
      <c r="G381" s="191"/>
      <c r="H381" s="191"/>
      <c r="I381" s="182"/>
      <c r="J381" s="191"/>
      <c r="K381" s="191"/>
      <c r="L381" s="191"/>
      <c r="M381" s="191"/>
      <c r="N381" s="191"/>
      <c r="O381" s="191"/>
      <c r="P381" s="191"/>
      <c r="Q381" s="191"/>
      <c r="R381" s="191"/>
      <c r="S381" s="191"/>
      <c r="T381" s="191"/>
      <c r="U381" s="191"/>
      <c r="V381" s="191"/>
      <c r="W381" s="191"/>
      <c r="Z381" s="188"/>
      <c r="AA381" s="188"/>
      <c r="AB381" s="188"/>
      <c r="AC381" s="188"/>
      <c r="AD381" s="188"/>
      <c r="AE381" s="188"/>
      <c r="AF381" s="188"/>
      <c r="AG381" s="188"/>
      <c r="AH381" s="188"/>
      <c r="AI381" s="188"/>
      <c r="AJ381" s="188"/>
      <c r="AK381" s="188"/>
      <c r="AL381" s="188"/>
      <c r="AM381" s="188"/>
      <c r="AN381" s="188"/>
      <c r="AO381" s="188"/>
      <c r="AP381" s="188"/>
      <c r="AQ381" s="188"/>
      <c r="AR381" s="188"/>
      <c r="AS381" s="188"/>
      <c r="AT381" s="188"/>
      <c r="AU381" s="188"/>
      <c r="AV381" s="188"/>
      <c r="AW381" s="188"/>
      <c r="AX381" s="188"/>
      <c r="AY381" s="188"/>
      <c r="AZ381" s="188"/>
      <c r="BA381" s="188"/>
      <c r="BB381" s="188"/>
      <c r="BC381" s="188"/>
      <c r="BD381" s="188"/>
      <c r="BE381" s="188"/>
      <c r="BF381" s="188"/>
      <c r="BG381" s="188"/>
      <c r="BH381" s="188"/>
      <c r="BI381" s="188"/>
      <c r="BJ381" s="188"/>
      <c r="BK381" s="188"/>
      <c r="BL381" s="188"/>
      <c r="BM381" s="188"/>
      <c r="BN381" s="188"/>
      <c r="BO381" s="188"/>
      <c r="BP381" s="188"/>
      <c r="BQ381" s="188"/>
      <c r="BR381" s="188"/>
      <c r="BS381" s="188"/>
      <c r="BT381" s="188"/>
      <c r="BU381" s="188"/>
      <c r="BV381" s="188"/>
      <c r="BW381" s="188"/>
      <c r="BX381" s="188"/>
      <c r="BY381" s="188"/>
      <c r="BZ381" s="188"/>
      <c r="CA381" s="188"/>
      <c r="CB381" s="188"/>
      <c r="CC381" s="188"/>
      <c r="CD381" s="188"/>
      <c r="CE381" s="188"/>
      <c r="CF381" s="188"/>
      <c r="CG381" s="188"/>
      <c r="CH381" s="188"/>
      <c r="CI381" s="188"/>
      <c r="CJ381" s="188"/>
      <c r="CK381" s="188"/>
      <c r="CL381" s="188"/>
      <c r="CM381" s="188"/>
      <c r="CN381" s="188"/>
      <c r="CO381" s="188"/>
      <c r="CP381" s="188"/>
      <c r="CQ381" s="188"/>
      <c r="CR381" s="188"/>
      <c r="CS381" s="188"/>
      <c r="CT381" s="188"/>
      <c r="CU381" s="188"/>
      <c r="CV381" s="188"/>
      <c r="CW381" s="188"/>
      <c r="CX381" s="188"/>
      <c r="CY381" s="188"/>
      <c r="CZ381" s="188"/>
      <c r="DA381" s="188"/>
      <c r="DB381" s="188"/>
      <c r="DC381" s="188"/>
      <c r="DD381" s="188"/>
      <c r="DE381" s="188"/>
      <c r="DF381" s="188"/>
      <c r="DG381" s="188"/>
      <c r="DH381" s="188"/>
      <c r="DI381" s="188"/>
      <c r="DJ381" s="188"/>
      <c r="DK381" s="188"/>
      <c r="DL381" s="188"/>
      <c r="DM381" s="188"/>
      <c r="DN381" s="188"/>
      <c r="DO381" s="188"/>
      <c r="DP381" s="188"/>
      <c r="DQ381" s="188"/>
      <c r="DR381" s="188"/>
      <c r="DS381" s="188"/>
      <c r="DT381" s="188"/>
      <c r="DU381" s="188"/>
      <c r="DV381" s="188"/>
      <c r="DW381" s="188"/>
      <c r="DX381" s="188"/>
      <c r="DY381" s="188"/>
      <c r="DZ381" s="188"/>
      <c r="EA381" s="188"/>
      <c r="EB381" s="188"/>
      <c r="EC381" s="188"/>
      <c r="ED381" s="188"/>
      <c r="EE381" s="188"/>
      <c r="EF381" s="188"/>
      <c r="EG381" s="188"/>
      <c r="EH381" s="188"/>
      <c r="EI381" s="188"/>
      <c r="EJ381" s="188"/>
      <c r="EK381" s="188"/>
      <c r="EL381" s="188"/>
      <c r="EM381" s="188"/>
      <c r="EN381" s="188"/>
      <c r="EO381" s="188"/>
      <c r="EP381" s="188"/>
      <c r="EQ381" s="188"/>
      <c r="ER381" s="188"/>
      <c r="ES381" s="188"/>
      <c r="ET381" s="188"/>
      <c r="EU381" s="188"/>
      <c r="EV381" s="188"/>
      <c r="EW381" s="188"/>
      <c r="EX381" s="188"/>
      <c r="EY381" s="188"/>
      <c r="EZ381" s="188"/>
      <c r="FA381" s="188"/>
      <c r="FB381" s="188"/>
      <c r="FC381" s="188"/>
      <c r="FD381" s="188"/>
      <c r="FE381" s="188"/>
      <c r="FF381" s="188"/>
      <c r="FG381" s="188"/>
      <c r="FH381" s="188"/>
      <c r="FI381" s="188"/>
      <c r="FJ381" s="188"/>
      <c r="FK381" s="188"/>
      <c r="FL381" s="188"/>
      <c r="FM381" s="188"/>
      <c r="FN381" s="188"/>
      <c r="FO381" s="188"/>
      <c r="FP381" s="188"/>
      <c r="FQ381" s="188"/>
      <c r="FR381" s="188"/>
      <c r="FS381" s="188"/>
      <c r="FT381" s="188"/>
      <c r="FU381" s="188"/>
      <c r="FV381" s="188"/>
      <c r="FW381" s="188"/>
      <c r="FX381" s="188"/>
      <c r="FY381" s="188"/>
      <c r="FZ381" s="188"/>
      <c r="GA381" s="188"/>
      <c r="GB381" s="188"/>
      <c r="GC381" s="188"/>
      <c r="GD381" s="188"/>
      <c r="GE381" s="188"/>
      <c r="GF381" s="188"/>
      <c r="GG381" s="188"/>
      <c r="GH381" s="188"/>
      <c r="GI381" s="188"/>
      <c r="GJ381" s="188"/>
      <c r="GK381" s="188"/>
      <c r="GL381" s="188"/>
      <c r="GM381" s="188"/>
      <c r="GN381" s="188"/>
      <c r="GO381" s="188"/>
      <c r="GP381" s="188"/>
      <c r="GQ381" s="188"/>
      <c r="GR381" s="188"/>
      <c r="GS381" s="188"/>
      <c r="GT381" s="188"/>
      <c r="GU381" s="188"/>
      <c r="GV381" s="188"/>
      <c r="GW381" s="188"/>
      <c r="GX381" s="188"/>
      <c r="GY381" s="188"/>
      <c r="GZ381" s="188"/>
      <c r="HA381" s="188"/>
      <c r="HB381" s="188"/>
      <c r="HC381" s="188"/>
      <c r="HD381" s="188"/>
      <c r="HE381" s="188"/>
      <c r="HF381" s="188"/>
      <c r="HG381" s="188"/>
      <c r="HH381" s="188"/>
      <c r="HI381" s="188"/>
      <c r="HJ381" s="188"/>
    </row>
    <row r="382" spans="1:218">
      <c r="A382" s="191"/>
      <c r="B382" s="191"/>
      <c r="C382" s="191"/>
      <c r="D382" s="191"/>
      <c r="E382" s="182"/>
      <c r="F382" s="191"/>
      <c r="G382" s="191"/>
      <c r="H382" s="191"/>
      <c r="I382" s="182"/>
      <c r="J382" s="191"/>
      <c r="K382" s="191"/>
      <c r="L382" s="191"/>
      <c r="M382" s="191"/>
      <c r="N382" s="191"/>
      <c r="O382" s="191"/>
      <c r="P382" s="191"/>
      <c r="Q382" s="191"/>
      <c r="R382" s="191"/>
      <c r="S382" s="191"/>
      <c r="T382" s="191"/>
      <c r="U382" s="191"/>
      <c r="V382" s="191"/>
      <c r="W382" s="191"/>
      <c r="Z382" s="188"/>
      <c r="AA382" s="188"/>
      <c r="AB382" s="188"/>
      <c r="AC382" s="188"/>
      <c r="AD382" s="188"/>
      <c r="AE382" s="188"/>
      <c r="AF382" s="188"/>
      <c r="AG382" s="188"/>
      <c r="AH382" s="188"/>
      <c r="AI382" s="188"/>
      <c r="AJ382" s="188"/>
      <c r="AK382" s="188"/>
      <c r="AL382" s="188"/>
      <c r="AM382" s="188"/>
      <c r="AN382" s="188"/>
      <c r="AO382" s="188"/>
      <c r="AP382" s="188"/>
      <c r="AQ382" s="188"/>
      <c r="AR382" s="188"/>
      <c r="AS382" s="188"/>
      <c r="AT382" s="188"/>
      <c r="AU382" s="188"/>
      <c r="AV382" s="188"/>
      <c r="AW382" s="188"/>
      <c r="AX382" s="188"/>
      <c r="AY382" s="188"/>
      <c r="AZ382" s="188"/>
      <c r="BA382" s="188"/>
      <c r="BB382" s="188"/>
      <c r="BC382" s="188"/>
      <c r="BD382" s="188"/>
      <c r="BE382" s="188"/>
      <c r="BF382" s="188"/>
      <c r="BG382" s="188"/>
      <c r="BH382" s="188"/>
      <c r="BI382" s="188"/>
      <c r="BJ382" s="188"/>
      <c r="BK382" s="188"/>
      <c r="BL382" s="188"/>
      <c r="BM382" s="188"/>
      <c r="BN382" s="188"/>
      <c r="BO382" s="188"/>
      <c r="BP382" s="188"/>
      <c r="BQ382" s="188"/>
      <c r="BR382" s="188"/>
      <c r="BS382" s="188"/>
      <c r="BT382" s="188"/>
      <c r="BU382" s="188"/>
      <c r="BV382" s="188"/>
      <c r="BW382" s="188"/>
      <c r="BX382" s="188"/>
      <c r="BY382" s="188"/>
      <c r="BZ382" s="188"/>
      <c r="CA382" s="188"/>
      <c r="CB382" s="188"/>
      <c r="CC382" s="188"/>
      <c r="CD382" s="188"/>
      <c r="CE382" s="188"/>
      <c r="CF382" s="188"/>
      <c r="CG382" s="188"/>
      <c r="CH382" s="188"/>
      <c r="CI382" s="188"/>
      <c r="CJ382" s="188"/>
      <c r="CK382" s="188"/>
      <c r="CL382" s="188"/>
      <c r="CM382" s="188"/>
      <c r="CN382" s="188"/>
      <c r="CO382" s="188"/>
      <c r="CP382" s="188"/>
      <c r="CQ382" s="188"/>
      <c r="CR382" s="188"/>
      <c r="CS382" s="188"/>
      <c r="CT382" s="188"/>
      <c r="CU382" s="188"/>
      <c r="CV382" s="188"/>
      <c r="CW382" s="188"/>
      <c r="CX382" s="188"/>
      <c r="CY382" s="188"/>
      <c r="CZ382" s="188"/>
      <c r="DA382" s="188"/>
      <c r="DB382" s="188"/>
      <c r="DC382" s="188"/>
      <c r="DD382" s="188"/>
      <c r="DE382" s="188"/>
      <c r="DF382" s="188"/>
      <c r="DG382" s="188"/>
      <c r="DH382" s="188"/>
      <c r="DI382" s="188"/>
      <c r="DJ382" s="188"/>
      <c r="DK382" s="188"/>
      <c r="DL382" s="188"/>
      <c r="DM382" s="188"/>
      <c r="DN382" s="188"/>
      <c r="DO382" s="188"/>
      <c r="DP382" s="188"/>
      <c r="DQ382" s="188"/>
      <c r="DR382" s="188"/>
      <c r="DS382" s="188"/>
      <c r="DT382" s="188"/>
      <c r="DU382" s="188"/>
      <c r="DV382" s="188"/>
      <c r="DW382" s="188"/>
      <c r="DX382" s="188"/>
      <c r="DY382" s="188"/>
      <c r="DZ382" s="188"/>
      <c r="EA382" s="188"/>
      <c r="EB382" s="188"/>
      <c r="EC382" s="188"/>
      <c r="ED382" s="188"/>
      <c r="EE382" s="188"/>
      <c r="EF382" s="188"/>
      <c r="EG382" s="188"/>
      <c r="EH382" s="188"/>
      <c r="EI382" s="188"/>
      <c r="EJ382" s="188"/>
      <c r="EK382" s="188"/>
      <c r="EL382" s="188"/>
      <c r="EM382" s="188"/>
      <c r="EN382" s="188"/>
      <c r="EO382" s="188"/>
      <c r="EP382" s="188"/>
      <c r="EQ382" s="188"/>
      <c r="ER382" s="188"/>
      <c r="ES382" s="188"/>
      <c r="ET382" s="188"/>
      <c r="EU382" s="188"/>
      <c r="EV382" s="188"/>
      <c r="EW382" s="188"/>
      <c r="EX382" s="188"/>
      <c r="EY382" s="188"/>
      <c r="EZ382" s="188"/>
      <c r="FA382" s="188"/>
      <c r="FB382" s="188"/>
      <c r="FC382" s="188"/>
      <c r="FD382" s="188"/>
      <c r="FE382" s="188"/>
      <c r="FF382" s="188"/>
      <c r="FG382" s="188"/>
      <c r="FH382" s="188"/>
      <c r="FI382" s="188"/>
      <c r="FJ382" s="188"/>
      <c r="FK382" s="188"/>
      <c r="FL382" s="188"/>
      <c r="FM382" s="188"/>
      <c r="FN382" s="188"/>
      <c r="FO382" s="188"/>
      <c r="FP382" s="188"/>
      <c r="FQ382" s="188"/>
      <c r="FR382" s="188"/>
      <c r="FS382" s="188"/>
      <c r="FT382" s="188"/>
      <c r="FU382" s="188"/>
      <c r="FV382" s="188"/>
      <c r="FW382" s="188"/>
      <c r="FX382" s="188"/>
      <c r="FY382" s="188"/>
      <c r="FZ382" s="188"/>
      <c r="GA382" s="188"/>
      <c r="GB382" s="188"/>
      <c r="GC382" s="188"/>
      <c r="GD382" s="188"/>
      <c r="GE382" s="188"/>
      <c r="GF382" s="188"/>
      <c r="GG382" s="188"/>
      <c r="GH382" s="188"/>
      <c r="GI382" s="188"/>
      <c r="GJ382" s="188"/>
      <c r="GK382" s="188"/>
      <c r="GL382" s="188"/>
      <c r="GM382" s="188"/>
      <c r="GN382" s="188"/>
      <c r="GO382" s="188"/>
      <c r="GP382" s="188"/>
      <c r="GQ382" s="188"/>
      <c r="GR382" s="188"/>
      <c r="GS382" s="188"/>
      <c r="GT382" s="188"/>
      <c r="GU382" s="188"/>
      <c r="GV382" s="188"/>
      <c r="GW382" s="188"/>
      <c r="GX382" s="188"/>
      <c r="GY382" s="188"/>
      <c r="GZ382" s="188"/>
      <c r="HA382" s="188"/>
      <c r="HB382" s="188"/>
      <c r="HC382" s="188"/>
      <c r="HD382" s="188"/>
      <c r="HE382" s="188"/>
      <c r="HF382" s="188"/>
      <c r="HG382" s="188"/>
      <c r="HH382" s="188"/>
      <c r="HI382" s="188"/>
      <c r="HJ382" s="188"/>
    </row>
    <row r="383" spans="1:218">
      <c r="A383" s="191"/>
      <c r="B383" s="191"/>
      <c r="C383" s="191"/>
      <c r="D383" s="191"/>
      <c r="E383" s="182"/>
      <c r="F383" s="191"/>
      <c r="G383" s="191"/>
      <c r="H383" s="191"/>
      <c r="I383" s="182"/>
      <c r="J383" s="191"/>
      <c r="K383" s="191"/>
      <c r="L383" s="191"/>
      <c r="M383" s="191"/>
      <c r="N383" s="191"/>
      <c r="O383" s="191"/>
      <c r="P383" s="191"/>
      <c r="Q383" s="191"/>
      <c r="R383" s="191"/>
      <c r="S383" s="191"/>
      <c r="T383" s="191"/>
      <c r="U383" s="191"/>
      <c r="V383" s="191"/>
      <c r="W383" s="191"/>
      <c r="Z383" s="188"/>
      <c r="AA383" s="188"/>
      <c r="AB383" s="188"/>
      <c r="AC383" s="188"/>
      <c r="AD383" s="188"/>
      <c r="AE383" s="188"/>
      <c r="AF383" s="188"/>
      <c r="AG383" s="188"/>
      <c r="AH383" s="188"/>
      <c r="AI383" s="188"/>
      <c r="AJ383" s="188"/>
      <c r="AK383" s="188"/>
      <c r="AL383" s="188"/>
      <c r="AM383" s="188"/>
      <c r="AN383" s="188"/>
      <c r="AO383" s="188"/>
      <c r="AP383" s="188"/>
      <c r="AQ383" s="188"/>
      <c r="AR383" s="188"/>
      <c r="AS383" s="188"/>
      <c r="AT383" s="188"/>
      <c r="AU383" s="188"/>
      <c r="AV383" s="188"/>
      <c r="AW383" s="188"/>
      <c r="AX383" s="188"/>
      <c r="AY383" s="188"/>
      <c r="AZ383" s="188"/>
      <c r="BA383" s="188"/>
      <c r="BB383" s="188"/>
      <c r="BC383" s="188"/>
      <c r="BD383" s="188"/>
      <c r="BE383" s="188"/>
      <c r="BF383" s="188"/>
      <c r="BG383" s="188"/>
      <c r="BH383" s="188"/>
      <c r="BI383" s="188"/>
      <c r="BJ383" s="188"/>
      <c r="BK383" s="188"/>
      <c r="BL383" s="188"/>
      <c r="BM383" s="188"/>
      <c r="BN383" s="188"/>
      <c r="BO383" s="188"/>
      <c r="BP383" s="188"/>
      <c r="BQ383" s="188"/>
      <c r="BR383" s="188"/>
      <c r="BS383" s="188"/>
      <c r="BT383" s="188"/>
      <c r="BU383" s="188"/>
      <c r="BV383" s="188"/>
      <c r="BW383" s="188"/>
      <c r="BX383" s="188"/>
      <c r="BY383" s="188"/>
      <c r="BZ383" s="188"/>
      <c r="CA383" s="188"/>
      <c r="CB383" s="188"/>
      <c r="CC383" s="188"/>
      <c r="CD383" s="188"/>
      <c r="CE383" s="188"/>
      <c r="CF383" s="188"/>
      <c r="CG383" s="188"/>
      <c r="CH383" s="188"/>
      <c r="CI383" s="188"/>
      <c r="CJ383" s="188"/>
      <c r="CK383" s="188"/>
      <c r="CL383" s="188"/>
      <c r="CM383" s="188"/>
      <c r="CN383" s="188"/>
      <c r="CO383" s="188"/>
      <c r="CP383" s="188"/>
      <c r="CQ383" s="188"/>
      <c r="CR383" s="188"/>
      <c r="CS383" s="188"/>
      <c r="CT383" s="188"/>
      <c r="CU383" s="188"/>
      <c r="CV383" s="188"/>
      <c r="CW383" s="188"/>
      <c r="CX383" s="188"/>
      <c r="CY383" s="188"/>
      <c r="CZ383" s="188"/>
      <c r="DA383" s="188"/>
      <c r="DB383" s="188"/>
      <c r="DC383" s="188"/>
      <c r="DD383" s="188"/>
      <c r="DE383" s="188"/>
      <c r="DF383" s="188"/>
      <c r="DG383" s="188"/>
      <c r="DH383" s="188"/>
      <c r="DI383" s="188"/>
      <c r="DJ383" s="188"/>
      <c r="DK383" s="188"/>
      <c r="DL383" s="188"/>
      <c r="DM383" s="188"/>
      <c r="DN383" s="188"/>
      <c r="DO383" s="188"/>
      <c r="DP383" s="188"/>
      <c r="DQ383" s="188"/>
      <c r="DR383" s="188"/>
      <c r="DS383" s="188"/>
      <c r="DT383" s="188"/>
      <c r="DU383" s="188"/>
      <c r="DV383" s="188"/>
      <c r="DW383" s="188"/>
      <c r="DX383" s="188"/>
      <c r="DY383" s="188"/>
      <c r="DZ383" s="188"/>
      <c r="EA383" s="188"/>
      <c r="EB383" s="188"/>
      <c r="EC383" s="188"/>
      <c r="ED383" s="188"/>
      <c r="EE383" s="188"/>
      <c r="EF383" s="188"/>
      <c r="EG383" s="188"/>
      <c r="EH383" s="188"/>
      <c r="EI383" s="188"/>
      <c r="EJ383" s="188"/>
      <c r="EK383" s="188"/>
      <c r="EL383" s="188"/>
      <c r="EM383" s="188"/>
      <c r="EN383" s="188"/>
      <c r="EO383" s="188"/>
      <c r="EP383" s="188"/>
      <c r="EQ383" s="188"/>
      <c r="ER383" s="188"/>
      <c r="ES383" s="188"/>
      <c r="ET383" s="188"/>
      <c r="EU383" s="188"/>
      <c r="EV383" s="188"/>
      <c r="EW383" s="188"/>
      <c r="EX383" s="188"/>
      <c r="EY383" s="188"/>
      <c r="EZ383" s="188"/>
      <c r="FA383" s="188"/>
      <c r="FB383" s="188"/>
      <c r="FC383" s="188"/>
      <c r="FD383" s="188"/>
      <c r="FE383" s="188"/>
      <c r="FF383" s="188"/>
      <c r="FG383" s="188"/>
      <c r="FH383" s="188"/>
      <c r="FI383" s="188"/>
      <c r="FJ383" s="188"/>
      <c r="FK383" s="188"/>
      <c r="FL383" s="188"/>
      <c r="FM383" s="188"/>
      <c r="FN383" s="188"/>
      <c r="FO383" s="188"/>
      <c r="FP383" s="188"/>
      <c r="FQ383" s="188"/>
      <c r="FR383" s="188"/>
      <c r="FS383" s="188"/>
      <c r="FT383" s="188"/>
      <c r="FU383" s="188"/>
      <c r="FV383" s="188"/>
      <c r="FW383" s="188"/>
      <c r="FX383" s="188"/>
      <c r="FY383" s="188"/>
      <c r="FZ383" s="188"/>
      <c r="GA383" s="188"/>
      <c r="GB383" s="188"/>
      <c r="GC383" s="188"/>
      <c r="GD383" s="188"/>
      <c r="GE383" s="188"/>
      <c r="GF383" s="188"/>
      <c r="GG383" s="188"/>
      <c r="GH383" s="188"/>
      <c r="GI383" s="188"/>
      <c r="GJ383" s="188"/>
      <c r="GK383" s="188"/>
      <c r="GL383" s="188"/>
      <c r="GM383" s="188"/>
      <c r="GN383" s="188"/>
      <c r="GO383" s="188"/>
      <c r="GP383" s="188"/>
      <c r="GQ383" s="188"/>
      <c r="GR383" s="188"/>
      <c r="GS383" s="188"/>
      <c r="GT383" s="188"/>
      <c r="GU383" s="188"/>
      <c r="GV383" s="188"/>
      <c r="GW383" s="188"/>
      <c r="GX383" s="188"/>
      <c r="GY383" s="188"/>
      <c r="GZ383" s="188"/>
      <c r="HA383" s="188"/>
      <c r="HB383" s="188"/>
      <c r="HC383" s="188"/>
      <c r="HD383" s="188"/>
      <c r="HE383" s="188"/>
      <c r="HF383" s="188"/>
      <c r="HG383" s="188"/>
      <c r="HH383" s="188"/>
      <c r="HI383" s="188"/>
      <c r="HJ383" s="188"/>
    </row>
    <row r="384" spans="1:218">
      <c r="A384" s="191"/>
      <c r="B384" s="191"/>
      <c r="C384" s="191"/>
      <c r="D384" s="191"/>
      <c r="E384" s="182"/>
      <c r="F384" s="191"/>
      <c r="G384" s="191"/>
      <c r="H384" s="191"/>
      <c r="I384" s="182"/>
      <c r="J384" s="191"/>
      <c r="K384" s="191"/>
      <c r="L384" s="191"/>
      <c r="M384" s="191"/>
      <c r="N384" s="191"/>
      <c r="O384" s="191"/>
      <c r="P384" s="191"/>
      <c r="Q384" s="191"/>
      <c r="R384" s="191"/>
      <c r="S384" s="191"/>
      <c r="T384" s="191"/>
      <c r="U384" s="191"/>
      <c r="V384" s="191"/>
      <c r="W384" s="191"/>
      <c r="Z384" s="188"/>
      <c r="AA384" s="188"/>
      <c r="AB384" s="188"/>
      <c r="AC384" s="188"/>
      <c r="AD384" s="188"/>
      <c r="AE384" s="188"/>
      <c r="AF384" s="188"/>
      <c r="AG384" s="188"/>
      <c r="AH384" s="188"/>
      <c r="AI384" s="188"/>
      <c r="AJ384" s="188"/>
      <c r="AK384" s="188"/>
      <c r="AL384" s="188"/>
      <c r="AM384" s="188"/>
      <c r="AN384" s="188"/>
      <c r="AO384" s="188"/>
      <c r="AP384" s="188"/>
      <c r="AQ384" s="188"/>
      <c r="AR384" s="188"/>
      <c r="AS384" s="188"/>
      <c r="AT384" s="188"/>
      <c r="AU384" s="188"/>
      <c r="AV384" s="188"/>
      <c r="AW384" s="188"/>
      <c r="AX384" s="188"/>
      <c r="AY384" s="188"/>
      <c r="AZ384" s="188"/>
      <c r="BA384" s="188"/>
      <c r="BB384" s="188"/>
      <c r="BC384" s="188"/>
      <c r="BD384" s="188"/>
      <c r="BE384" s="188"/>
      <c r="BF384" s="188"/>
      <c r="BG384" s="188"/>
      <c r="BH384" s="188"/>
      <c r="BI384" s="188"/>
      <c r="BJ384" s="188"/>
      <c r="BK384" s="188"/>
      <c r="BL384" s="188"/>
      <c r="BM384" s="188"/>
      <c r="BN384" s="188"/>
      <c r="BO384" s="188"/>
      <c r="BP384" s="188"/>
      <c r="BQ384" s="188"/>
      <c r="BR384" s="188"/>
      <c r="BS384" s="188"/>
      <c r="BT384" s="188"/>
      <c r="BU384" s="188"/>
      <c r="BV384" s="188"/>
      <c r="BW384" s="188"/>
      <c r="BX384" s="188"/>
      <c r="BY384" s="188"/>
      <c r="BZ384" s="188"/>
      <c r="CA384" s="188"/>
      <c r="CB384" s="188"/>
      <c r="CC384" s="188"/>
      <c r="CD384" s="188"/>
      <c r="CE384" s="188"/>
      <c r="CF384" s="188"/>
      <c r="CG384" s="188"/>
      <c r="CH384" s="188"/>
      <c r="CI384" s="188"/>
      <c r="CJ384" s="188"/>
      <c r="CK384" s="188"/>
      <c r="CL384" s="188"/>
      <c r="CM384" s="188"/>
      <c r="CN384" s="188"/>
      <c r="CO384" s="188"/>
      <c r="CP384" s="188"/>
      <c r="CQ384" s="188"/>
      <c r="CR384" s="188"/>
      <c r="CS384" s="188"/>
      <c r="CT384" s="188"/>
      <c r="CU384" s="188"/>
      <c r="CV384" s="188"/>
      <c r="CW384" s="188"/>
      <c r="CX384" s="188"/>
      <c r="CY384" s="188"/>
      <c r="CZ384" s="188"/>
      <c r="DA384" s="188"/>
      <c r="DB384" s="188"/>
      <c r="DC384" s="188"/>
      <c r="DD384" s="188"/>
      <c r="DE384" s="188"/>
      <c r="DF384" s="188"/>
      <c r="DG384" s="188"/>
      <c r="DH384" s="188"/>
      <c r="DI384" s="188"/>
      <c r="DJ384" s="188"/>
      <c r="DK384" s="188"/>
      <c r="DL384" s="188"/>
      <c r="DM384" s="188"/>
      <c r="DN384" s="188"/>
      <c r="DO384" s="188"/>
      <c r="DP384" s="188"/>
      <c r="DQ384" s="188"/>
      <c r="DR384" s="188"/>
      <c r="DS384" s="188"/>
      <c r="DT384" s="188"/>
      <c r="DU384" s="188"/>
      <c r="DV384" s="188"/>
      <c r="DW384" s="188"/>
      <c r="DX384" s="188"/>
      <c r="DY384" s="188"/>
      <c r="DZ384" s="188"/>
      <c r="EA384" s="188"/>
      <c r="EB384" s="188"/>
      <c r="EC384" s="188"/>
      <c r="ED384" s="188"/>
      <c r="EE384" s="188"/>
      <c r="EF384" s="188"/>
      <c r="EG384" s="188"/>
      <c r="EH384" s="188"/>
      <c r="EI384" s="188"/>
      <c r="EJ384" s="188"/>
      <c r="EK384" s="188"/>
      <c r="EL384" s="188"/>
      <c r="EM384" s="188"/>
      <c r="EN384" s="188"/>
      <c r="EO384" s="188"/>
      <c r="EP384" s="188"/>
      <c r="EQ384" s="188"/>
      <c r="ER384" s="188"/>
      <c r="ES384" s="188"/>
      <c r="ET384" s="188"/>
      <c r="EU384" s="188"/>
      <c r="EV384" s="188"/>
      <c r="EW384" s="188"/>
      <c r="EX384" s="188"/>
      <c r="EY384" s="188"/>
      <c r="EZ384" s="188"/>
      <c r="FA384" s="188"/>
      <c r="FB384" s="188"/>
      <c r="FC384" s="188"/>
      <c r="FD384" s="188"/>
      <c r="FE384" s="188"/>
      <c r="FF384" s="188"/>
      <c r="FG384" s="188"/>
      <c r="FH384" s="188"/>
      <c r="FI384" s="188"/>
      <c r="FJ384" s="188"/>
      <c r="FK384" s="188"/>
      <c r="FL384" s="188"/>
      <c r="FM384" s="188"/>
      <c r="FN384" s="188"/>
      <c r="FO384" s="188"/>
      <c r="FP384" s="188"/>
      <c r="FQ384" s="188"/>
      <c r="FR384" s="188"/>
      <c r="FS384" s="188"/>
      <c r="FT384" s="188"/>
      <c r="FU384" s="188"/>
      <c r="FV384" s="188"/>
      <c r="FW384" s="188"/>
      <c r="FX384" s="188"/>
      <c r="FY384" s="188"/>
      <c r="FZ384" s="188"/>
      <c r="GA384" s="188"/>
      <c r="GB384" s="188"/>
      <c r="GC384" s="188"/>
      <c r="GD384" s="188"/>
      <c r="GE384" s="188"/>
      <c r="GF384" s="188"/>
      <c r="GG384" s="188"/>
      <c r="GH384" s="188"/>
      <c r="GI384" s="188"/>
      <c r="GJ384" s="188"/>
      <c r="GK384" s="188"/>
      <c r="GL384" s="188"/>
      <c r="GM384" s="188"/>
      <c r="GN384" s="188"/>
      <c r="GO384" s="188"/>
      <c r="GP384" s="188"/>
      <c r="GQ384" s="188"/>
      <c r="GR384" s="188"/>
      <c r="GS384" s="188"/>
      <c r="GT384" s="188"/>
      <c r="GU384" s="188"/>
      <c r="GV384" s="188"/>
      <c r="GW384" s="188"/>
      <c r="GX384" s="188"/>
      <c r="GY384" s="188"/>
      <c r="GZ384" s="188"/>
      <c r="HA384" s="188"/>
      <c r="HB384" s="188"/>
      <c r="HC384" s="188"/>
      <c r="HD384" s="188"/>
      <c r="HE384" s="188"/>
      <c r="HF384" s="188"/>
      <c r="HG384" s="188"/>
      <c r="HH384" s="188"/>
      <c r="HI384" s="188"/>
      <c r="HJ384" s="188"/>
    </row>
    <row r="385" spans="1:218">
      <c r="A385" s="191"/>
      <c r="B385" s="191"/>
      <c r="C385" s="191"/>
      <c r="D385" s="191"/>
      <c r="E385" s="182"/>
      <c r="F385" s="191"/>
      <c r="G385" s="191"/>
      <c r="H385" s="191"/>
      <c r="I385" s="182"/>
      <c r="J385" s="191"/>
      <c r="K385" s="191"/>
      <c r="L385" s="191"/>
      <c r="M385" s="191"/>
      <c r="N385" s="191"/>
      <c r="O385" s="191"/>
      <c r="P385" s="191"/>
      <c r="Q385" s="191"/>
      <c r="R385" s="191"/>
      <c r="S385" s="191"/>
      <c r="T385" s="191"/>
      <c r="U385" s="191"/>
      <c r="V385" s="191"/>
      <c r="W385" s="191"/>
      <c r="Z385" s="188"/>
      <c r="AA385" s="188"/>
      <c r="AB385" s="188"/>
      <c r="AC385" s="188"/>
      <c r="AD385" s="188"/>
      <c r="AE385" s="188"/>
      <c r="AF385" s="188"/>
      <c r="AG385" s="188"/>
      <c r="AH385" s="188"/>
      <c r="AI385" s="188"/>
      <c r="AJ385" s="188"/>
      <c r="AK385" s="188"/>
      <c r="AL385" s="188"/>
      <c r="AM385" s="188"/>
      <c r="AN385" s="188"/>
      <c r="AO385" s="188"/>
      <c r="AP385" s="188"/>
      <c r="AQ385" s="188"/>
      <c r="AR385" s="188"/>
      <c r="AS385" s="188"/>
      <c r="AT385" s="188"/>
      <c r="AU385" s="188"/>
      <c r="AV385" s="188"/>
      <c r="AW385" s="188"/>
      <c r="AX385" s="188"/>
      <c r="AY385" s="188"/>
      <c r="AZ385" s="188"/>
      <c r="BA385" s="188"/>
      <c r="BB385" s="188"/>
      <c r="BC385" s="188"/>
      <c r="BD385" s="188"/>
      <c r="BE385" s="188"/>
      <c r="BF385" s="188"/>
      <c r="BG385" s="188"/>
      <c r="BH385" s="188"/>
      <c r="BI385" s="188"/>
      <c r="BJ385" s="188"/>
      <c r="BK385" s="188"/>
      <c r="BL385" s="188"/>
      <c r="BM385" s="188"/>
      <c r="BN385" s="188"/>
      <c r="BO385" s="188"/>
      <c r="BP385" s="188"/>
      <c r="BQ385" s="188"/>
      <c r="BR385" s="188"/>
      <c r="BS385" s="188"/>
      <c r="BT385" s="188"/>
      <c r="BU385" s="188"/>
      <c r="BV385" s="188"/>
      <c r="BW385" s="188"/>
      <c r="BX385" s="188"/>
      <c r="BY385" s="188"/>
      <c r="BZ385" s="188"/>
      <c r="CA385" s="188"/>
      <c r="CB385" s="188"/>
      <c r="CC385" s="188"/>
      <c r="CD385" s="188"/>
      <c r="CE385" s="188"/>
      <c r="CF385" s="188"/>
      <c r="CG385" s="188"/>
      <c r="CH385" s="188"/>
      <c r="CI385" s="188"/>
      <c r="CJ385" s="188"/>
      <c r="CK385" s="188"/>
      <c r="CL385" s="188"/>
      <c r="CM385" s="188"/>
      <c r="CN385" s="188"/>
      <c r="CO385" s="188"/>
      <c r="CP385" s="188"/>
      <c r="CQ385" s="188"/>
      <c r="CR385" s="188"/>
      <c r="CS385" s="188"/>
      <c r="CT385" s="188"/>
      <c r="CU385" s="188"/>
      <c r="CV385" s="188"/>
      <c r="CW385" s="188"/>
      <c r="CX385" s="188"/>
      <c r="CY385" s="188"/>
      <c r="CZ385" s="188"/>
      <c r="DA385" s="188"/>
      <c r="DB385" s="188"/>
      <c r="DC385" s="188"/>
      <c r="DD385" s="188"/>
      <c r="DE385" s="188"/>
      <c r="DF385" s="188"/>
      <c r="DG385" s="188"/>
      <c r="DH385" s="188"/>
      <c r="DI385" s="188"/>
      <c r="DJ385" s="188"/>
      <c r="DK385" s="188"/>
      <c r="DL385" s="188"/>
      <c r="DM385" s="188"/>
      <c r="DN385" s="188"/>
      <c r="DO385" s="188"/>
      <c r="DP385" s="188"/>
      <c r="DQ385" s="188"/>
      <c r="DR385" s="188"/>
      <c r="DS385" s="188"/>
      <c r="DT385" s="188"/>
      <c r="DU385" s="188"/>
      <c r="DV385" s="188"/>
      <c r="DW385" s="188"/>
      <c r="DX385" s="188"/>
      <c r="DY385" s="188"/>
      <c r="DZ385" s="188"/>
      <c r="EA385" s="188"/>
      <c r="EB385" s="188"/>
      <c r="EC385" s="188"/>
      <c r="ED385" s="188"/>
      <c r="EE385" s="188"/>
      <c r="EF385" s="188"/>
      <c r="EG385" s="188"/>
      <c r="EH385" s="188"/>
      <c r="EI385" s="188"/>
      <c r="EJ385" s="188"/>
      <c r="EK385" s="188"/>
      <c r="EL385" s="188"/>
      <c r="EM385" s="188"/>
      <c r="EN385" s="188"/>
      <c r="EO385" s="188"/>
      <c r="EP385" s="188"/>
      <c r="EQ385" s="188"/>
      <c r="ER385" s="188"/>
      <c r="ES385" s="188"/>
      <c r="ET385" s="188"/>
      <c r="EU385" s="188"/>
      <c r="EV385" s="188"/>
      <c r="EW385" s="188"/>
      <c r="EX385" s="188"/>
      <c r="EY385" s="188"/>
      <c r="EZ385" s="188"/>
      <c r="FA385" s="188"/>
      <c r="FB385" s="188"/>
      <c r="FC385" s="188"/>
      <c r="FD385" s="188"/>
      <c r="FE385" s="188"/>
      <c r="FF385" s="188"/>
      <c r="FG385" s="188"/>
      <c r="FH385" s="188"/>
      <c r="FI385" s="188"/>
      <c r="FJ385" s="188"/>
      <c r="FK385" s="188"/>
      <c r="FL385" s="188"/>
      <c r="FM385" s="188"/>
      <c r="FN385" s="188"/>
      <c r="FO385" s="188"/>
      <c r="FP385" s="188"/>
      <c r="FQ385" s="188"/>
      <c r="FR385" s="188"/>
      <c r="FS385" s="188"/>
      <c r="FT385" s="188"/>
      <c r="FU385" s="188"/>
      <c r="FV385" s="188"/>
      <c r="FW385" s="188"/>
      <c r="FX385" s="188"/>
      <c r="FY385" s="188"/>
      <c r="FZ385" s="188"/>
      <c r="GA385" s="188"/>
      <c r="GB385" s="188"/>
      <c r="GC385" s="188"/>
      <c r="GD385" s="188"/>
      <c r="GE385" s="188"/>
      <c r="GF385" s="188"/>
      <c r="GG385" s="188"/>
      <c r="GH385" s="188"/>
      <c r="GI385" s="188"/>
      <c r="GJ385" s="188"/>
      <c r="GK385" s="188"/>
      <c r="GL385" s="188"/>
      <c r="GM385" s="188"/>
      <c r="GN385" s="188"/>
      <c r="GO385" s="188"/>
      <c r="GP385" s="188"/>
      <c r="GQ385" s="188"/>
      <c r="GR385" s="188"/>
      <c r="GS385" s="188"/>
      <c r="GT385" s="188"/>
      <c r="GU385" s="188"/>
      <c r="GV385" s="188"/>
      <c r="GW385" s="188"/>
      <c r="GX385" s="188"/>
      <c r="GY385" s="188"/>
      <c r="GZ385" s="188"/>
      <c r="HA385" s="188"/>
      <c r="HB385" s="188"/>
      <c r="HC385" s="188"/>
      <c r="HD385" s="188"/>
      <c r="HE385" s="188"/>
      <c r="HF385" s="188"/>
      <c r="HG385" s="188"/>
      <c r="HH385" s="188"/>
      <c r="HI385" s="188"/>
      <c r="HJ385" s="188"/>
    </row>
    <row r="386" spans="1:218">
      <c r="A386" s="191"/>
      <c r="B386" s="191"/>
      <c r="C386" s="191"/>
      <c r="D386" s="191"/>
      <c r="E386" s="182"/>
      <c r="F386" s="191"/>
      <c r="G386" s="191"/>
      <c r="H386" s="191"/>
      <c r="I386" s="182"/>
      <c r="J386" s="191"/>
      <c r="K386" s="191"/>
      <c r="L386" s="191"/>
      <c r="M386" s="191"/>
      <c r="N386" s="191"/>
      <c r="O386" s="191"/>
      <c r="P386" s="191"/>
      <c r="Q386" s="191"/>
      <c r="R386" s="191"/>
      <c r="S386" s="191"/>
      <c r="T386" s="191"/>
      <c r="U386" s="191"/>
      <c r="V386" s="191"/>
      <c r="W386" s="191"/>
      <c r="Z386" s="188"/>
      <c r="AA386" s="188"/>
      <c r="AB386" s="188"/>
      <c r="AC386" s="188"/>
      <c r="AD386" s="188"/>
      <c r="AE386" s="188"/>
      <c r="AF386" s="188"/>
      <c r="AG386" s="188"/>
      <c r="AH386" s="188"/>
      <c r="AI386" s="188"/>
      <c r="AJ386" s="188"/>
      <c r="AK386" s="188"/>
      <c r="AL386" s="188"/>
      <c r="AM386" s="188"/>
      <c r="AN386" s="188"/>
      <c r="AO386" s="188"/>
      <c r="AP386" s="188"/>
      <c r="AQ386" s="188"/>
      <c r="AR386" s="188"/>
      <c r="AS386" s="188"/>
      <c r="AT386" s="188"/>
      <c r="AU386" s="188"/>
      <c r="AV386" s="188"/>
      <c r="AW386" s="188"/>
      <c r="AX386" s="188"/>
      <c r="AY386" s="188"/>
      <c r="AZ386" s="188"/>
      <c r="BA386" s="188"/>
      <c r="BB386" s="188"/>
      <c r="BC386" s="188"/>
      <c r="BD386" s="188"/>
      <c r="BE386" s="188"/>
      <c r="BF386" s="188"/>
      <c r="BG386" s="188"/>
      <c r="BH386" s="188"/>
      <c r="BI386" s="188"/>
      <c r="BJ386" s="188"/>
      <c r="BK386" s="188"/>
      <c r="BL386" s="188"/>
      <c r="BM386" s="188"/>
      <c r="BN386" s="188"/>
      <c r="BO386" s="188"/>
      <c r="BP386" s="188"/>
      <c r="BQ386" s="188"/>
      <c r="BR386" s="188"/>
      <c r="BS386" s="188"/>
      <c r="BT386" s="188"/>
      <c r="BU386" s="188"/>
      <c r="BV386" s="188"/>
      <c r="BW386" s="188"/>
      <c r="BX386" s="188"/>
      <c r="BY386" s="188"/>
      <c r="BZ386" s="188"/>
      <c r="CA386" s="188"/>
      <c r="CB386" s="188"/>
      <c r="CC386" s="188"/>
      <c r="CD386" s="188"/>
      <c r="CE386" s="188"/>
      <c r="CF386" s="188"/>
      <c r="CG386" s="188"/>
      <c r="CH386" s="188"/>
      <c r="CI386" s="188"/>
      <c r="CJ386" s="188"/>
      <c r="CK386" s="188"/>
      <c r="CL386" s="188"/>
      <c r="CM386" s="188"/>
      <c r="CN386" s="188"/>
      <c r="CO386" s="188"/>
      <c r="CP386" s="188"/>
      <c r="CQ386" s="188"/>
      <c r="CR386" s="188"/>
      <c r="CS386" s="188"/>
      <c r="CT386" s="188"/>
      <c r="CU386" s="188"/>
      <c r="CV386" s="188"/>
      <c r="CW386" s="188"/>
      <c r="CX386" s="188"/>
      <c r="CY386" s="188"/>
      <c r="CZ386" s="188"/>
      <c r="DA386" s="188"/>
      <c r="DB386" s="188"/>
      <c r="DC386" s="188"/>
      <c r="DD386" s="188"/>
      <c r="DE386" s="188"/>
      <c r="DF386" s="188"/>
      <c r="DG386" s="188"/>
      <c r="DH386" s="188"/>
      <c r="DI386" s="188"/>
      <c r="DJ386" s="188"/>
      <c r="DK386" s="188"/>
      <c r="DL386" s="188"/>
      <c r="DM386" s="188"/>
      <c r="DN386" s="188"/>
      <c r="DO386" s="188"/>
      <c r="DP386" s="188"/>
      <c r="DQ386" s="188"/>
      <c r="DR386" s="188"/>
      <c r="DS386" s="188"/>
      <c r="DT386" s="188"/>
      <c r="DU386" s="188"/>
      <c r="DV386" s="188"/>
      <c r="DW386" s="188"/>
      <c r="DX386" s="188"/>
      <c r="DY386" s="188"/>
      <c r="DZ386" s="188"/>
      <c r="EA386" s="188"/>
      <c r="EB386" s="188"/>
      <c r="EC386" s="188"/>
      <c r="ED386" s="188"/>
      <c r="EE386" s="188"/>
      <c r="EF386" s="188"/>
      <c r="EG386" s="188"/>
      <c r="EH386" s="188"/>
      <c r="EI386" s="188"/>
      <c r="EJ386" s="188"/>
      <c r="EK386" s="188"/>
      <c r="EL386" s="188"/>
      <c r="EM386" s="188"/>
      <c r="EN386" s="188"/>
      <c r="EO386" s="188"/>
      <c r="EP386" s="188"/>
      <c r="EQ386" s="188"/>
      <c r="ER386" s="188"/>
      <c r="ES386" s="188"/>
      <c r="ET386" s="188"/>
      <c r="EU386" s="188"/>
      <c r="EV386" s="188"/>
      <c r="EW386" s="188"/>
      <c r="EX386" s="188"/>
      <c r="EY386" s="188"/>
      <c r="EZ386" s="188"/>
      <c r="FA386" s="188"/>
      <c r="FB386" s="188"/>
      <c r="FC386" s="188"/>
      <c r="FD386" s="188"/>
      <c r="FE386" s="188"/>
      <c r="FF386" s="188"/>
      <c r="FG386" s="188"/>
      <c r="FH386" s="188"/>
      <c r="FI386" s="188"/>
      <c r="FJ386" s="188"/>
      <c r="FK386" s="188"/>
      <c r="FL386" s="188"/>
      <c r="FM386" s="188"/>
      <c r="FN386" s="188"/>
      <c r="FO386" s="188"/>
      <c r="FP386" s="188"/>
      <c r="FQ386" s="188"/>
      <c r="FR386" s="188"/>
      <c r="FS386" s="188"/>
      <c r="FT386" s="188"/>
      <c r="FU386" s="188"/>
      <c r="FV386" s="188"/>
      <c r="FW386" s="188"/>
      <c r="FX386" s="188"/>
      <c r="FY386" s="188"/>
      <c r="FZ386" s="188"/>
      <c r="GA386" s="188"/>
      <c r="GB386" s="188"/>
      <c r="GC386" s="188"/>
      <c r="GD386" s="188"/>
      <c r="GE386" s="188"/>
      <c r="GF386" s="188"/>
      <c r="GG386" s="188"/>
      <c r="GH386" s="188"/>
      <c r="GI386" s="188"/>
      <c r="GJ386" s="188"/>
      <c r="GK386" s="188"/>
      <c r="GL386" s="188"/>
      <c r="GM386" s="188"/>
      <c r="GN386" s="188"/>
      <c r="GO386" s="188"/>
      <c r="GP386" s="188"/>
      <c r="GQ386" s="188"/>
      <c r="GR386" s="188"/>
      <c r="GS386" s="188"/>
      <c r="GT386" s="188"/>
      <c r="GU386" s="188"/>
      <c r="GV386" s="188"/>
      <c r="GW386" s="188"/>
      <c r="GX386" s="188"/>
      <c r="GY386" s="188"/>
      <c r="GZ386" s="188"/>
      <c r="HA386" s="188"/>
      <c r="HB386" s="188"/>
      <c r="HC386" s="188"/>
      <c r="HD386" s="188"/>
      <c r="HE386" s="188"/>
      <c r="HF386" s="188"/>
      <c r="HG386" s="188"/>
      <c r="HH386" s="188"/>
      <c r="HI386" s="188"/>
      <c r="HJ386" s="188"/>
    </row>
    <row r="387" spans="1:218">
      <c r="A387" s="191"/>
      <c r="B387" s="191"/>
      <c r="C387" s="191"/>
      <c r="D387" s="191"/>
      <c r="E387" s="182"/>
      <c r="F387" s="191"/>
      <c r="G387" s="191"/>
      <c r="H387" s="191"/>
      <c r="I387" s="182"/>
      <c r="J387" s="191"/>
      <c r="K387" s="191"/>
      <c r="L387" s="191"/>
      <c r="M387" s="191"/>
      <c r="N387" s="191"/>
      <c r="O387" s="191"/>
      <c r="P387" s="191"/>
      <c r="Q387" s="191"/>
      <c r="R387" s="191"/>
      <c r="S387" s="191"/>
      <c r="T387" s="191"/>
      <c r="U387" s="191"/>
      <c r="V387" s="191"/>
      <c r="W387" s="191"/>
      <c r="Z387" s="188"/>
      <c r="AA387" s="188"/>
      <c r="AB387" s="188"/>
      <c r="AC387" s="188"/>
      <c r="AD387" s="188"/>
      <c r="AE387" s="188"/>
      <c r="AF387" s="188"/>
      <c r="AG387" s="188"/>
      <c r="AH387" s="188"/>
      <c r="AI387" s="188"/>
      <c r="AJ387" s="188"/>
      <c r="AK387" s="188"/>
      <c r="AL387" s="188"/>
      <c r="AM387" s="188"/>
      <c r="AN387" s="188"/>
      <c r="AO387" s="188"/>
      <c r="AP387" s="188"/>
      <c r="AQ387" s="188"/>
      <c r="AR387" s="188"/>
      <c r="AS387" s="188"/>
      <c r="AT387" s="188"/>
      <c r="AU387" s="188"/>
      <c r="AV387" s="188"/>
      <c r="AW387" s="188"/>
      <c r="AX387" s="188"/>
      <c r="AY387" s="188"/>
      <c r="AZ387" s="188"/>
      <c r="BA387" s="188"/>
      <c r="BB387" s="188"/>
      <c r="BC387" s="188"/>
      <c r="BD387" s="188"/>
      <c r="BE387" s="188"/>
      <c r="BF387" s="188"/>
      <c r="BG387" s="188"/>
      <c r="BH387" s="188"/>
      <c r="BI387" s="188"/>
      <c r="BJ387" s="188"/>
      <c r="BK387" s="188"/>
      <c r="BL387" s="188"/>
      <c r="BM387" s="188"/>
      <c r="BN387" s="188"/>
      <c r="BO387" s="188"/>
      <c r="BP387" s="188"/>
      <c r="BQ387" s="188"/>
      <c r="BR387" s="188"/>
      <c r="BS387" s="188"/>
      <c r="BT387" s="188"/>
      <c r="BU387" s="188"/>
      <c r="BV387" s="188"/>
      <c r="BW387" s="188"/>
      <c r="BX387" s="188"/>
      <c r="BY387" s="188"/>
      <c r="BZ387" s="188"/>
      <c r="CA387" s="188"/>
      <c r="CB387" s="188"/>
      <c r="CC387" s="188"/>
      <c r="CD387" s="188"/>
      <c r="CE387" s="188"/>
      <c r="CF387" s="188"/>
      <c r="CG387" s="188"/>
      <c r="CH387" s="188"/>
      <c r="CI387" s="188"/>
      <c r="CJ387" s="188"/>
      <c r="CK387" s="188"/>
      <c r="CL387" s="188"/>
      <c r="CM387" s="188"/>
      <c r="CN387" s="188"/>
      <c r="CO387" s="188"/>
      <c r="CP387" s="188"/>
      <c r="CQ387" s="188"/>
      <c r="CR387" s="188"/>
      <c r="CS387" s="188"/>
      <c r="CT387" s="188"/>
      <c r="CU387" s="188"/>
      <c r="CV387" s="188"/>
      <c r="CW387" s="188"/>
      <c r="CX387" s="188"/>
      <c r="CY387" s="188"/>
      <c r="CZ387" s="188"/>
      <c r="DA387" s="188"/>
      <c r="DB387" s="188"/>
      <c r="DC387" s="188"/>
      <c r="DD387" s="188"/>
      <c r="DE387" s="188"/>
      <c r="DF387" s="188"/>
      <c r="DG387" s="188"/>
      <c r="DH387" s="188"/>
      <c r="DI387" s="188"/>
      <c r="DJ387" s="188"/>
      <c r="DK387" s="188"/>
      <c r="DL387" s="188"/>
      <c r="DM387" s="188"/>
      <c r="DN387" s="188"/>
      <c r="DO387" s="188"/>
      <c r="DP387" s="188"/>
      <c r="DQ387" s="188"/>
      <c r="DR387" s="188"/>
      <c r="DS387" s="188"/>
      <c r="DT387" s="188"/>
      <c r="DU387" s="188"/>
      <c r="DV387" s="188"/>
      <c r="DW387" s="188"/>
      <c r="DX387" s="188"/>
      <c r="DY387" s="188"/>
      <c r="DZ387" s="188"/>
      <c r="EA387" s="188"/>
      <c r="EB387" s="188"/>
      <c r="EC387" s="188"/>
      <c r="ED387" s="188"/>
      <c r="EE387" s="188"/>
      <c r="EF387" s="188"/>
      <c r="EG387" s="188"/>
      <c r="EH387" s="188"/>
      <c r="EI387" s="188"/>
      <c r="EJ387" s="188"/>
      <c r="EK387" s="188"/>
      <c r="EL387" s="188"/>
      <c r="EM387" s="188"/>
      <c r="EN387" s="188"/>
      <c r="EO387" s="188"/>
      <c r="EP387" s="188"/>
      <c r="EQ387" s="188"/>
      <c r="ER387" s="188"/>
      <c r="ES387" s="188"/>
      <c r="ET387" s="188"/>
      <c r="EU387" s="188"/>
      <c r="EV387" s="188"/>
      <c r="EW387" s="188"/>
      <c r="EX387" s="188"/>
      <c r="EY387" s="188"/>
      <c r="EZ387" s="188"/>
      <c r="FA387" s="188"/>
      <c r="FB387" s="188"/>
      <c r="FC387" s="188"/>
      <c r="FD387" s="188"/>
      <c r="FE387" s="188"/>
      <c r="FF387" s="188"/>
      <c r="FG387" s="188"/>
      <c r="FH387" s="188"/>
      <c r="FI387" s="188"/>
      <c r="FJ387" s="188"/>
      <c r="FK387" s="188"/>
      <c r="FL387" s="188"/>
      <c r="FM387" s="188"/>
      <c r="FN387" s="188"/>
      <c r="FO387" s="188"/>
      <c r="FP387" s="188"/>
      <c r="FQ387" s="188"/>
      <c r="FR387" s="188"/>
      <c r="FS387" s="188"/>
      <c r="FT387" s="188"/>
      <c r="FU387" s="188"/>
      <c r="FV387" s="188"/>
      <c r="FW387" s="188"/>
      <c r="FX387" s="188"/>
      <c r="FY387" s="188"/>
      <c r="FZ387" s="188"/>
      <c r="GA387" s="188"/>
      <c r="GB387" s="188"/>
      <c r="GC387" s="188"/>
      <c r="GD387" s="188"/>
      <c r="GE387" s="188"/>
      <c r="GF387" s="188"/>
      <c r="GG387" s="188"/>
      <c r="GH387" s="188"/>
      <c r="GI387" s="188"/>
      <c r="GJ387" s="188"/>
      <c r="GK387" s="188"/>
      <c r="GL387" s="188"/>
      <c r="GM387" s="188"/>
      <c r="GN387" s="188"/>
      <c r="GO387" s="188"/>
      <c r="GP387" s="188"/>
      <c r="GQ387" s="188"/>
      <c r="GR387" s="188"/>
      <c r="GS387" s="188"/>
      <c r="GT387" s="188"/>
      <c r="GU387" s="188"/>
      <c r="GV387" s="188"/>
      <c r="GW387" s="188"/>
      <c r="GX387" s="188"/>
      <c r="GY387" s="188"/>
      <c r="GZ387" s="188"/>
      <c r="HA387" s="188"/>
      <c r="HB387" s="188"/>
      <c r="HC387" s="188"/>
      <c r="HD387" s="188"/>
      <c r="HE387" s="188"/>
      <c r="HF387" s="188"/>
      <c r="HG387" s="188"/>
      <c r="HH387" s="188"/>
      <c r="HI387" s="188"/>
      <c r="HJ387" s="188"/>
    </row>
    <row r="388" spans="1:218">
      <c r="A388" s="191"/>
      <c r="B388" s="191"/>
      <c r="C388" s="191"/>
      <c r="D388" s="191"/>
      <c r="E388" s="182"/>
      <c r="F388" s="191"/>
      <c r="G388" s="191"/>
      <c r="H388" s="191"/>
      <c r="I388" s="182"/>
      <c r="J388" s="191"/>
      <c r="K388" s="191"/>
      <c r="L388" s="191"/>
      <c r="M388" s="191"/>
      <c r="N388" s="191"/>
      <c r="O388" s="191"/>
      <c r="P388" s="191"/>
      <c r="Q388" s="191"/>
      <c r="R388" s="191"/>
      <c r="S388" s="191"/>
      <c r="T388" s="191"/>
      <c r="U388" s="191"/>
      <c r="V388" s="191"/>
      <c r="W388" s="191"/>
      <c r="Z388" s="188"/>
      <c r="AA388" s="188"/>
      <c r="AB388" s="188"/>
      <c r="AC388" s="188"/>
      <c r="AD388" s="188"/>
      <c r="AE388" s="188"/>
      <c r="AF388" s="188"/>
      <c r="AG388" s="188"/>
      <c r="AH388" s="188"/>
      <c r="AI388" s="188"/>
      <c r="AJ388" s="188"/>
      <c r="AK388" s="188"/>
      <c r="AL388" s="188"/>
      <c r="AM388" s="188"/>
      <c r="AN388" s="188"/>
      <c r="AO388" s="188"/>
      <c r="AP388" s="188"/>
      <c r="AQ388" s="188"/>
      <c r="AR388" s="188"/>
      <c r="AS388" s="188"/>
      <c r="AT388" s="188"/>
      <c r="AU388" s="188"/>
      <c r="AV388" s="188"/>
      <c r="AW388" s="188"/>
      <c r="AX388" s="188"/>
      <c r="AY388" s="188"/>
      <c r="AZ388" s="188"/>
      <c r="BA388" s="188"/>
      <c r="BB388" s="188"/>
      <c r="BC388" s="188"/>
      <c r="BD388" s="188"/>
      <c r="BE388" s="188"/>
      <c r="BF388" s="188"/>
      <c r="BG388" s="188"/>
      <c r="BH388" s="188"/>
      <c r="BI388" s="188"/>
      <c r="BJ388" s="188"/>
      <c r="BK388" s="188"/>
      <c r="BL388" s="188"/>
      <c r="BM388" s="188"/>
      <c r="BN388" s="188"/>
      <c r="BO388" s="188"/>
      <c r="BP388" s="188"/>
      <c r="BQ388" s="188"/>
      <c r="BR388" s="188"/>
      <c r="BS388" s="188"/>
      <c r="BT388" s="188"/>
      <c r="BU388" s="188"/>
      <c r="BV388" s="188"/>
      <c r="BW388" s="188"/>
      <c r="BX388" s="188"/>
      <c r="BY388" s="188"/>
      <c r="BZ388" s="188"/>
      <c r="CA388" s="188"/>
      <c r="CB388" s="188"/>
      <c r="CC388" s="188"/>
      <c r="CD388" s="188"/>
      <c r="CE388" s="188"/>
      <c r="CF388" s="188"/>
      <c r="CG388" s="188"/>
      <c r="CH388" s="188"/>
      <c r="CI388" s="188"/>
      <c r="CJ388" s="188"/>
      <c r="CK388" s="188"/>
      <c r="CL388" s="188"/>
      <c r="CM388" s="188"/>
      <c r="CN388" s="188"/>
      <c r="CO388" s="188"/>
      <c r="CP388" s="188"/>
      <c r="CQ388" s="188"/>
      <c r="CR388" s="188"/>
      <c r="CS388" s="188"/>
      <c r="CT388" s="188"/>
      <c r="CU388" s="188"/>
      <c r="CV388" s="188"/>
      <c r="CW388" s="188"/>
      <c r="CX388" s="188"/>
      <c r="CY388" s="188"/>
      <c r="CZ388" s="188"/>
      <c r="DA388" s="188"/>
      <c r="DB388" s="188"/>
      <c r="DC388" s="188"/>
      <c r="DD388" s="188"/>
      <c r="DE388" s="188"/>
      <c r="DF388" s="188"/>
      <c r="DG388" s="188"/>
      <c r="DH388" s="188"/>
      <c r="DI388" s="188"/>
      <c r="DJ388" s="188"/>
      <c r="DK388" s="188"/>
      <c r="DL388" s="188"/>
      <c r="DM388" s="188"/>
      <c r="DN388" s="188"/>
      <c r="DO388" s="188"/>
      <c r="DP388" s="188"/>
      <c r="DQ388" s="188"/>
      <c r="DR388" s="188"/>
      <c r="DS388" s="188"/>
      <c r="DT388" s="188"/>
      <c r="DU388" s="188"/>
      <c r="DV388" s="188"/>
      <c r="DW388" s="188"/>
      <c r="DX388" s="188"/>
      <c r="DY388" s="188"/>
      <c r="DZ388" s="188"/>
      <c r="EA388" s="188"/>
      <c r="EB388" s="188"/>
      <c r="EC388" s="188"/>
      <c r="ED388" s="188"/>
      <c r="EE388" s="188"/>
      <c r="EF388" s="188"/>
      <c r="EG388" s="188"/>
      <c r="EH388" s="188"/>
      <c r="EI388" s="188"/>
      <c r="EJ388" s="188"/>
      <c r="EK388" s="188"/>
      <c r="EL388" s="188"/>
      <c r="EM388" s="188"/>
      <c r="EN388" s="188"/>
      <c r="EO388" s="188"/>
      <c r="EP388" s="188"/>
      <c r="EQ388" s="188"/>
      <c r="ER388" s="188"/>
      <c r="ES388" s="188"/>
      <c r="ET388" s="188"/>
      <c r="EU388" s="188"/>
      <c r="EV388" s="188"/>
      <c r="EW388" s="188"/>
      <c r="EX388" s="188"/>
      <c r="EY388" s="188"/>
      <c r="EZ388" s="188"/>
      <c r="FA388" s="188"/>
      <c r="FB388" s="188"/>
      <c r="FC388" s="188"/>
      <c r="FD388" s="188"/>
      <c r="FE388" s="188"/>
      <c r="FF388" s="188"/>
      <c r="FG388" s="188"/>
      <c r="FH388" s="188"/>
      <c r="FI388" s="188"/>
      <c r="FJ388" s="188"/>
      <c r="FK388" s="188"/>
      <c r="FL388" s="188"/>
      <c r="FM388" s="188"/>
      <c r="FN388" s="188"/>
      <c r="FO388" s="188"/>
      <c r="FP388" s="188"/>
      <c r="FQ388" s="188"/>
      <c r="FR388" s="188"/>
      <c r="FS388" s="188"/>
      <c r="FT388" s="188"/>
      <c r="FU388" s="188"/>
      <c r="FV388" s="188"/>
      <c r="FW388" s="188"/>
      <c r="FX388" s="188"/>
      <c r="FY388" s="188"/>
      <c r="FZ388" s="188"/>
      <c r="GA388" s="188"/>
      <c r="GB388" s="188"/>
      <c r="GC388" s="188"/>
      <c r="GD388" s="188"/>
      <c r="GE388" s="188"/>
      <c r="GF388" s="188"/>
      <c r="GG388" s="188"/>
      <c r="GH388" s="188"/>
      <c r="GI388" s="188"/>
      <c r="GJ388" s="188"/>
      <c r="GK388" s="188"/>
      <c r="GL388" s="188"/>
      <c r="GM388" s="188"/>
      <c r="GN388" s="188"/>
      <c r="GO388" s="188"/>
      <c r="GP388" s="188"/>
      <c r="GQ388" s="188"/>
      <c r="GR388" s="188"/>
      <c r="GS388" s="188"/>
      <c r="GT388" s="188"/>
      <c r="GU388" s="188"/>
      <c r="GV388" s="188"/>
      <c r="GW388" s="188"/>
      <c r="GX388" s="188"/>
      <c r="GY388" s="188"/>
      <c r="GZ388" s="188"/>
      <c r="HA388" s="188"/>
      <c r="HB388" s="188"/>
      <c r="HC388" s="188"/>
      <c r="HD388" s="188"/>
      <c r="HE388" s="188"/>
      <c r="HF388" s="188"/>
      <c r="HG388" s="188"/>
      <c r="HH388" s="188"/>
      <c r="HI388" s="188"/>
      <c r="HJ388" s="188"/>
    </row>
    <row r="389" spans="1:218">
      <c r="A389" s="191"/>
      <c r="B389" s="191"/>
      <c r="C389" s="191"/>
      <c r="D389" s="191"/>
      <c r="E389" s="182"/>
      <c r="F389" s="191"/>
      <c r="G389" s="191"/>
      <c r="H389" s="191"/>
      <c r="I389" s="182"/>
      <c r="J389" s="191"/>
      <c r="K389" s="191"/>
      <c r="L389" s="191"/>
      <c r="M389" s="191"/>
      <c r="N389" s="191"/>
      <c r="O389" s="191"/>
      <c r="P389" s="191"/>
      <c r="Q389" s="191"/>
      <c r="R389" s="191"/>
      <c r="S389" s="191"/>
      <c r="T389" s="191"/>
      <c r="U389" s="191"/>
      <c r="V389" s="191"/>
      <c r="W389" s="191"/>
      <c r="Z389" s="188"/>
      <c r="AA389" s="188"/>
      <c r="AB389" s="188"/>
      <c r="AC389" s="188"/>
      <c r="AD389" s="188"/>
      <c r="AE389" s="188"/>
      <c r="AF389" s="188"/>
      <c r="AG389" s="188"/>
      <c r="AH389" s="188"/>
      <c r="AI389" s="188"/>
      <c r="AJ389" s="188"/>
      <c r="AK389" s="188"/>
      <c r="AL389" s="188"/>
      <c r="AM389" s="188"/>
      <c r="AN389" s="188"/>
      <c r="AO389" s="188"/>
      <c r="AP389" s="188"/>
      <c r="AQ389" s="188"/>
      <c r="AR389" s="188"/>
      <c r="AS389" s="188"/>
      <c r="AT389" s="188"/>
      <c r="AU389" s="188"/>
      <c r="AV389" s="188"/>
      <c r="AW389" s="188"/>
      <c r="AX389" s="188"/>
      <c r="AY389" s="188"/>
      <c r="AZ389" s="188"/>
      <c r="BA389" s="188"/>
      <c r="BB389" s="188"/>
      <c r="BC389" s="188"/>
      <c r="BD389" s="188"/>
      <c r="BE389" s="188"/>
      <c r="BF389" s="188"/>
      <c r="BG389" s="188"/>
      <c r="BH389" s="188"/>
      <c r="BI389" s="188"/>
      <c r="BJ389" s="188"/>
      <c r="BK389" s="188"/>
      <c r="BL389" s="188"/>
      <c r="BM389" s="188"/>
      <c r="BN389" s="188"/>
      <c r="BO389" s="188"/>
      <c r="BP389" s="188"/>
      <c r="BQ389" s="188"/>
      <c r="BR389" s="188"/>
      <c r="BS389" s="188"/>
      <c r="BT389" s="188"/>
      <c r="BU389" s="188"/>
      <c r="BV389" s="188"/>
      <c r="BW389" s="188"/>
      <c r="BX389" s="188"/>
      <c r="BY389" s="188"/>
      <c r="BZ389" s="188"/>
      <c r="CA389" s="188"/>
      <c r="CB389" s="188"/>
      <c r="CC389" s="188"/>
      <c r="CD389" s="188"/>
      <c r="CE389" s="188"/>
      <c r="CF389" s="188"/>
      <c r="CG389" s="188"/>
      <c r="CH389" s="188"/>
      <c r="CI389" s="188"/>
      <c r="CJ389" s="188"/>
      <c r="CK389" s="188"/>
      <c r="CL389" s="188"/>
      <c r="CM389" s="188"/>
      <c r="CN389" s="188"/>
      <c r="CO389" s="188"/>
      <c r="CP389" s="188"/>
      <c r="CQ389" s="188"/>
      <c r="CR389" s="188"/>
      <c r="CS389" s="188"/>
      <c r="CT389" s="188"/>
      <c r="CU389" s="188"/>
      <c r="CV389" s="188"/>
      <c r="CW389" s="188"/>
      <c r="CX389" s="188"/>
      <c r="CY389" s="188"/>
      <c r="CZ389" s="188"/>
      <c r="DA389" s="188"/>
      <c r="DB389" s="188"/>
      <c r="DC389" s="188"/>
      <c r="DD389" s="188"/>
      <c r="DE389" s="188"/>
      <c r="DF389" s="188"/>
      <c r="DG389" s="188"/>
      <c r="DH389" s="188"/>
      <c r="DI389" s="188"/>
      <c r="DJ389" s="188"/>
      <c r="DK389" s="188"/>
      <c r="DL389" s="188"/>
      <c r="DM389" s="188"/>
      <c r="DN389" s="188"/>
      <c r="DO389" s="188"/>
      <c r="DP389" s="188"/>
      <c r="DQ389" s="188"/>
      <c r="DR389" s="188"/>
      <c r="DS389" s="188"/>
      <c r="DT389" s="188"/>
      <c r="DU389" s="188"/>
      <c r="DV389" s="188"/>
      <c r="DW389" s="188"/>
      <c r="DX389" s="188"/>
      <c r="DY389" s="188"/>
      <c r="DZ389" s="188"/>
      <c r="EA389" s="188"/>
      <c r="EB389" s="188"/>
      <c r="EC389" s="188"/>
      <c r="ED389" s="188"/>
      <c r="EE389" s="188"/>
      <c r="EF389" s="188"/>
      <c r="EG389" s="188"/>
      <c r="EH389" s="188"/>
      <c r="EI389" s="188"/>
      <c r="EJ389" s="188"/>
      <c r="EK389" s="188"/>
      <c r="EL389" s="188"/>
      <c r="EM389" s="188"/>
      <c r="EN389" s="188"/>
      <c r="EO389" s="188"/>
      <c r="EP389" s="188"/>
      <c r="EQ389" s="188"/>
      <c r="ER389" s="188"/>
      <c r="ES389" s="188"/>
      <c r="ET389" s="188"/>
      <c r="EU389" s="188"/>
      <c r="EV389" s="188"/>
      <c r="EW389" s="188"/>
      <c r="EX389" s="188"/>
      <c r="EY389" s="188"/>
      <c r="EZ389" s="188"/>
      <c r="FA389" s="188"/>
      <c r="FB389" s="188"/>
      <c r="FC389" s="188"/>
      <c r="FD389" s="188"/>
      <c r="FE389" s="188"/>
      <c r="FF389" s="188"/>
      <c r="FG389" s="188"/>
      <c r="FH389" s="188"/>
      <c r="FI389" s="188"/>
      <c r="FJ389" s="188"/>
      <c r="FK389" s="188"/>
      <c r="FL389" s="188"/>
      <c r="FM389" s="188"/>
      <c r="FN389" s="188"/>
      <c r="FO389" s="188"/>
      <c r="FP389" s="188"/>
      <c r="FQ389" s="188"/>
      <c r="FR389" s="188"/>
      <c r="FS389" s="188"/>
      <c r="FT389" s="188"/>
      <c r="FU389" s="188"/>
      <c r="FV389" s="188"/>
      <c r="FW389" s="188"/>
      <c r="FX389" s="188"/>
      <c r="FY389" s="188"/>
      <c r="FZ389" s="188"/>
      <c r="GA389" s="188"/>
      <c r="GB389" s="188"/>
      <c r="GC389" s="188"/>
      <c r="GD389" s="188"/>
      <c r="GE389" s="188"/>
      <c r="GF389" s="188"/>
      <c r="GG389" s="188"/>
      <c r="GH389" s="188"/>
      <c r="GI389" s="188"/>
      <c r="GJ389" s="188"/>
      <c r="GK389" s="188"/>
      <c r="GL389" s="188"/>
      <c r="GM389" s="188"/>
      <c r="GN389" s="188"/>
      <c r="GO389" s="188"/>
      <c r="GP389" s="188"/>
      <c r="GQ389" s="188"/>
      <c r="GR389" s="188"/>
      <c r="GS389" s="188"/>
      <c r="GT389" s="188"/>
      <c r="GU389" s="188"/>
      <c r="GV389" s="188"/>
      <c r="GW389" s="188"/>
      <c r="GX389" s="188"/>
      <c r="GY389" s="188"/>
      <c r="GZ389" s="188"/>
      <c r="HA389" s="188"/>
      <c r="HB389" s="188"/>
      <c r="HC389" s="188"/>
      <c r="HD389" s="188"/>
      <c r="HE389" s="188"/>
      <c r="HF389" s="188"/>
      <c r="HG389" s="188"/>
      <c r="HH389" s="188"/>
      <c r="HI389" s="188"/>
      <c r="HJ389" s="188"/>
    </row>
    <row r="390" spans="1:218">
      <c r="A390" s="191"/>
      <c r="B390" s="191"/>
      <c r="C390" s="191"/>
      <c r="D390" s="191"/>
      <c r="E390" s="182"/>
      <c r="F390" s="191"/>
      <c r="G390" s="191"/>
      <c r="H390" s="191"/>
      <c r="I390" s="182"/>
      <c r="J390" s="191"/>
      <c r="K390" s="191"/>
      <c r="L390" s="191"/>
      <c r="M390" s="191"/>
      <c r="N390" s="191"/>
      <c r="O390" s="191"/>
      <c r="P390" s="191"/>
      <c r="Q390" s="191"/>
      <c r="R390" s="191"/>
      <c r="S390" s="191"/>
      <c r="T390" s="191"/>
      <c r="U390" s="191"/>
      <c r="V390" s="191"/>
      <c r="W390" s="191"/>
      <c r="Z390" s="188"/>
      <c r="AA390" s="188"/>
      <c r="AB390" s="188"/>
      <c r="AC390" s="188"/>
      <c r="AD390" s="188"/>
      <c r="AE390" s="188"/>
      <c r="AF390" s="188"/>
      <c r="AG390" s="188"/>
      <c r="AH390" s="188"/>
      <c r="AI390" s="188"/>
      <c r="AJ390" s="188"/>
      <c r="AK390" s="188"/>
      <c r="AL390" s="188"/>
      <c r="AM390" s="188"/>
      <c r="AN390" s="188"/>
      <c r="AO390" s="188"/>
      <c r="AP390" s="188"/>
      <c r="AQ390" s="188"/>
      <c r="AR390" s="188"/>
      <c r="AS390" s="188"/>
      <c r="AT390" s="188"/>
      <c r="AU390" s="188"/>
      <c r="AV390" s="188"/>
      <c r="AW390" s="188"/>
      <c r="AX390" s="188"/>
      <c r="AY390" s="188"/>
      <c r="AZ390" s="188"/>
      <c r="BA390" s="188"/>
      <c r="BB390" s="188"/>
      <c r="BC390" s="188"/>
      <c r="BD390" s="188"/>
      <c r="BE390" s="188"/>
      <c r="BF390" s="188"/>
      <c r="BG390" s="188"/>
      <c r="BH390" s="188"/>
      <c r="BI390" s="188"/>
      <c r="BJ390" s="188"/>
      <c r="BK390" s="188"/>
      <c r="BL390" s="188"/>
      <c r="BM390" s="188"/>
      <c r="BN390" s="188"/>
      <c r="BO390" s="188"/>
      <c r="BP390" s="188"/>
      <c r="BQ390" s="188"/>
      <c r="BR390" s="188"/>
      <c r="BS390" s="188"/>
      <c r="BT390" s="188"/>
      <c r="BU390" s="188"/>
      <c r="BV390" s="188"/>
      <c r="BW390" s="188"/>
      <c r="BX390" s="188"/>
      <c r="BY390" s="188"/>
      <c r="BZ390" s="188"/>
      <c r="CA390" s="188"/>
      <c r="CB390" s="188"/>
      <c r="CC390" s="188"/>
      <c r="CD390" s="188"/>
      <c r="CE390" s="188"/>
      <c r="CF390" s="188"/>
      <c r="CG390" s="188"/>
      <c r="CH390" s="188"/>
      <c r="CI390" s="188"/>
      <c r="CJ390" s="188"/>
      <c r="CK390" s="188"/>
      <c r="CL390" s="188"/>
      <c r="CM390" s="188"/>
      <c r="CN390" s="188"/>
      <c r="CO390" s="188"/>
      <c r="CP390" s="188"/>
      <c r="CQ390" s="188"/>
      <c r="CR390" s="188"/>
      <c r="CS390" s="188"/>
      <c r="CT390" s="188"/>
      <c r="CU390" s="188"/>
      <c r="CV390" s="188"/>
      <c r="CW390" s="188"/>
      <c r="CX390" s="188"/>
      <c r="CY390" s="188"/>
      <c r="CZ390" s="188"/>
      <c r="DA390" s="188"/>
      <c r="DB390" s="188"/>
      <c r="DC390" s="188"/>
      <c r="DD390" s="188"/>
      <c r="DE390" s="188"/>
      <c r="DF390" s="188"/>
      <c r="DG390" s="188"/>
      <c r="DH390" s="188"/>
      <c r="DI390" s="188"/>
      <c r="DJ390" s="188"/>
      <c r="DK390" s="188"/>
      <c r="DL390" s="188"/>
      <c r="DM390" s="188"/>
      <c r="DN390" s="188"/>
      <c r="DO390" s="188"/>
      <c r="DP390" s="188"/>
      <c r="DQ390" s="188"/>
      <c r="DR390" s="188"/>
      <c r="DS390" s="188"/>
      <c r="DT390" s="188"/>
      <c r="DU390" s="188"/>
      <c r="DV390" s="188"/>
      <c r="DW390" s="188"/>
      <c r="DX390" s="188"/>
      <c r="DY390" s="188"/>
      <c r="DZ390" s="188"/>
      <c r="EA390" s="188"/>
      <c r="EB390" s="188"/>
      <c r="EC390" s="188"/>
      <c r="ED390" s="188"/>
      <c r="EE390" s="188"/>
      <c r="EF390" s="188"/>
      <c r="EG390" s="188"/>
      <c r="EH390" s="188"/>
      <c r="EI390" s="188"/>
      <c r="EJ390" s="188"/>
      <c r="EK390" s="188"/>
      <c r="EL390" s="188"/>
      <c r="EM390" s="188"/>
      <c r="EN390" s="188"/>
      <c r="EO390" s="188"/>
      <c r="EP390" s="188"/>
      <c r="EQ390" s="188"/>
      <c r="ER390" s="188"/>
      <c r="ES390" s="188"/>
      <c r="ET390" s="188"/>
      <c r="EU390" s="188"/>
      <c r="EV390" s="188"/>
      <c r="EW390" s="188"/>
      <c r="EX390" s="188"/>
      <c r="EY390" s="188"/>
      <c r="EZ390" s="188"/>
      <c r="FA390" s="188"/>
      <c r="FB390" s="188"/>
      <c r="FC390" s="188"/>
      <c r="FD390" s="188"/>
      <c r="FE390" s="188"/>
      <c r="FF390" s="188"/>
      <c r="FG390" s="188"/>
      <c r="FH390" s="188"/>
      <c r="FI390" s="188"/>
      <c r="FJ390" s="188"/>
      <c r="FK390" s="188"/>
      <c r="FL390" s="188"/>
      <c r="FM390" s="188"/>
      <c r="FN390" s="188"/>
      <c r="FO390" s="188"/>
      <c r="FP390" s="188"/>
      <c r="FQ390" s="188"/>
      <c r="FR390" s="188"/>
      <c r="FS390" s="188"/>
      <c r="FT390" s="188"/>
      <c r="FU390" s="188"/>
      <c r="FV390" s="188"/>
      <c r="FW390" s="188"/>
      <c r="FX390" s="188"/>
      <c r="FY390" s="188"/>
      <c r="FZ390" s="188"/>
      <c r="GA390" s="188"/>
      <c r="GB390" s="188"/>
      <c r="GC390" s="188"/>
      <c r="GD390" s="188"/>
      <c r="GE390" s="188"/>
      <c r="GF390" s="188"/>
      <c r="GG390" s="188"/>
      <c r="GH390" s="188"/>
      <c r="GI390" s="188"/>
      <c r="GJ390" s="188"/>
      <c r="GK390" s="188"/>
      <c r="GL390" s="188"/>
      <c r="GM390" s="188"/>
      <c r="GN390" s="188"/>
      <c r="GO390" s="188"/>
      <c r="GP390" s="188"/>
      <c r="GQ390" s="188"/>
      <c r="GR390" s="188"/>
      <c r="GS390" s="188"/>
      <c r="GT390" s="188"/>
      <c r="GU390" s="188"/>
      <c r="GV390" s="188"/>
      <c r="GW390" s="188"/>
      <c r="GX390" s="188"/>
      <c r="GY390" s="188"/>
      <c r="GZ390" s="188"/>
      <c r="HA390" s="188"/>
      <c r="HB390" s="188"/>
      <c r="HC390" s="188"/>
      <c r="HD390" s="188"/>
      <c r="HE390" s="188"/>
      <c r="HF390" s="188"/>
      <c r="HG390" s="188"/>
      <c r="HH390" s="188"/>
      <c r="HI390" s="188"/>
      <c r="HJ390" s="188"/>
    </row>
    <row r="391" spans="1:218">
      <c r="A391" s="191"/>
      <c r="B391" s="191"/>
      <c r="C391" s="191"/>
      <c r="D391" s="191"/>
      <c r="E391" s="182"/>
      <c r="F391" s="191"/>
      <c r="G391" s="191"/>
      <c r="H391" s="191"/>
      <c r="I391" s="182"/>
      <c r="J391" s="191"/>
      <c r="K391" s="191"/>
      <c r="L391" s="191"/>
      <c r="M391" s="191"/>
      <c r="N391" s="191"/>
      <c r="O391" s="191"/>
      <c r="P391" s="191"/>
      <c r="Q391" s="191"/>
      <c r="R391" s="191"/>
      <c r="S391" s="191"/>
      <c r="T391" s="191"/>
      <c r="U391" s="191"/>
      <c r="V391" s="191"/>
      <c r="W391" s="191"/>
      <c r="Z391" s="188"/>
      <c r="AA391" s="188"/>
      <c r="AB391" s="188"/>
      <c r="AC391" s="188"/>
      <c r="AD391" s="188"/>
      <c r="AE391" s="188"/>
      <c r="AF391" s="188"/>
      <c r="AG391" s="188"/>
      <c r="AH391" s="188"/>
      <c r="AI391" s="188"/>
      <c r="AJ391" s="188"/>
      <c r="AK391" s="188"/>
      <c r="AL391" s="188"/>
      <c r="AM391" s="188"/>
      <c r="AN391" s="188"/>
      <c r="AO391" s="188"/>
      <c r="AP391" s="188"/>
      <c r="AQ391" s="188"/>
      <c r="AR391" s="188"/>
      <c r="AS391" s="188"/>
      <c r="AT391" s="188"/>
      <c r="AU391" s="188"/>
      <c r="AV391" s="188"/>
      <c r="AW391" s="188"/>
      <c r="AX391" s="188"/>
      <c r="AY391" s="188"/>
      <c r="AZ391" s="188"/>
      <c r="BA391" s="188"/>
      <c r="BB391" s="188"/>
      <c r="BC391" s="188"/>
      <c r="BD391" s="188"/>
      <c r="BE391" s="188"/>
      <c r="BF391" s="188"/>
      <c r="BG391" s="188"/>
      <c r="BH391" s="188"/>
      <c r="BI391" s="188"/>
      <c r="BJ391" s="188"/>
      <c r="BK391" s="188"/>
      <c r="BL391" s="188"/>
      <c r="BM391" s="188"/>
      <c r="BN391" s="188"/>
      <c r="BO391" s="188"/>
      <c r="BP391" s="188"/>
      <c r="BQ391" s="188"/>
      <c r="BR391" s="188"/>
      <c r="BS391" s="188"/>
      <c r="BT391" s="188"/>
      <c r="BU391" s="188"/>
      <c r="BV391" s="188"/>
      <c r="BW391" s="188"/>
      <c r="BX391" s="188"/>
      <c r="BY391" s="188"/>
      <c r="BZ391" s="188"/>
      <c r="CA391" s="188"/>
      <c r="CB391" s="188"/>
      <c r="CC391" s="188"/>
      <c r="CD391" s="188"/>
      <c r="CE391" s="188"/>
      <c r="CF391" s="188"/>
      <c r="CG391" s="188"/>
      <c r="CH391" s="188"/>
      <c r="CI391" s="188"/>
      <c r="CJ391" s="188"/>
      <c r="CK391" s="188"/>
      <c r="CL391" s="188"/>
      <c r="CM391" s="188"/>
      <c r="CN391" s="188"/>
      <c r="CO391" s="188"/>
      <c r="CP391" s="188"/>
      <c r="CQ391" s="188"/>
      <c r="CR391" s="188"/>
      <c r="CS391" s="188"/>
      <c r="CT391" s="188"/>
      <c r="CU391" s="188"/>
      <c r="CV391" s="188"/>
      <c r="CW391" s="188"/>
      <c r="CX391" s="188"/>
      <c r="CY391" s="188"/>
      <c r="CZ391" s="188"/>
      <c r="DA391" s="188"/>
      <c r="DB391" s="188"/>
      <c r="DC391" s="188"/>
      <c r="DD391" s="188"/>
      <c r="DE391" s="188"/>
      <c r="DF391" s="188"/>
      <c r="DG391" s="188"/>
      <c r="DH391" s="188"/>
      <c r="DI391" s="188"/>
      <c r="DJ391" s="188"/>
      <c r="DK391" s="188"/>
      <c r="DL391" s="188"/>
      <c r="DM391" s="188"/>
      <c r="DN391" s="188"/>
      <c r="DO391" s="188"/>
      <c r="DP391" s="188"/>
      <c r="DQ391" s="188"/>
      <c r="DR391" s="188"/>
      <c r="DS391" s="188"/>
      <c r="DT391" s="188"/>
      <c r="DU391" s="188"/>
      <c r="DV391" s="188"/>
      <c r="DW391" s="188"/>
      <c r="DX391" s="188"/>
      <c r="DY391" s="188"/>
      <c r="DZ391" s="188"/>
      <c r="EA391" s="188"/>
      <c r="EB391" s="188"/>
      <c r="EC391" s="188"/>
      <c r="ED391" s="188"/>
      <c r="EE391" s="188"/>
      <c r="EF391" s="188"/>
      <c r="EG391" s="188"/>
      <c r="EH391" s="188"/>
      <c r="EI391" s="188"/>
      <c r="EJ391" s="188"/>
      <c r="EK391" s="188"/>
      <c r="EL391" s="188"/>
      <c r="EM391" s="188"/>
      <c r="EN391" s="188"/>
      <c r="EO391" s="188"/>
      <c r="EP391" s="188"/>
      <c r="EQ391" s="188"/>
      <c r="ER391" s="188"/>
      <c r="ES391" s="188"/>
      <c r="ET391" s="188"/>
      <c r="EU391" s="188"/>
      <c r="EV391" s="188"/>
      <c r="EW391" s="188"/>
      <c r="EX391" s="188"/>
      <c r="EY391" s="188"/>
      <c r="EZ391" s="188"/>
      <c r="FA391" s="188"/>
      <c r="FB391" s="188"/>
      <c r="FC391" s="188"/>
      <c r="FD391" s="188"/>
      <c r="FE391" s="188"/>
      <c r="FF391" s="188"/>
      <c r="FG391" s="188"/>
      <c r="FH391" s="188"/>
      <c r="FI391" s="188"/>
      <c r="FJ391" s="188"/>
      <c r="FK391" s="188"/>
      <c r="FL391" s="188"/>
      <c r="FM391" s="188"/>
      <c r="FN391" s="188"/>
      <c r="FO391" s="188"/>
      <c r="FP391" s="188"/>
      <c r="FQ391" s="188"/>
      <c r="FR391" s="188"/>
      <c r="FS391" s="188"/>
      <c r="FT391" s="188"/>
      <c r="FU391" s="188"/>
      <c r="FV391" s="188"/>
      <c r="FW391" s="188"/>
      <c r="FX391" s="188"/>
      <c r="FY391" s="188"/>
      <c r="FZ391" s="188"/>
      <c r="GA391" s="188"/>
      <c r="GB391" s="188"/>
      <c r="GC391" s="188"/>
      <c r="GD391" s="188"/>
      <c r="GE391" s="188"/>
      <c r="GF391" s="188"/>
      <c r="GG391" s="188"/>
      <c r="GH391" s="188"/>
      <c r="GI391" s="188"/>
      <c r="GJ391" s="188"/>
      <c r="GK391" s="188"/>
      <c r="GL391" s="188"/>
      <c r="GM391" s="188"/>
      <c r="GN391" s="188"/>
      <c r="GO391" s="188"/>
      <c r="GP391" s="188"/>
      <c r="GQ391" s="188"/>
      <c r="GR391" s="188"/>
      <c r="GS391" s="188"/>
      <c r="GT391" s="188"/>
      <c r="GU391" s="188"/>
      <c r="GV391" s="188"/>
      <c r="GW391" s="188"/>
      <c r="GX391" s="188"/>
      <c r="GY391" s="188"/>
      <c r="GZ391" s="188"/>
      <c r="HA391" s="188"/>
      <c r="HB391" s="188"/>
      <c r="HC391" s="188"/>
      <c r="HD391" s="188"/>
      <c r="HE391" s="188"/>
      <c r="HF391" s="188"/>
      <c r="HG391" s="188"/>
      <c r="HH391" s="188"/>
      <c r="HI391" s="188"/>
      <c r="HJ391" s="188"/>
    </row>
    <row r="392" spans="1:218">
      <c r="A392" s="191"/>
      <c r="B392" s="191"/>
      <c r="C392" s="191"/>
      <c r="D392" s="191"/>
      <c r="E392" s="182"/>
      <c r="F392" s="191"/>
      <c r="G392" s="191"/>
      <c r="H392" s="191"/>
      <c r="I392" s="182"/>
      <c r="J392" s="191"/>
      <c r="K392" s="191"/>
      <c r="L392" s="191"/>
      <c r="M392" s="191"/>
      <c r="N392" s="191"/>
      <c r="O392" s="191"/>
      <c r="P392" s="191"/>
      <c r="Q392" s="191"/>
      <c r="R392" s="191"/>
      <c r="S392" s="191"/>
      <c r="T392" s="191"/>
      <c r="U392" s="191"/>
      <c r="V392" s="191"/>
      <c r="W392" s="191"/>
      <c r="Z392" s="188"/>
      <c r="AA392" s="188"/>
      <c r="AB392" s="188"/>
      <c r="AC392" s="188"/>
      <c r="AD392" s="188"/>
      <c r="AE392" s="188"/>
      <c r="AF392" s="188"/>
      <c r="AG392" s="188"/>
      <c r="AH392" s="188"/>
      <c r="AI392" s="188"/>
      <c r="AJ392" s="188"/>
      <c r="AK392" s="188"/>
      <c r="AL392" s="188"/>
      <c r="AM392" s="188"/>
      <c r="AN392" s="188"/>
      <c r="AO392" s="188"/>
      <c r="AP392" s="188"/>
      <c r="AQ392" s="188"/>
      <c r="AR392" s="188"/>
      <c r="AS392" s="188"/>
      <c r="AT392" s="188"/>
      <c r="AU392" s="188"/>
      <c r="AV392" s="188"/>
      <c r="AW392" s="188"/>
      <c r="AX392" s="188"/>
      <c r="AY392" s="188"/>
      <c r="AZ392" s="188"/>
      <c r="BA392" s="188"/>
      <c r="BB392" s="188"/>
      <c r="BC392" s="188"/>
      <c r="BD392" s="188"/>
      <c r="BE392" s="188"/>
      <c r="BF392" s="188"/>
      <c r="BG392" s="188"/>
      <c r="BH392" s="188"/>
      <c r="BI392" s="188"/>
      <c r="BJ392" s="188"/>
      <c r="BK392" s="188"/>
      <c r="BL392" s="188"/>
      <c r="BM392" s="188"/>
      <c r="BN392" s="188"/>
      <c r="BO392" s="188"/>
      <c r="BP392" s="188"/>
      <c r="BQ392" s="188"/>
      <c r="BR392" s="188"/>
      <c r="BS392" s="188"/>
      <c r="BT392" s="188"/>
      <c r="BU392" s="188"/>
      <c r="BV392" s="188"/>
      <c r="BW392" s="188"/>
      <c r="BX392" s="188"/>
      <c r="BY392" s="188"/>
      <c r="BZ392" s="188"/>
      <c r="CA392" s="188"/>
      <c r="CB392" s="188"/>
      <c r="CC392" s="188"/>
      <c r="CD392" s="188"/>
      <c r="CE392" s="188"/>
      <c r="CF392" s="188"/>
      <c r="CG392" s="188"/>
      <c r="CH392" s="188"/>
      <c r="CI392" s="188"/>
      <c r="CJ392" s="188"/>
      <c r="CK392" s="188"/>
      <c r="CL392" s="188"/>
      <c r="CM392" s="188"/>
      <c r="CN392" s="188"/>
      <c r="CO392" s="188"/>
      <c r="CP392" s="188"/>
      <c r="CQ392" s="188"/>
      <c r="CR392" s="188"/>
      <c r="CS392" s="188"/>
      <c r="CT392" s="188"/>
      <c r="CU392" s="188"/>
      <c r="CV392" s="188"/>
      <c r="CW392" s="188"/>
      <c r="CX392" s="188"/>
      <c r="CY392" s="188"/>
      <c r="CZ392" s="188"/>
      <c r="DA392" s="188"/>
      <c r="DB392" s="188"/>
      <c r="DC392" s="188"/>
      <c r="DD392" s="188"/>
      <c r="DE392" s="188"/>
      <c r="DF392" s="188"/>
      <c r="DG392" s="188"/>
      <c r="DH392" s="188"/>
      <c r="DI392" s="188"/>
      <c r="DJ392" s="188"/>
      <c r="DK392" s="188"/>
      <c r="DL392" s="188"/>
      <c r="DM392" s="188"/>
      <c r="DN392" s="188"/>
      <c r="DO392" s="188"/>
      <c r="DP392" s="188"/>
      <c r="DQ392" s="188"/>
      <c r="DR392" s="188"/>
      <c r="DS392" s="188"/>
      <c r="DT392" s="188"/>
      <c r="DU392" s="188"/>
      <c r="DV392" s="188"/>
      <c r="DW392" s="188"/>
      <c r="DX392" s="188"/>
      <c r="DY392" s="188"/>
      <c r="DZ392" s="188"/>
      <c r="EA392" s="188"/>
      <c r="EB392" s="188"/>
      <c r="EC392" s="188"/>
      <c r="ED392" s="188"/>
      <c r="EE392" s="188"/>
      <c r="EF392" s="188"/>
      <c r="EG392" s="188"/>
      <c r="EH392" s="188"/>
      <c r="EI392" s="188"/>
      <c r="EJ392" s="188"/>
      <c r="EK392" s="188"/>
      <c r="EL392" s="188"/>
      <c r="EM392" s="188"/>
      <c r="EN392" s="188"/>
      <c r="EO392" s="188"/>
      <c r="EP392" s="188"/>
      <c r="EQ392" s="188"/>
      <c r="ER392" s="188"/>
      <c r="ES392" s="188"/>
      <c r="ET392" s="188"/>
      <c r="EU392" s="188"/>
      <c r="EV392" s="188"/>
      <c r="EW392" s="188"/>
      <c r="EX392" s="188"/>
      <c r="EY392" s="188"/>
      <c r="EZ392" s="188"/>
      <c r="FA392" s="188"/>
      <c r="FB392" s="188"/>
      <c r="FC392" s="188"/>
      <c r="FD392" s="188"/>
      <c r="FE392" s="188"/>
      <c r="FF392" s="188"/>
      <c r="FG392" s="188"/>
      <c r="FH392" s="188"/>
      <c r="FI392" s="188"/>
      <c r="FJ392" s="188"/>
      <c r="FK392" s="188"/>
      <c r="FL392" s="188"/>
      <c r="FM392" s="188"/>
      <c r="FN392" s="188"/>
      <c r="FO392" s="188"/>
      <c r="FP392" s="188"/>
      <c r="FQ392" s="188"/>
      <c r="FR392" s="188"/>
      <c r="FS392" s="188"/>
      <c r="FT392" s="188"/>
      <c r="FU392" s="188"/>
      <c r="FV392" s="188"/>
      <c r="FW392" s="188"/>
      <c r="FX392" s="188"/>
      <c r="FY392" s="188"/>
      <c r="FZ392" s="188"/>
      <c r="GA392" s="188"/>
      <c r="GB392" s="188"/>
      <c r="GC392" s="188"/>
      <c r="GD392" s="188"/>
      <c r="GE392" s="188"/>
      <c r="GF392" s="188"/>
      <c r="GG392" s="188"/>
      <c r="GH392" s="188"/>
      <c r="GI392" s="188"/>
      <c r="GJ392" s="188"/>
      <c r="GK392" s="188"/>
      <c r="GL392" s="188"/>
      <c r="GM392" s="188"/>
      <c r="GN392" s="188"/>
      <c r="GO392" s="188"/>
      <c r="GP392" s="188"/>
      <c r="GQ392" s="188"/>
      <c r="GR392" s="188"/>
      <c r="GS392" s="188"/>
      <c r="GT392" s="188"/>
      <c r="GU392" s="188"/>
      <c r="GV392" s="188"/>
      <c r="GW392" s="188"/>
      <c r="GX392" s="188"/>
      <c r="GY392" s="188"/>
      <c r="GZ392" s="188"/>
      <c r="HA392" s="188"/>
      <c r="HB392" s="188"/>
      <c r="HC392" s="188"/>
      <c r="HD392" s="188"/>
      <c r="HE392" s="188"/>
      <c r="HF392" s="188"/>
      <c r="HG392" s="188"/>
      <c r="HH392" s="188"/>
      <c r="HI392" s="188"/>
      <c r="HJ392" s="188"/>
    </row>
    <row r="393" spans="1:218">
      <c r="A393" s="191"/>
      <c r="B393" s="191"/>
      <c r="C393" s="191"/>
      <c r="D393" s="191"/>
      <c r="E393" s="182"/>
      <c r="F393" s="191"/>
      <c r="G393" s="191"/>
      <c r="H393" s="191"/>
      <c r="I393" s="182"/>
      <c r="J393" s="191"/>
      <c r="K393" s="191"/>
      <c r="L393" s="191"/>
      <c r="M393" s="191"/>
      <c r="N393" s="191"/>
      <c r="O393" s="191"/>
      <c r="P393" s="191"/>
      <c r="Q393" s="191"/>
      <c r="R393" s="191"/>
      <c r="S393" s="191"/>
      <c r="T393" s="191"/>
      <c r="U393" s="191"/>
      <c r="V393" s="191"/>
      <c r="W393" s="191"/>
      <c r="Z393" s="188"/>
      <c r="AA393" s="188"/>
      <c r="AB393" s="188"/>
      <c r="AC393" s="188"/>
      <c r="AD393" s="188"/>
      <c r="AE393" s="188"/>
      <c r="AF393" s="188"/>
      <c r="AG393" s="188"/>
      <c r="AH393" s="188"/>
      <c r="AI393" s="188"/>
      <c r="AJ393" s="188"/>
      <c r="AK393" s="188"/>
      <c r="AL393" s="188"/>
      <c r="AM393" s="188"/>
      <c r="AN393" s="188"/>
      <c r="AO393" s="188"/>
      <c r="AP393" s="188"/>
      <c r="AQ393" s="188"/>
      <c r="AR393" s="188"/>
      <c r="AS393" s="188"/>
      <c r="AT393" s="188"/>
      <c r="AU393" s="188"/>
      <c r="AV393" s="188"/>
      <c r="AW393" s="188"/>
      <c r="AX393" s="188"/>
      <c r="AY393" s="188"/>
      <c r="AZ393" s="188"/>
      <c r="BA393" s="188"/>
      <c r="BB393" s="188"/>
      <c r="BC393" s="188"/>
      <c r="BD393" s="188"/>
      <c r="BE393" s="188"/>
      <c r="BF393" s="188"/>
      <c r="BG393" s="188"/>
      <c r="BH393" s="188"/>
      <c r="BI393" s="188"/>
      <c r="BJ393" s="188"/>
      <c r="BK393" s="188"/>
      <c r="BL393" s="188"/>
      <c r="BM393" s="188"/>
      <c r="BN393" s="188"/>
      <c r="BO393" s="188"/>
      <c r="BP393" s="188"/>
      <c r="BQ393" s="188"/>
      <c r="BR393" s="188"/>
      <c r="BS393" s="188"/>
      <c r="BT393" s="188"/>
      <c r="BU393" s="188"/>
      <c r="BV393" s="188"/>
      <c r="BW393" s="188"/>
      <c r="BX393" s="188"/>
      <c r="BY393" s="188"/>
      <c r="BZ393" s="188"/>
      <c r="CA393" s="188"/>
      <c r="CB393" s="188"/>
      <c r="CC393" s="188"/>
      <c r="CD393" s="188"/>
      <c r="CE393" s="188"/>
      <c r="CF393" s="188"/>
      <c r="CG393" s="188"/>
      <c r="CH393" s="188"/>
      <c r="CI393" s="188"/>
      <c r="CJ393" s="188"/>
      <c r="CK393" s="188"/>
      <c r="CL393" s="188"/>
      <c r="CM393" s="188"/>
      <c r="CN393" s="188"/>
      <c r="CO393" s="188"/>
      <c r="CP393" s="188"/>
      <c r="CQ393" s="188"/>
      <c r="CR393" s="188"/>
      <c r="CS393" s="188"/>
      <c r="CT393" s="188"/>
      <c r="CU393" s="188"/>
      <c r="CV393" s="188"/>
      <c r="CW393" s="188"/>
      <c r="CX393" s="188"/>
      <c r="CY393" s="188"/>
      <c r="CZ393" s="188"/>
      <c r="DA393" s="188"/>
      <c r="DB393" s="188"/>
      <c r="DC393" s="188"/>
      <c r="DD393" s="188"/>
      <c r="DE393" s="188"/>
      <c r="DF393" s="188"/>
      <c r="DG393" s="188"/>
      <c r="DH393" s="188"/>
      <c r="DI393" s="188"/>
      <c r="DJ393" s="188"/>
      <c r="DK393" s="188"/>
      <c r="DL393" s="188"/>
      <c r="DM393" s="188"/>
      <c r="DN393" s="188"/>
      <c r="DO393" s="188"/>
      <c r="DP393" s="188"/>
      <c r="DQ393" s="188"/>
      <c r="DR393" s="188"/>
      <c r="DS393" s="188"/>
      <c r="DT393" s="188"/>
      <c r="DU393" s="188"/>
      <c r="DV393" s="188"/>
      <c r="DW393" s="188"/>
      <c r="DX393" s="188"/>
      <c r="DY393" s="188"/>
      <c r="DZ393" s="188"/>
      <c r="EA393" s="188"/>
      <c r="EB393" s="188"/>
      <c r="EC393" s="188"/>
      <c r="ED393" s="188"/>
      <c r="EE393" s="188"/>
      <c r="EF393" s="188"/>
      <c r="EG393" s="188"/>
      <c r="EH393" s="188"/>
      <c r="EI393" s="188"/>
      <c r="EJ393" s="188"/>
      <c r="EK393" s="188"/>
      <c r="EL393" s="188"/>
      <c r="EM393" s="188"/>
      <c r="EN393" s="188"/>
      <c r="EO393" s="188"/>
      <c r="EP393" s="188"/>
      <c r="EQ393" s="188"/>
      <c r="ER393" s="188"/>
      <c r="ES393" s="188"/>
      <c r="ET393" s="188"/>
      <c r="EU393" s="188"/>
      <c r="EV393" s="188"/>
      <c r="EW393" s="188"/>
      <c r="EX393" s="188"/>
      <c r="EY393" s="188"/>
      <c r="EZ393" s="188"/>
      <c r="FA393" s="188"/>
      <c r="FB393" s="188"/>
      <c r="FC393" s="188"/>
      <c r="FD393" s="188"/>
      <c r="FE393" s="188"/>
      <c r="FF393" s="188"/>
      <c r="FG393" s="188"/>
      <c r="FH393" s="188"/>
      <c r="FI393" s="188"/>
      <c r="FJ393" s="188"/>
      <c r="FK393" s="188"/>
      <c r="FL393" s="188"/>
      <c r="FM393" s="188"/>
      <c r="FN393" s="188"/>
      <c r="FO393" s="188"/>
      <c r="FP393" s="188"/>
      <c r="FQ393" s="188"/>
      <c r="FR393" s="188"/>
      <c r="FS393" s="188"/>
      <c r="FT393" s="188"/>
      <c r="FU393" s="188"/>
      <c r="FV393" s="188"/>
      <c r="FW393" s="188"/>
      <c r="FX393" s="188"/>
      <c r="FY393" s="188"/>
      <c r="FZ393" s="188"/>
      <c r="GA393" s="188"/>
      <c r="GB393" s="188"/>
      <c r="GC393" s="188"/>
      <c r="GD393" s="188"/>
      <c r="GE393" s="188"/>
      <c r="GF393" s="188"/>
      <c r="GG393" s="188"/>
      <c r="GH393" s="188"/>
      <c r="GI393" s="188"/>
      <c r="GJ393" s="188"/>
      <c r="GK393" s="188"/>
      <c r="GL393" s="188"/>
      <c r="GM393" s="188"/>
      <c r="GN393" s="188"/>
      <c r="GO393" s="188"/>
      <c r="GP393" s="188"/>
      <c r="GQ393" s="188"/>
      <c r="GR393" s="188"/>
      <c r="GS393" s="188"/>
      <c r="GT393" s="188"/>
      <c r="GU393" s="188"/>
      <c r="GV393" s="188"/>
      <c r="GW393" s="188"/>
      <c r="GX393" s="188"/>
      <c r="GY393" s="188"/>
      <c r="GZ393" s="188"/>
      <c r="HA393" s="188"/>
      <c r="HB393" s="188"/>
      <c r="HC393" s="188"/>
      <c r="HD393" s="188"/>
      <c r="HE393" s="188"/>
      <c r="HF393" s="188"/>
      <c r="HG393" s="188"/>
      <c r="HH393" s="188"/>
      <c r="HI393" s="188"/>
      <c r="HJ393" s="188"/>
    </row>
    <row r="394" spans="1:218">
      <c r="A394" s="191"/>
      <c r="B394" s="191"/>
      <c r="C394" s="191"/>
      <c r="D394" s="191"/>
      <c r="E394" s="182"/>
      <c r="F394" s="191"/>
      <c r="G394" s="191"/>
      <c r="H394" s="191"/>
      <c r="I394" s="182"/>
      <c r="J394" s="191"/>
      <c r="K394" s="191"/>
      <c r="L394" s="191"/>
      <c r="M394" s="191"/>
      <c r="N394" s="191"/>
      <c r="O394" s="191"/>
      <c r="P394" s="191"/>
      <c r="Q394" s="191"/>
      <c r="R394" s="191"/>
      <c r="S394" s="191"/>
      <c r="T394" s="191"/>
      <c r="U394" s="191"/>
      <c r="V394" s="191"/>
      <c r="W394" s="191"/>
      <c r="Z394" s="188"/>
      <c r="AA394" s="188"/>
      <c r="AB394" s="188"/>
      <c r="AC394" s="188"/>
      <c r="AD394" s="188"/>
      <c r="AE394" s="188"/>
      <c r="AF394" s="188"/>
      <c r="AG394" s="188"/>
      <c r="AH394" s="188"/>
      <c r="AI394" s="188"/>
      <c r="AJ394" s="188"/>
      <c r="AK394" s="188"/>
      <c r="AL394" s="188"/>
      <c r="AM394" s="188"/>
      <c r="AN394" s="188"/>
      <c r="AO394" s="188"/>
      <c r="AP394" s="188"/>
      <c r="AQ394" s="188"/>
      <c r="AR394" s="188"/>
      <c r="AS394" s="188"/>
      <c r="AT394" s="188"/>
      <c r="AU394" s="188"/>
      <c r="AV394" s="188"/>
      <c r="AW394" s="188"/>
      <c r="AX394" s="188"/>
      <c r="AY394" s="188"/>
      <c r="AZ394" s="188"/>
      <c r="BA394" s="188"/>
      <c r="BB394" s="188"/>
      <c r="BC394" s="188"/>
      <c r="BD394" s="188"/>
      <c r="BE394" s="188"/>
      <c r="BF394" s="188"/>
      <c r="BG394" s="188"/>
      <c r="BH394" s="188"/>
      <c r="BI394" s="188"/>
      <c r="BJ394" s="188"/>
      <c r="BK394" s="188"/>
      <c r="BL394" s="188"/>
      <c r="BM394" s="188"/>
      <c r="BN394" s="188"/>
      <c r="BO394" s="188"/>
      <c r="BP394" s="188"/>
      <c r="BQ394" s="188"/>
      <c r="BR394" s="188"/>
      <c r="BS394" s="188"/>
      <c r="BT394" s="188"/>
      <c r="BU394" s="188"/>
      <c r="BV394" s="188"/>
      <c r="BW394" s="188"/>
      <c r="BX394" s="188"/>
      <c r="BY394" s="188"/>
      <c r="BZ394" s="188"/>
      <c r="CA394" s="188"/>
      <c r="CB394" s="188"/>
      <c r="CC394" s="188"/>
      <c r="CD394" s="188"/>
      <c r="CE394" s="188"/>
      <c r="CF394" s="188"/>
      <c r="CG394" s="188"/>
      <c r="CH394" s="188"/>
      <c r="CI394" s="188"/>
      <c r="CJ394" s="188"/>
      <c r="CK394" s="188"/>
      <c r="CL394" s="188"/>
      <c r="CM394" s="188"/>
      <c r="CN394" s="188"/>
      <c r="CO394" s="188"/>
      <c r="CP394" s="188"/>
      <c r="CQ394" s="188"/>
      <c r="CR394" s="188"/>
      <c r="CS394" s="188"/>
      <c r="CT394" s="188"/>
      <c r="CU394" s="188"/>
      <c r="CV394" s="188"/>
      <c r="CW394" s="188"/>
      <c r="CX394" s="188"/>
      <c r="CY394" s="188"/>
      <c r="CZ394" s="188"/>
      <c r="DA394" s="188"/>
      <c r="DB394" s="188"/>
      <c r="DC394" s="188"/>
      <c r="DD394" s="188"/>
      <c r="DE394" s="188"/>
      <c r="DF394" s="188"/>
      <c r="DG394" s="188"/>
      <c r="DH394" s="188"/>
      <c r="DI394" s="188"/>
      <c r="DJ394" s="188"/>
      <c r="DK394" s="188"/>
      <c r="DL394" s="188"/>
      <c r="DM394" s="188"/>
      <c r="DN394" s="188"/>
      <c r="DO394" s="188"/>
      <c r="DP394" s="188"/>
      <c r="DQ394" s="188"/>
      <c r="DR394" s="188"/>
      <c r="DS394" s="188"/>
      <c r="DT394" s="188"/>
      <c r="DU394" s="188"/>
      <c r="DV394" s="188"/>
      <c r="DW394" s="188"/>
      <c r="DX394" s="188"/>
      <c r="DY394" s="188"/>
      <c r="DZ394" s="188"/>
      <c r="EA394" s="188"/>
      <c r="EB394" s="188"/>
      <c r="EC394" s="188"/>
      <c r="ED394" s="188"/>
      <c r="EE394" s="188"/>
      <c r="EF394" s="188"/>
      <c r="EG394" s="188"/>
      <c r="EH394" s="188"/>
      <c r="EI394" s="188"/>
      <c r="EJ394" s="188"/>
      <c r="EK394" s="188"/>
      <c r="EL394" s="188"/>
      <c r="EM394" s="188"/>
      <c r="EN394" s="188"/>
      <c r="EO394" s="188"/>
      <c r="EP394" s="188"/>
      <c r="EQ394" s="188"/>
      <c r="ER394" s="188"/>
      <c r="ES394" s="188"/>
      <c r="ET394" s="188"/>
      <c r="EU394" s="188"/>
      <c r="EV394" s="188"/>
      <c r="EW394" s="188"/>
      <c r="EX394" s="188"/>
      <c r="EY394" s="188"/>
      <c r="EZ394" s="188"/>
      <c r="FA394" s="188"/>
      <c r="FB394" s="188"/>
      <c r="FC394" s="188"/>
      <c r="FD394" s="188"/>
      <c r="FE394" s="188"/>
      <c r="FF394" s="188"/>
      <c r="FG394" s="188"/>
      <c r="FH394" s="188"/>
      <c r="FI394" s="188"/>
      <c r="FJ394" s="188"/>
      <c r="FK394" s="188"/>
      <c r="FL394" s="188"/>
      <c r="FM394" s="188"/>
      <c r="FN394" s="188"/>
      <c r="FO394" s="188"/>
      <c r="FP394" s="188"/>
      <c r="FQ394" s="188"/>
      <c r="FR394" s="188"/>
      <c r="FS394" s="188"/>
      <c r="FT394" s="188"/>
      <c r="FU394" s="188"/>
      <c r="FV394" s="188"/>
      <c r="FW394" s="188"/>
      <c r="FX394" s="188"/>
      <c r="FY394" s="188"/>
      <c r="FZ394" s="188"/>
      <c r="GA394" s="188"/>
      <c r="GB394" s="188"/>
      <c r="GC394" s="188"/>
      <c r="GD394" s="188"/>
      <c r="GE394" s="188"/>
      <c r="GF394" s="188"/>
      <c r="GG394" s="188"/>
      <c r="GH394" s="188"/>
      <c r="GI394" s="188"/>
      <c r="GJ394" s="188"/>
      <c r="GK394" s="188"/>
      <c r="GL394" s="188"/>
      <c r="GM394" s="188"/>
      <c r="GN394" s="188"/>
      <c r="GO394" s="188"/>
      <c r="GP394" s="188"/>
      <c r="GQ394" s="188"/>
      <c r="GR394" s="188"/>
      <c r="GS394" s="188"/>
      <c r="GT394" s="188"/>
      <c r="GU394" s="188"/>
      <c r="GV394" s="188"/>
      <c r="GW394" s="188"/>
      <c r="GX394" s="188"/>
      <c r="GY394" s="188"/>
      <c r="GZ394" s="188"/>
      <c r="HA394" s="188"/>
      <c r="HB394" s="188"/>
      <c r="HC394" s="188"/>
      <c r="HD394" s="188"/>
      <c r="HE394" s="188"/>
      <c r="HF394" s="188"/>
      <c r="HG394" s="188"/>
      <c r="HH394" s="188"/>
      <c r="HI394" s="188"/>
      <c r="HJ394" s="188"/>
    </row>
    <row r="395" spans="1:218">
      <c r="A395" s="191"/>
      <c r="B395" s="191"/>
      <c r="C395" s="191"/>
      <c r="D395" s="191"/>
      <c r="E395" s="182"/>
      <c r="F395" s="191"/>
      <c r="G395" s="191"/>
      <c r="H395" s="191"/>
      <c r="I395" s="182"/>
      <c r="J395" s="191"/>
      <c r="K395" s="191"/>
      <c r="L395" s="191"/>
      <c r="M395" s="191"/>
      <c r="N395" s="191"/>
      <c r="O395" s="191"/>
      <c r="P395" s="191"/>
      <c r="Q395" s="191"/>
      <c r="R395" s="191"/>
      <c r="S395" s="191"/>
      <c r="T395" s="191"/>
      <c r="U395" s="191"/>
      <c r="V395" s="191"/>
      <c r="W395" s="191"/>
      <c r="Z395" s="188"/>
      <c r="AA395" s="188"/>
      <c r="AB395" s="188"/>
      <c r="AC395" s="188"/>
      <c r="AD395" s="188"/>
      <c r="AE395" s="188"/>
      <c r="AF395" s="188"/>
      <c r="AG395" s="188"/>
      <c r="AH395" s="188"/>
      <c r="AI395" s="188"/>
      <c r="AJ395" s="188"/>
      <c r="AK395" s="188"/>
      <c r="AL395" s="188"/>
      <c r="AM395" s="188"/>
      <c r="AN395" s="188"/>
      <c r="AO395" s="188"/>
      <c r="AP395" s="188"/>
      <c r="AQ395" s="188"/>
      <c r="AR395" s="188"/>
      <c r="AS395" s="188"/>
      <c r="AT395" s="188"/>
      <c r="AU395" s="188"/>
      <c r="AV395" s="188"/>
      <c r="AW395" s="188"/>
      <c r="AX395" s="188"/>
      <c r="AY395" s="188"/>
      <c r="AZ395" s="188"/>
      <c r="BA395" s="188"/>
      <c r="BB395" s="188"/>
      <c r="BC395" s="188"/>
      <c r="BD395" s="188"/>
      <c r="BE395" s="188"/>
      <c r="BF395" s="188"/>
      <c r="BG395" s="188"/>
      <c r="BH395" s="188"/>
      <c r="BI395" s="188"/>
      <c r="BJ395" s="188"/>
      <c r="BK395" s="188"/>
      <c r="BL395" s="188"/>
      <c r="BM395" s="188"/>
      <c r="BN395" s="188"/>
      <c r="BO395" s="188"/>
      <c r="BP395" s="188"/>
      <c r="BQ395" s="188"/>
      <c r="BR395" s="188"/>
      <c r="BS395" s="188"/>
      <c r="BT395" s="188"/>
      <c r="BU395" s="188"/>
      <c r="BV395" s="188"/>
      <c r="BW395" s="188"/>
      <c r="BX395" s="188"/>
      <c r="BY395" s="188"/>
      <c r="BZ395" s="188"/>
      <c r="CA395" s="188"/>
      <c r="CB395" s="188"/>
      <c r="CC395" s="188"/>
      <c r="CD395" s="188"/>
      <c r="CE395" s="188"/>
      <c r="CF395" s="188"/>
      <c r="CG395" s="188"/>
      <c r="CH395" s="188"/>
      <c r="CI395" s="188"/>
      <c r="CJ395" s="188"/>
      <c r="CK395" s="188"/>
      <c r="CL395" s="188"/>
      <c r="CM395" s="188"/>
      <c r="CN395" s="188"/>
      <c r="CO395" s="188"/>
      <c r="CP395" s="188"/>
      <c r="CQ395" s="188"/>
      <c r="CR395" s="188"/>
      <c r="CS395" s="188"/>
      <c r="CT395" s="188"/>
      <c r="CU395" s="188"/>
      <c r="CV395" s="188"/>
      <c r="CW395" s="188"/>
      <c r="CX395" s="188"/>
      <c r="CY395" s="188"/>
      <c r="CZ395" s="188"/>
      <c r="DA395" s="188"/>
      <c r="DB395" s="188"/>
      <c r="DC395" s="188"/>
      <c r="DD395" s="188"/>
      <c r="DE395" s="188"/>
      <c r="DF395" s="188"/>
      <c r="DG395" s="188"/>
      <c r="DH395" s="188"/>
      <c r="DI395" s="188"/>
      <c r="DJ395" s="188"/>
      <c r="DK395" s="188"/>
      <c r="DL395" s="188"/>
      <c r="DM395" s="188"/>
      <c r="DN395" s="188"/>
      <c r="DO395" s="188"/>
      <c r="DP395" s="188"/>
      <c r="DQ395" s="188"/>
      <c r="DR395" s="188"/>
      <c r="DS395" s="188"/>
      <c r="DT395" s="188"/>
      <c r="DU395" s="188"/>
      <c r="DV395" s="188"/>
      <c r="DW395" s="188"/>
      <c r="DX395" s="188"/>
      <c r="DY395" s="188"/>
      <c r="DZ395" s="188"/>
      <c r="EA395" s="188"/>
      <c r="EB395" s="188"/>
      <c r="EC395" s="188"/>
      <c r="ED395" s="188"/>
      <c r="EE395" s="188"/>
      <c r="EF395" s="188"/>
      <c r="EG395" s="188"/>
      <c r="EH395" s="188"/>
      <c r="EI395" s="188"/>
      <c r="EJ395" s="188"/>
      <c r="EK395" s="188"/>
      <c r="EL395" s="188"/>
      <c r="EM395" s="188"/>
      <c r="EN395" s="188"/>
      <c r="EO395" s="188"/>
      <c r="EP395" s="188"/>
      <c r="EQ395" s="188"/>
      <c r="ER395" s="188"/>
      <c r="ES395" s="188"/>
      <c r="ET395" s="188"/>
      <c r="EU395" s="188"/>
      <c r="EV395" s="188"/>
      <c r="EW395" s="188"/>
      <c r="EX395" s="188"/>
      <c r="EY395" s="188"/>
      <c r="EZ395" s="188"/>
      <c r="FA395" s="188"/>
      <c r="FB395" s="188"/>
      <c r="FC395" s="188"/>
      <c r="FD395" s="188"/>
      <c r="FE395" s="188"/>
      <c r="FF395" s="188"/>
      <c r="FG395" s="188"/>
      <c r="FH395" s="188"/>
      <c r="FI395" s="188"/>
      <c r="FJ395" s="188"/>
      <c r="FK395" s="188"/>
      <c r="FL395" s="188"/>
      <c r="FM395" s="188"/>
      <c r="FN395" s="188"/>
      <c r="FO395" s="188"/>
      <c r="FP395" s="188"/>
      <c r="FQ395" s="188"/>
      <c r="FR395" s="188"/>
      <c r="FS395" s="188"/>
      <c r="FT395" s="188"/>
      <c r="FU395" s="188"/>
      <c r="FV395" s="188"/>
      <c r="FW395" s="188"/>
      <c r="FX395" s="188"/>
      <c r="FY395" s="188"/>
      <c r="FZ395" s="188"/>
      <c r="GA395" s="188"/>
      <c r="GB395" s="188"/>
      <c r="GC395" s="188"/>
      <c r="GD395" s="188"/>
      <c r="GE395" s="188"/>
      <c r="GF395" s="188"/>
      <c r="GG395" s="188"/>
      <c r="GH395" s="188"/>
      <c r="GI395" s="188"/>
      <c r="GJ395" s="188"/>
      <c r="GK395" s="188"/>
      <c r="GL395" s="188"/>
      <c r="GM395" s="188"/>
      <c r="GN395" s="188"/>
      <c r="GO395" s="188"/>
      <c r="GP395" s="188"/>
      <c r="GQ395" s="188"/>
      <c r="GR395" s="188"/>
      <c r="GS395" s="188"/>
      <c r="GT395" s="188"/>
      <c r="GU395" s="188"/>
      <c r="GV395" s="188"/>
      <c r="GW395" s="188"/>
      <c r="GX395" s="188"/>
      <c r="GY395" s="188"/>
      <c r="GZ395" s="188"/>
      <c r="HA395" s="188"/>
      <c r="HB395" s="188"/>
      <c r="HC395" s="188"/>
      <c r="HD395" s="188"/>
      <c r="HE395" s="188"/>
      <c r="HF395" s="188"/>
      <c r="HG395" s="188"/>
      <c r="HH395" s="188"/>
      <c r="HI395" s="188"/>
      <c r="HJ395" s="188"/>
    </row>
    <row r="396" spans="1:218">
      <c r="A396" s="191"/>
      <c r="B396" s="191"/>
      <c r="C396" s="191"/>
      <c r="D396" s="191"/>
      <c r="E396" s="182"/>
      <c r="F396" s="191"/>
      <c r="G396" s="191"/>
      <c r="H396" s="191"/>
      <c r="I396" s="182"/>
      <c r="J396" s="191"/>
      <c r="K396" s="191"/>
      <c r="L396" s="191"/>
      <c r="M396" s="191"/>
      <c r="N396" s="191"/>
      <c r="O396" s="191"/>
      <c r="P396" s="191"/>
      <c r="Q396" s="191"/>
      <c r="R396" s="191"/>
      <c r="S396" s="191"/>
      <c r="T396" s="191"/>
      <c r="U396" s="191"/>
      <c r="V396" s="191"/>
      <c r="W396" s="191"/>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c r="BC396" s="188"/>
      <c r="BD396" s="188"/>
      <c r="BE396" s="188"/>
      <c r="BF396" s="188"/>
      <c r="BG396" s="188"/>
      <c r="BH396" s="188"/>
      <c r="BI396" s="188"/>
      <c r="BJ396" s="188"/>
      <c r="BK396" s="188"/>
      <c r="BL396" s="188"/>
      <c r="BM396" s="188"/>
      <c r="BN396" s="188"/>
      <c r="BO396" s="188"/>
      <c r="BP396" s="188"/>
      <c r="BQ396" s="188"/>
      <c r="BR396" s="188"/>
      <c r="BS396" s="188"/>
      <c r="BT396" s="188"/>
      <c r="BU396" s="188"/>
      <c r="BV396" s="188"/>
      <c r="BW396" s="188"/>
      <c r="BX396" s="188"/>
      <c r="BY396" s="188"/>
      <c r="BZ396" s="188"/>
      <c r="CA396" s="188"/>
      <c r="CB396" s="188"/>
      <c r="CC396" s="188"/>
      <c r="CD396" s="188"/>
      <c r="CE396" s="188"/>
      <c r="CF396" s="188"/>
      <c r="CG396" s="188"/>
      <c r="CH396" s="188"/>
      <c r="CI396" s="188"/>
      <c r="CJ396" s="188"/>
      <c r="CK396" s="188"/>
      <c r="CL396" s="188"/>
      <c r="CM396" s="188"/>
      <c r="CN396" s="188"/>
      <c r="CO396" s="188"/>
      <c r="CP396" s="188"/>
      <c r="CQ396" s="188"/>
      <c r="CR396" s="188"/>
      <c r="CS396" s="188"/>
      <c r="CT396" s="188"/>
      <c r="CU396" s="188"/>
      <c r="CV396" s="188"/>
      <c r="CW396" s="188"/>
      <c r="CX396" s="188"/>
      <c r="CY396" s="188"/>
      <c r="CZ396" s="188"/>
      <c r="DA396" s="188"/>
      <c r="DB396" s="188"/>
      <c r="DC396" s="188"/>
      <c r="DD396" s="188"/>
      <c r="DE396" s="188"/>
      <c r="DF396" s="188"/>
      <c r="DG396" s="188"/>
      <c r="DH396" s="188"/>
      <c r="DI396" s="188"/>
      <c r="DJ396" s="188"/>
      <c r="DK396" s="188"/>
      <c r="DL396" s="188"/>
      <c r="DM396" s="188"/>
      <c r="DN396" s="188"/>
      <c r="DO396" s="188"/>
      <c r="DP396" s="188"/>
      <c r="DQ396" s="188"/>
      <c r="DR396" s="188"/>
      <c r="DS396" s="188"/>
      <c r="DT396" s="188"/>
      <c r="DU396" s="188"/>
      <c r="DV396" s="188"/>
      <c r="DW396" s="188"/>
      <c r="DX396" s="188"/>
      <c r="DY396" s="188"/>
      <c r="DZ396" s="188"/>
      <c r="EA396" s="188"/>
      <c r="EB396" s="188"/>
      <c r="EC396" s="188"/>
      <c r="ED396" s="188"/>
      <c r="EE396" s="188"/>
      <c r="EF396" s="188"/>
      <c r="EG396" s="188"/>
      <c r="EH396" s="188"/>
      <c r="EI396" s="188"/>
      <c r="EJ396" s="188"/>
      <c r="EK396" s="188"/>
      <c r="EL396" s="188"/>
      <c r="EM396" s="188"/>
      <c r="EN396" s="188"/>
      <c r="EO396" s="188"/>
      <c r="EP396" s="188"/>
      <c r="EQ396" s="188"/>
      <c r="ER396" s="188"/>
      <c r="ES396" s="188"/>
      <c r="ET396" s="188"/>
      <c r="EU396" s="188"/>
      <c r="EV396" s="188"/>
      <c r="EW396" s="188"/>
      <c r="EX396" s="188"/>
      <c r="EY396" s="188"/>
      <c r="EZ396" s="188"/>
      <c r="FA396" s="188"/>
      <c r="FB396" s="188"/>
      <c r="FC396" s="188"/>
      <c r="FD396" s="188"/>
      <c r="FE396" s="188"/>
      <c r="FF396" s="188"/>
      <c r="FG396" s="188"/>
      <c r="FH396" s="188"/>
      <c r="FI396" s="188"/>
      <c r="FJ396" s="188"/>
      <c r="FK396" s="188"/>
      <c r="FL396" s="188"/>
      <c r="FM396" s="188"/>
      <c r="FN396" s="188"/>
      <c r="FO396" s="188"/>
      <c r="FP396" s="188"/>
      <c r="FQ396" s="188"/>
      <c r="FR396" s="188"/>
      <c r="FS396" s="188"/>
      <c r="FT396" s="188"/>
      <c r="FU396" s="188"/>
      <c r="FV396" s="188"/>
      <c r="FW396" s="188"/>
      <c r="FX396" s="188"/>
      <c r="FY396" s="188"/>
      <c r="FZ396" s="188"/>
      <c r="GA396" s="188"/>
      <c r="GB396" s="188"/>
      <c r="GC396" s="188"/>
      <c r="GD396" s="188"/>
      <c r="GE396" s="188"/>
      <c r="GF396" s="188"/>
      <c r="GG396" s="188"/>
      <c r="GH396" s="188"/>
      <c r="GI396" s="188"/>
      <c r="GJ396" s="188"/>
      <c r="GK396" s="188"/>
      <c r="GL396" s="188"/>
      <c r="GM396" s="188"/>
      <c r="GN396" s="188"/>
      <c r="GO396" s="188"/>
      <c r="GP396" s="188"/>
      <c r="GQ396" s="188"/>
      <c r="GR396" s="188"/>
      <c r="GS396" s="188"/>
      <c r="GT396" s="188"/>
      <c r="GU396" s="188"/>
      <c r="GV396" s="188"/>
      <c r="GW396" s="188"/>
      <c r="GX396" s="188"/>
      <c r="GY396" s="188"/>
      <c r="GZ396" s="188"/>
      <c r="HA396" s="188"/>
      <c r="HB396" s="188"/>
      <c r="HC396" s="188"/>
      <c r="HD396" s="188"/>
      <c r="HE396" s="188"/>
      <c r="HF396" s="188"/>
      <c r="HG396" s="188"/>
      <c r="HH396" s="188"/>
      <c r="HI396" s="188"/>
      <c r="HJ396" s="188"/>
    </row>
    <row r="397" spans="1:218">
      <c r="A397" s="191"/>
      <c r="B397" s="191"/>
      <c r="C397" s="191"/>
      <c r="D397" s="191"/>
      <c r="E397" s="182"/>
      <c r="F397" s="191"/>
      <c r="G397" s="191"/>
      <c r="H397" s="191"/>
      <c r="I397" s="182"/>
      <c r="J397" s="191"/>
      <c r="K397" s="191"/>
      <c r="L397" s="191"/>
      <c r="M397" s="191"/>
      <c r="N397" s="191"/>
      <c r="O397" s="191"/>
      <c r="P397" s="191"/>
      <c r="Q397" s="191"/>
      <c r="R397" s="191"/>
      <c r="S397" s="191"/>
      <c r="T397" s="191"/>
      <c r="U397" s="191"/>
      <c r="V397" s="191"/>
      <c r="W397" s="191"/>
      <c r="Z397" s="188"/>
      <c r="AA397" s="188"/>
      <c r="AB397" s="188"/>
      <c r="AC397" s="188"/>
      <c r="AD397" s="188"/>
      <c r="AE397" s="188"/>
      <c r="AF397" s="188"/>
      <c r="AG397" s="188"/>
      <c r="AH397" s="188"/>
      <c r="AI397" s="188"/>
      <c r="AJ397" s="188"/>
      <c r="AK397" s="188"/>
      <c r="AL397" s="188"/>
      <c r="AM397" s="188"/>
      <c r="AN397" s="188"/>
      <c r="AO397" s="188"/>
      <c r="AP397" s="188"/>
      <c r="AQ397" s="188"/>
      <c r="AR397" s="188"/>
      <c r="AS397" s="188"/>
      <c r="AT397" s="188"/>
      <c r="AU397" s="188"/>
      <c r="AV397" s="188"/>
      <c r="AW397" s="188"/>
      <c r="AX397" s="188"/>
      <c r="AY397" s="188"/>
      <c r="AZ397" s="188"/>
      <c r="BA397" s="188"/>
      <c r="BB397" s="188"/>
      <c r="BC397" s="188"/>
      <c r="BD397" s="188"/>
      <c r="BE397" s="188"/>
      <c r="BF397" s="188"/>
      <c r="BG397" s="188"/>
      <c r="BH397" s="188"/>
      <c r="BI397" s="188"/>
      <c r="BJ397" s="188"/>
      <c r="BK397" s="188"/>
      <c r="BL397" s="188"/>
      <c r="BM397" s="188"/>
      <c r="BN397" s="188"/>
      <c r="BO397" s="188"/>
      <c r="BP397" s="188"/>
      <c r="BQ397" s="188"/>
      <c r="BR397" s="188"/>
      <c r="BS397" s="188"/>
      <c r="BT397" s="188"/>
      <c r="BU397" s="188"/>
      <c r="BV397" s="188"/>
      <c r="BW397" s="188"/>
      <c r="BX397" s="188"/>
      <c r="BY397" s="188"/>
      <c r="BZ397" s="188"/>
      <c r="CA397" s="188"/>
      <c r="CB397" s="188"/>
      <c r="CC397" s="188"/>
      <c r="CD397" s="188"/>
      <c r="CE397" s="188"/>
      <c r="CF397" s="188"/>
      <c r="CG397" s="188"/>
      <c r="CH397" s="188"/>
      <c r="CI397" s="188"/>
      <c r="CJ397" s="188"/>
      <c r="CK397" s="188"/>
      <c r="CL397" s="188"/>
      <c r="CM397" s="188"/>
      <c r="CN397" s="188"/>
      <c r="CO397" s="188"/>
      <c r="CP397" s="188"/>
      <c r="CQ397" s="188"/>
      <c r="CR397" s="188"/>
      <c r="CS397" s="188"/>
      <c r="CT397" s="188"/>
      <c r="CU397" s="188"/>
      <c r="CV397" s="188"/>
      <c r="CW397" s="188"/>
      <c r="CX397" s="188"/>
      <c r="CY397" s="188"/>
      <c r="CZ397" s="188"/>
      <c r="DA397" s="188"/>
      <c r="DB397" s="188"/>
      <c r="DC397" s="188"/>
      <c r="DD397" s="188"/>
      <c r="DE397" s="188"/>
      <c r="DF397" s="188"/>
      <c r="DG397" s="188"/>
      <c r="DH397" s="188"/>
      <c r="DI397" s="188"/>
      <c r="DJ397" s="188"/>
      <c r="DK397" s="188"/>
      <c r="DL397" s="188"/>
      <c r="DM397" s="188"/>
      <c r="DN397" s="188"/>
      <c r="DO397" s="188"/>
      <c r="DP397" s="188"/>
      <c r="DQ397" s="188"/>
      <c r="DR397" s="188"/>
      <c r="DS397" s="188"/>
      <c r="DT397" s="188"/>
      <c r="DU397" s="188"/>
      <c r="DV397" s="188"/>
      <c r="DW397" s="188"/>
      <c r="DX397" s="188"/>
      <c r="DY397" s="188"/>
      <c r="DZ397" s="188"/>
      <c r="EA397" s="188"/>
      <c r="EB397" s="188"/>
      <c r="EC397" s="188"/>
      <c r="ED397" s="188"/>
      <c r="EE397" s="188"/>
      <c r="EF397" s="188"/>
      <c r="EG397" s="188"/>
      <c r="EH397" s="188"/>
      <c r="EI397" s="188"/>
      <c r="EJ397" s="188"/>
      <c r="EK397" s="188"/>
      <c r="EL397" s="188"/>
      <c r="EM397" s="188"/>
      <c r="EN397" s="188"/>
      <c r="EO397" s="188"/>
      <c r="EP397" s="188"/>
      <c r="EQ397" s="188"/>
      <c r="ER397" s="188"/>
      <c r="ES397" s="188"/>
      <c r="ET397" s="188"/>
      <c r="EU397" s="188"/>
      <c r="EV397" s="188"/>
      <c r="EW397" s="188"/>
      <c r="EX397" s="188"/>
      <c r="EY397" s="188"/>
      <c r="EZ397" s="188"/>
      <c r="FA397" s="188"/>
      <c r="FB397" s="188"/>
      <c r="FC397" s="188"/>
      <c r="FD397" s="188"/>
      <c r="FE397" s="188"/>
      <c r="FF397" s="188"/>
      <c r="FG397" s="188"/>
      <c r="FH397" s="188"/>
      <c r="FI397" s="188"/>
      <c r="FJ397" s="188"/>
      <c r="FK397" s="188"/>
      <c r="FL397" s="188"/>
      <c r="FM397" s="188"/>
      <c r="FN397" s="188"/>
      <c r="FO397" s="188"/>
      <c r="FP397" s="188"/>
      <c r="FQ397" s="188"/>
      <c r="FR397" s="188"/>
      <c r="FS397" s="188"/>
      <c r="FT397" s="188"/>
      <c r="FU397" s="188"/>
      <c r="FV397" s="188"/>
      <c r="FW397" s="188"/>
      <c r="FX397" s="188"/>
      <c r="FY397" s="188"/>
      <c r="FZ397" s="188"/>
      <c r="GA397" s="188"/>
      <c r="GB397" s="188"/>
      <c r="GC397" s="188"/>
      <c r="GD397" s="188"/>
      <c r="GE397" s="188"/>
      <c r="GF397" s="188"/>
      <c r="GG397" s="188"/>
      <c r="GH397" s="188"/>
      <c r="GI397" s="188"/>
      <c r="GJ397" s="188"/>
      <c r="GK397" s="188"/>
      <c r="GL397" s="188"/>
      <c r="GM397" s="188"/>
      <c r="GN397" s="188"/>
      <c r="GO397" s="188"/>
      <c r="GP397" s="188"/>
      <c r="GQ397" s="188"/>
      <c r="GR397" s="188"/>
      <c r="GS397" s="188"/>
      <c r="GT397" s="188"/>
      <c r="GU397" s="188"/>
      <c r="GV397" s="188"/>
      <c r="GW397" s="188"/>
      <c r="GX397" s="188"/>
      <c r="GY397" s="188"/>
      <c r="GZ397" s="188"/>
      <c r="HA397" s="188"/>
      <c r="HB397" s="188"/>
      <c r="HC397" s="188"/>
      <c r="HD397" s="188"/>
      <c r="HE397" s="188"/>
      <c r="HF397" s="188"/>
      <c r="HG397" s="188"/>
      <c r="HH397" s="188"/>
      <c r="HI397" s="188"/>
      <c r="HJ397" s="188"/>
    </row>
    <row r="398" spans="1:218">
      <c r="A398" s="191"/>
      <c r="B398" s="191"/>
      <c r="C398" s="191"/>
      <c r="D398" s="191"/>
      <c r="E398" s="182"/>
      <c r="F398" s="191"/>
      <c r="G398" s="191"/>
      <c r="H398" s="191"/>
      <c r="I398" s="182"/>
      <c r="J398" s="191"/>
      <c r="K398" s="191"/>
      <c r="L398" s="191"/>
      <c r="M398" s="191"/>
      <c r="N398" s="191"/>
      <c r="O398" s="191"/>
      <c r="P398" s="191"/>
      <c r="Q398" s="191"/>
      <c r="R398" s="191"/>
      <c r="S398" s="191"/>
      <c r="T398" s="191"/>
      <c r="U398" s="191"/>
      <c r="V398" s="191"/>
      <c r="W398" s="191"/>
      <c r="Z398" s="188"/>
      <c r="AA398" s="188"/>
      <c r="AB398" s="188"/>
      <c r="AC398" s="188"/>
      <c r="AD398" s="188"/>
      <c r="AE398" s="188"/>
      <c r="AF398" s="188"/>
      <c r="AG398" s="188"/>
      <c r="AH398" s="188"/>
      <c r="AI398" s="188"/>
      <c r="AJ398" s="188"/>
      <c r="AK398" s="188"/>
      <c r="AL398" s="188"/>
      <c r="AM398" s="188"/>
      <c r="AN398" s="188"/>
      <c r="AO398" s="188"/>
      <c r="AP398" s="188"/>
      <c r="AQ398" s="188"/>
      <c r="AR398" s="188"/>
      <c r="AS398" s="188"/>
      <c r="AT398" s="188"/>
      <c r="AU398" s="188"/>
      <c r="AV398" s="188"/>
      <c r="AW398" s="188"/>
      <c r="AX398" s="188"/>
      <c r="AY398" s="188"/>
      <c r="AZ398" s="188"/>
      <c r="BA398" s="188"/>
      <c r="BB398" s="188"/>
      <c r="BC398" s="188"/>
      <c r="BD398" s="188"/>
      <c r="BE398" s="188"/>
      <c r="BF398" s="188"/>
      <c r="BG398" s="188"/>
      <c r="BH398" s="188"/>
      <c r="BI398" s="188"/>
      <c r="BJ398" s="188"/>
      <c r="BK398" s="188"/>
      <c r="BL398" s="188"/>
      <c r="BM398" s="188"/>
      <c r="BN398" s="188"/>
      <c r="BO398" s="188"/>
      <c r="BP398" s="188"/>
      <c r="BQ398" s="188"/>
      <c r="BR398" s="188"/>
      <c r="BS398" s="188"/>
      <c r="BT398" s="188"/>
      <c r="BU398" s="188"/>
      <c r="BV398" s="188"/>
      <c r="BW398" s="188"/>
      <c r="BX398" s="188"/>
      <c r="BY398" s="188"/>
      <c r="BZ398" s="188"/>
      <c r="CA398" s="188"/>
      <c r="CB398" s="188"/>
      <c r="CC398" s="188"/>
      <c r="CD398" s="188"/>
      <c r="CE398" s="188"/>
      <c r="CF398" s="188"/>
      <c r="CG398" s="188"/>
      <c r="CH398" s="188"/>
      <c r="CI398" s="188"/>
      <c r="CJ398" s="188"/>
      <c r="CK398" s="188"/>
      <c r="CL398" s="188"/>
      <c r="CM398" s="188"/>
      <c r="CN398" s="188"/>
      <c r="CO398" s="188"/>
      <c r="CP398" s="188"/>
      <c r="CQ398" s="188"/>
      <c r="CR398" s="188"/>
      <c r="CS398" s="188"/>
      <c r="CT398" s="188"/>
      <c r="CU398" s="188"/>
      <c r="CV398" s="188"/>
      <c r="CW398" s="188"/>
      <c r="CX398" s="188"/>
      <c r="CY398" s="188"/>
      <c r="CZ398" s="188"/>
      <c r="DA398" s="188"/>
      <c r="DB398" s="188"/>
      <c r="DC398" s="188"/>
      <c r="DD398" s="188"/>
      <c r="DE398" s="188"/>
      <c r="DF398" s="188"/>
      <c r="DG398" s="188"/>
      <c r="DH398" s="188"/>
      <c r="DI398" s="188"/>
      <c r="DJ398" s="188"/>
      <c r="DK398" s="188"/>
      <c r="DL398" s="188"/>
      <c r="DM398" s="188"/>
      <c r="DN398" s="188"/>
      <c r="DO398" s="188"/>
      <c r="DP398" s="188"/>
      <c r="DQ398" s="188"/>
      <c r="DR398" s="188"/>
      <c r="DS398" s="188"/>
      <c r="DT398" s="188"/>
      <c r="DU398" s="188"/>
      <c r="DV398" s="188"/>
      <c r="DW398" s="188"/>
      <c r="DX398" s="188"/>
      <c r="DY398" s="188"/>
      <c r="DZ398" s="188"/>
      <c r="EA398" s="188"/>
      <c r="EB398" s="188"/>
      <c r="EC398" s="188"/>
      <c r="ED398" s="188"/>
      <c r="EE398" s="188"/>
      <c r="EF398" s="188"/>
      <c r="EG398" s="188"/>
      <c r="EH398" s="188"/>
      <c r="EI398" s="188"/>
      <c r="EJ398" s="188"/>
      <c r="EK398" s="188"/>
      <c r="EL398" s="188"/>
      <c r="EM398" s="188"/>
      <c r="EN398" s="188"/>
      <c r="EO398" s="188"/>
      <c r="EP398" s="188"/>
      <c r="EQ398" s="188"/>
      <c r="ER398" s="188"/>
      <c r="ES398" s="188"/>
      <c r="ET398" s="188"/>
      <c r="EU398" s="188"/>
      <c r="EV398" s="188"/>
      <c r="EW398" s="188"/>
      <c r="EX398" s="188"/>
      <c r="EY398" s="188"/>
      <c r="EZ398" s="188"/>
      <c r="FA398" s="188"/>
      <c r="FB398" s="188"/>
      <c r="FC398" s="188"/>
      <c r="FD398" s="188"/>
      <c r="FE398" s="188"/>
      <c r="FF398" s="188"/>
      <c r="FG398" s="188"/>
      <c r="FH398" s="188"/>
      <c r="FI398" s="188"/>
      <c r="FJ398" s="188"/>
      <c r="FK398" s="188"/>
      <c r="FL398" s="188"/>
      <c r="FM398" s="188"/>
      <c r="FN398" s="188"/>
      <c r="FO398" s="188"/>
      <c r="FP398" s="188"/>
      <c r="FQ398" s="188"/>
      <c r="FR398" s="188"/>
      <c r="FS398" s="188"/>
      <c r="FT398" s="188"/>
      <c r="FU398" s="188"/>
      <c r="FV398" s="188"/>
      <c r="FW398" s="188"/>
      <c r="FX398" s="188"/>
      <c r="FY398" s="188"/>
      <c r="FZ398" s="188"/>
      <c r="GA398" s="188"/>
      <c r="GB398" s="188"/>
      <c r="GC398" s="188"/>
      <c r="GD398" s="188"/>
      <c r="GE398" s="188"/>
      <c r="GF398" s="188"/>
      <c r="GG398" s="188"/>
      <c r="GH398" s="188"/>
      <c r="GI398" s="188"/>
      <c r="GJ398" s="188"/>
      <c r="GK398" s="188"/>
      <c r="GL398" s="188"/>
      <c r="GM398" s="188"/>
      <c r="GN398" s="188"/>
      <c r="GO398" s="188"/>
      <c r="GP398" s="188"/>
      <c r="GQ398" s="188"/>
      <c r="GR398" s="188"/>
      <c r="GS398" s="188"/>
      <c r="GT398" s="188"/>
      <c r="GU398" s="188"/>
      <c r="GV398" s="188"/>
      <c r="GW398" s="188"/>
      <c r="GX398" s="188"/>
      <c r="GY398" s="188"/>
      <c r="GZ398" s="188"/>
      <c r="HA398" s="188"/>
      <c r="HB398" s="188"/>
      <c r="HC398" s="188"/>
      <c r="HD398" s="188"/>
      <c r="HE398" s="188"/>
      <c r="HF398" s="188"/>
      <c r="HG398" s="188"/>
      <c r="HH398" s="188"/>
      <c r="HI398" s="188"/>
      <c r="HJ398" s="188"/>
    </row>
    <row r="399" spans="1:218">
      <c r="A399" s="191"/>
      <c r="B399" s="191"/>
      <c r="C399" s="191"/>
      <c r="D399" s="191"/>
      <c r="E399" s="182"/>
      <c r="F399" s="191"/>
      <c r="G399" s="191"/>
      <c r="H399" s="191"/>
      <c r="I399" s="182"/>
      <c r="J399" s="191"/>
      <c r="K399" s="191"/>
      <c r="L399" s="191"/>
      <c r="M399" s="191"/>
      <c r="N399" s="191"/>
      <c r="O399" s="191"/>
      <c r="P399" s="191"/>
      <c r="Q399" s="191"/>
      <c r="R399" s="191"/>
      <c r="S399" s="191"/>
      <c r="T399" s="191"/>
      <c r="U399" s="191"/>
      <c r="V399" s="191"/>
      <c r="W399" s="191"/>
      <c r="Z399" s="188"/>
      <c r="AA399" s="188"/>
      <c r="AB399" s="188"/>
      <c r="AC399" s="188"/>
      <c r="AD399" s="188"/>
      <c r="AE399" s="188"/>
      <c r="AF399" s="188"/>
      <c r="AG399" s="188"/>
      <c r="AH399" s="188"/>
      <c r="AI399" s="188"/>
      <c r="AJ399" s="188"/>
      <c r="AK399" s="188"/>
      <c r="AL399" s="188"/>
      <c r="AM399" s="188"/>
      <c r="AN399" s="188"/>
      <c r="AO399" s="188"/>
      <c r="AP399" s="188"/>
      <c r="AQ399" s="188"/>
      <c r="AR399" s="188"/>
      <c r="AS399" s="188"/>
      <c r="AT399" s="188"/>
      <c r="AU399" s="188"/>
      <c r="AV399" s="188"/>
      <c r="AW399" s="188"/>
      <c r="AX399" s="188"/>
      <c r="AY399" s="188"/>
      <c r="AZ399" s="188"/>
      <c r="BA399" s="188"/>
      <c r="BB399" s="188"/>
      <c r="BC399" s="188"/>
      <c r="BD399" s="188"/>
      <c r="BE399" s="188"/>
      <c r="BF399" s="188"/>
      <c r="BG399" s="188"/>
      <c r="BH399" s="188"/>
      <c r="BI399" s="188"/>
      <c r="BJ399" s="188"/>
      <c r="BK399" s="188"/>
      <c r="BL399" s="188"/>
      <c r="BM399" s="188"/>
      <c r="BN399" s="188"/>
      <c r="BO399" s="188"/>
      <c r="BP399" s="188"/>
      <c r="BQ399" s="188"/>
      <c r="BR399" s="188"/>
      <c r="BS399" s="188"/>
      <c r="BT399" s="188"/>
      <c r="BU399" s="188"/>
      <c r="BV399" s="188"/>
      <c r="BW399" s="188"/>
      <c r="BX399" s="188"/>
      <c r="BY399" s="188"/>
      <c r="BZ399" s="188"/>
      <c r="CA399" s="188"/>
      <c r="CB399" s="188"/>
      <c r="CC399" s="188"/>
      <c r="CD399" s="188"/>
      <c r="CE399" s="188"/>
      <c r="CF399" s="188"/>
      <c r="CG399" s="188"/>
      <c r="CH399" s="188"/>
      <c r="CI399" s="188"/>
      <c r="CJ399" s="188"/>
      <c r="CK399" s="188"/>
      <c r="CL399" s="188"/>
      <c r="CM399" s="188"/>
      <c r="CN399" s="188"/>
      <c r="CO399" s="188"/>
      <c r="CP399" s="188"/>
      <c r="CQ399" s="188"/>
      <c r="CR399" s="188"/>
      <c r="CS399" s="188"/>
      <c r="CT399" s="188"/>
      <c r="CU399" s="188"/>
      <c r="CV399" s="188"/>
      <c r="CW399" s="188"/>
      <c r="CX399" s="188"/>
      <c r="CY399" s="188"/>
      <c r="CZ399" s="188"/>
      <c r="DA399" s="188"/>
      <c r="DB399" s="188"/>
      <c r="DC399" s="188"/>
      <c r="DD399" s="188"/>
      <c r="DE399" s="188"/>
      <c r="DF399" s="188"/>
      <c r="DG399" s="188"/>
      <c r="DH399" s="188"/>
      <c r="DI399" s="188"/>
      <c r="DJ399" s="188"/>
      <c r="DK399" s="188"/>
      <c r="DL399" s="188"/>
      <c r="DM399" s="188"/>
      <c r="DN399" s="188"/>
      <c r="DO399" s="188"/>
      <c r="DP399" s="188"/>
      <c r="DQ399" s="188"/>
      <c r="DR399" s="188"/>
      <c r="DS399" s="188"/>
      <c r="DT399" s="188"/>
      <c r="DU399" s="188"/>
      <c r="DV399" s="188"/>
      <c r="DW399" s="188"/>
      <c r="DX399" s="188"/>
      <c r="DY399" s="188"/>
      <c r="DZ399" s="188"/>
      <c r="EA399" s="188"/>
      <c r="EB399" s="188"/>
      <c r="EC399" s="188"/>
      <c r="ED399" s="188"/>
      <c r="EE399" s="188"/>
      <c r="EF399" s="188"/>
      <c r="EG399" s="188"/>
      <c r="EH399" s="188"/>
      <c r="EI399" s="188"/>
      <c r="EJ399" s="188"/>
      <c r="EK399" s="188"/>
      <c r="EL399" s="188"/>
      <c r="EM399" s="188"/>
      <c r="EN399" s="188"/>
      <c r="EO399" s="188"/>
      <c r="EP399" s="188"/>
      <c r="EQ399" s="188"/>
      <c r="ER399" s="188"/>
      <c r="ES399" s="188"/>
      <c r="ET399" s="188"/>
      <c r="EU399" s="188"/>
      <c r="EV399" s="188"/>
      <c r="EW399" s="188"/>
      <c r="EX399" s="188"/>
      <c r="EY399" s="188"/>
      <c r="EZ399" s="188"/>
      <c r="FA399" s="188"/>
      <c r="FB399" s="188"/>
      <c r="FC399" s="188"/>
      <c r="FD399" s="188"/>
      <c r="FE399" s="188"/>
      <c r="FF399" s="188"/>
      <c r="FG399" s="188"/>
      <c r="FH399" s="188"/>
      <c r="FI399" s="188"/>
      <c r="FJ399" s="188"/>
      <c r="FK399" s="188"/>
      <c r="FL399" s="188"/>
      <c r="FM399" s="188"/>
      <c r="FN399" s="188"/>
      <c r="FO399" s="188"/>
      <c r="FP399" s="188"/>
      <c r="FQ399" s="188"/>
      <c r="FR399" s="188"/>
      <c r="FS399" s="188"/>
      <c r="FT399" s="188"/>
      <c r="FU399" s="188"/>
      <c r="FV399" s="188"/>
      <c r="FW399" s="188"/>
      <c r="FX399" s="188"/>
      <c r="FY399" s="188"/>
      <c r="FZ399" s="188"/>
      <c r="GA399" s="188"/>
      <c r="GB399" s="188"/>
      <c r="GC399" s="188"/>
      <c r="GD399" s="188"/>
      <c r="GE399" s="188"/>
      <c r="GF399" s="188"/>
      <c r="GG399" s="188"/>
      <c r="GH399" s="188"/>
      <c r="GI399" s="188"/>
      <c r="GJ399" s="188"/>
      <c r="GK399" s="188"/>
      <c r="GL399" s="188"/>
      <c r="GM399" s="188"/>
      <c r="GN399" s="188"/>
      <c r="GO399" s="188"/>
      <c r="GP399" s="188"/>
      <c r="GQ399" s="188"/>
      <c r="GR399" s="188"/>
      <c r="GS399" s="188"/>
      <c r="GT399" s="188"/>
      <c r="GU399" s="188"/>
      <c r="GV399" s="188"/>
      <c r="GW399" s="188"/>
      <c r="GX399" s="188"/>
      <c r="GY399" s="188"/>
      <c r="GZ399" s="188"/>
      <c r="HA399" s="188"/>
      <c r="HB399" s="188"/>
      <c r="HC399" s="188"/>
      <c r="HD399" s="188"/>
      <c r="HE399" s="188"/>
      <c r="HF399" s="188"/>
      <c r="HG399" s="188"/>
      <c r="HH399" s="188"/>
      <c r="HI399" s="188"/>
      <c r="HJ399" s="188"/>
    </row>
    <row r="400" spans="1:218">
      <c r="A400" s="191"/>
      <c r="B400" s="191"/>
      <c r="C400" s="191"/>
      <c r="D400" s="191"/>
      <c r="E400" s="182"/>
      <c r="F400" s="191"/>
      <c r="G400" s="191"/>
      <c r="H400" s="191"/>
      <c r="I400" s="182"/>
      <c r="J400" s="191"/>
      <c r="K400" s="191"/>
      <c r="L400" s="191"/>
      <c r="M400" s="191"/>
      <c r="N400" s="191"/>
      <c r="O400" s="191"/>
      <c r="P400" s="191"/>
      <c r="Q400" s="191"/>
      <c r="R400" s="191"/>
      <c r="S400" s="191"/>
      <c r="T400" s="191"/>
      <c r="U400" s="191"/>
      <c r="V400" s="191"/>
      <c r="W400" s="191"/>
      <c r="Z400" s="188"/>
      <c r="AA400" s="188"/>
      <c r="AB400" s="188"/>
      <c r="AC400" s="188"/>
      <c r="AD400" s="188"/>
      <c r="AE400" s="188"/>
      <c r="AF400" s="188"/>
      <c r="AG400" s="188"/>
      <c r="AH400" s="188"/>
      <c r="AI400" s="188"/>
      <c r="AJ400" s="188"/>
      <c r="AK400" s="188"/>
      <c r="AL400" s="188"/>
      <c r="AM400" s="188"/>
      <c r="AN400" s="188"/>
      <c r="AO400" s="188"/>
      <c r="AP400" s="188"/>
      <c r="AQ400" s="188"/>
      <c r="AR400" s="188"/>
      <c r="AS400" s="188"/>
      <c r="AT400" s="188"/>
      <c r="AU400" s="188"/>
      <c r="AV400" s="188"/>
      <c r="AW400" s="188"/>
      <c r="AX400" s="188"/>
      <c r="AY400" s="188"/>
      <c r="AZ400" s="188"/>
      <c r="BA400" s="188"/>
      <c r="BB400" s="188"/>
      <c r="BC400" s="188"/>
      <c r="BD400" s="188"/>
      <c r="BE400" s="188"/>
      <c r="BF400" s="188"/>
      <c r="BG400" s="188"/>
      <c r="BH400" s="188"/>
      <c r="BI400" s="188"/>
      <c r="BJ400" s="188"/>
      <c r="BK400" s="188"/>
      <c r="BL400" s="188"/>
      <c r="BM400" s="188"/>
      <c r="BN400" s="188"/>
      <c r="BO400" s="188"/>
      <c r="BP400" s="188"/>
      <c r="BQ400" s="188"/>
      <c r="BR400" s="188"/>
      <c r="BS400" s="188"/>
      <c r="BT400" s="188"/>
      <c r="BU400" s="188"/>
      <c r="BV400" s="188"/>
      <c r="BW400" s="188"/>
      <c r="BX400" s="188"/>
      <c r="BY400" s="188"/>
      <c r="BZ400" s="188"/>
      <c r="CA400" s="188"/>
      <c r="CB400" s="188"/>
      <c r="CC400" s="188"/>
      <c r="CD400" s="188"/>
      <c r="CE400" s="188"/>
      <c r="CF400" s="188"/>
      <c r="CG400" s="188"/>
      <c r="CH400" s="188"/>
      <c r="CI400" s="188"/>
      <c r="CJ400" s="188"/>
      <c r="CK400" s="188"/>
      <c r="CL400" s="188"/>
      <c r="CM400" s="188"/>
      <c r="CN400" s="188"/>
      <c r="CO400" s="188"/>
      <c r="CP400" s="188"/>
      <c r="CQ400" s="188"/>
      <c r="CR400" s="188"/>
      <c r="CS400" s="188"/>
      <c r="CT400" s="188"/>
      <c r="CU400" s="188"/>
      <c r="CV400" s="188"/>
      <c r="CW400" s="188"/>
      <c r="CX400" s="188"/>
      <c r="CY400" s="188"/>
      <c r="CZ400" s="188"/>
      <c r="DA400" s="188"/>
      <c r="DB400" s="188"/>
      <c r="DC400" s="188"/>
      <c r="DD400" s="188"/>
      <c r="DE400" s="188"/>
      <c r="DF400" s="188"/>
      <c r="DG400" s="188"/>
      <c r="DH400" s="188"/>
      <c r="DI400" s="188"/>
      <c r="DJ400" s="188"/>
      <c r="DK400" s="188"/>
      <c r="DL400" s="188"/>
      <c r="DM400" s="188"/>
      <c r="DN400" s="188"/>
      <c r="DO400" s="188"/>
      <c r="DP400" s="188"/>
      <c r="DQ400" s="188"/>
      <c r="DR400" s="188"/>
      <c r="DS400" s="188"/>
      <c r="DT400" s="188"/>
      <c r="DU400" s="188"/>
      <c r="DV400" s="188"/>
      <c r="DW400" s="188"/>
      <c r="DX400" s="188"/>
      <c r="DY400" s="188"/>
      <c r="DZ400" s="188"/>
      <c r="EA400" s="188"/>
      <c r="EB400" s="188"/>
      <c r="EC400" s="188"/>
      <c r="ED400" s="188"/>
      <c r="EE400" s="188"/>
      <c r="EF400" s="188"/>
      <c r="EG400" s="188"/>
      <c r="EH400" s="188"/>
      <c r="EI400" s="188"/>
      <c r="EJ400" s="188"/>
      <c r="EK400" s="188"/>
      <c r="EL400" s="188"/>
      <c r="EM400" s="188"/>
      <c r="EN400" s="188"/>
      <c r="EO400" s="188"/>
      <c r="EP400" s="188"/>
      <c r="EQ400" s="188"/>
      <c r="ER400" s="188"/>
      <c r="ES400" s="188"/>
      <c r="ET400" s="188"/>
      <c r="EU400" s="188"/>
      <c r="EV400" s="188"/>
      <c r="EW400" s="188"/>
      <c r="EX400" s="188"/>
      <c r="EY400" s="188"/>
      <c r="EZ400" s="188"/>
      <c r="FA400" s="188"/>
      <c r="FB400" s="188"/>
      <c r="FC400" s="188"/>
      <c r="FD400" s="188"/>
      <c r="FE400" s="188"/>
      <c r="FF400" s="188"/>
      <c r="FG400" s="188"/>
      <c r="FH400" s="188"/>
      <c r="FI400" s="188"/>
      <c r="FJ400" s="188"/>
      <c r="FK400" s="188"/>
      <c r="FL400" s="188"/>
      <c r="FM400" s="188"/>
      <c r="FN400" s="188"/>
      <c r="FO400" s="188"/>
      <c r="FP400" s="188"/>
      <c r="FQ400" s="188"/>
      <c r="FR400" s="188"/>
      <c r="FS400" s="188"/>
      <c r="FT400" s="188"/>
      <c r="FU400" s="188"/>
      <c r="FV400" s="188"/>
      <c r="FW400" s="188"/>
      <c r="FX400" s="188"/>
      <c r="FY400" s="188"/>
      <c r="FZ400" s="188"/>
      <c r="GA400" s="188"/>
      <c r="GB400" s="188"/>
      <c r="GC400" s="188"/>
      <c r="GD400" s="188"/>
      <c r="GE400" s="188"/>
      <c r="GF400" s="188"/>
      <c r="GG400" s="188"/>
      <c r="GH400" s="188"/>
      <c r="GI400" s="188"/>
      <c r="GJ400" s="188"/>
      <c r="GK400" s="188"/>
      <c r="GL400" s="188"/>
      <c r="GM400" s="188"/>
      <c r="GN400" s="188"/>
      <c r="GO400" s="188"/>
      <c r="GP400" s="188"/>
      <c r="GQ400" s="188"/>
      <c r="GR400" s="188"/>
      <c r="GS400" s="188"/>
      <c r="GT400" s="188"/>
      <c r="GU400" s="188"/>
      <c r="GV400" s="188"/>
      <c r="GW400" s="188"/>
      <c r="GX400" s="188"/>
      <c r="GY400" s="188"/>
      <c r="GZ400" s="188"/>
      <c r="HA400" s="188"/>
      <c r="HB400" s="188"/>
      <c r="HC400" s="188"/>
      <c r="HD400" s="188"/>
      <c r="HE400" s="188"/>
      <c r="HF400" s="188"/>
      <c r="HG400" s="188"/>
      <c r="HH400" s="188"/>
      <c r="HI400" s="188"/>
      <c r="HJ400" s="188"/>
    </row>
    <row r="401" spans="1:218">
      <c r="A401" s="191"/>
      <c r="B401" s="191"/>
      <c r="C401" s="191"/>
      <c r="D401" s="191"/>
      <c r="E401" s="182"/>
      <c r="F401" s="191"/>
      <c r="G401" s="191"/>
      <c r="H401" s="191"/>
      <c r="I401" s="182"/>
      <c r="J401" s="191"/>
      <c r="K401" s="191"/>
      <c r="L401" s="191"/>
      <c r="M401" s="191"/>
      <c r="N401" s="191"/>
      <c r="O401" s="191"/>
      <c r="P401" s="191"/>
      <c r="Q401" s="191"/>
      <c r="R401" s="191"/>
      <c r="S401" s="191"/>
      <c r="T401" s="191"/>
      <c r="U401" s="191"/>
      <c r="V401" s="191"/>
      <c r="W401" s="191"/>
      <c r="Z401" s="188"/>
      <c r="AA401" s="188"/>
      <c r="AB401" s="188"/>
      <c r="AC401" s="188"/>
      <c r="AD401" s="188"/>
      <c r="AE401" s="188"/>
      <c r="AF401" s="188"/>
      <c r="AG401" s="188"/>
      <c r="AH401" s="188"/>
      <c r="AI401" s="188"/>
      <c r="AJ401" s="188"/>
      <c r="AK401" s="188"/>
      <c r="AL401" s="188"/>
      <c r="AM401" s="188"/>
      <c r="AN401" s="188"/>
      <c r="AO401" s="188"/>
      <c r="AP401" s="188"/>
      <c r="AQ401" s="188"/>
      <c r="AR401" s="188"/>
      <c r="AS401" s="188"/>
      <c r="AT401" s="188"/>
      <c r="AU401" s="188"/>
      <c r="AV401" s="188"/>
      <c r="AW401" s="188"/>
      <c r="AX401" s="188"/>
      <c r="AY401" s="188"/>
      <c r="AZ401" s="188"/>
      <c r="BA401" s="188"/>
      <c r="BB401" s="188"/>
      <c r="BC401" s="188"/>
      <c r="BD401" s="188"/>
      <c r="BE401" s="188"/>
      <c r="BF401" s="188"/>
      <c r="BG401" s="188"/>
      <c r="BH401" s="188"/>
      <c r="BI401" s="188"/>
      <c r="BJ401" s="188"/>
      <c r="BK401" s="188"/>
      <c r="BL401" s="188"/>
      <c r="BM401" s="188"/>
      <c r="BN401" s="188"/>
      <c r="BO401" s="188"/>
      <c r="BP401" s="188"/>
      <c r="BQ401" s="188"/>
      <c r="BR401" s="188"/>
      <c r="BS401" s="188"/>
      <c r="BT401" s="188"/>
      <c r="BU401" s="188"/>
      <c r="BV401" s="188"/>
      <c r="BW401" s="188"/>
      <c r="BX401" s="188"/>
      <c r="BY401" s="188"/>
      <c r="BZ401" s="188"/>
      <c r="CA401" s="188"/>
      <c r="CB401" s="188"/>
      <c r="CC401" s="188"/>
      <c r="CD401" s="188"/>
      <c r="CE401" s="188"/>
      <c r="CF401" s="188"/>
      <c r="CG401" s="188"/>
      <c r="CH401" s="188"/>
      <c r="CI401" s="188"/>
      <c r="CJ401" s="188"/>
      <c r="CK401" s="188"/>
      <c r="CL401" s="188"/>
      <c r="CM401" s="188"/>
      <c r="CN401" s="188"/>
      <c r="CO401" s="188"/>
      <c r="CP401" s="188"/>
      <c r="CQ401" s="188"/>
      <c r="CR401" s="188"/>
      <c r="CS401" s="188"/>
      <c r="CT401" s="188"/>
      <c r="CU401" s="188"/>
      <c r="CV401" s="188"/>
      <c r="CW401" s="188"/>
      <c r="CX401" s="188"/>
      <c r="CY401" s="188"/>
      <c r="CZ401" s="188"/>
      <c r="DA401" s="188"/>
      <c r="DB401" s="188"/>
      <c r="DC401" s="188"/>
      <c r="DD401" s="188"/>
      <c r="DE401" s="188"/>
      <c r="DF401" s="188"/>
      <c r="DG401" s="188"/>
      <c r="DH401" s="188"/>
      <c r="DI401" s="188"/>
      <c r="DJ401" s="188"/>
      <c r="DK401" s="188"/>
      <c r="DL401" s="188"/>
      <c r="DM401" s="188"/>
      <c r="DN401" s="188"/>
      <c r="DO401" s="188"/>
      <c r="DP401" s="188"/>
      <c r="DQ401" s="188"/>
      <c r="DR401" s="188"/>
      <c r="DS401" s="188"/>
      <c r="DT401" s="188"/>
      <c r="DU401" s="188"/>
      <c r="DV401" s="188"/>
      <c r="DW401" s="188"/>
      <c r="DX401" s="188"/>
      <c r="DY401" s="188"/>
      <c r="DZ401" s="188"/>
      <c r="EA401" s="188"/>
      <c r="EB401" s="188"/>
      <c r="EC401" s="188"/>
      <c r="ED401" s="188"/>
      <c r="EE401" s="188"/>
      <c r="EF401" s="188"/>
      <c r="EG401" s="188"/>
      <c r="EH401" s="188"/>
      <c r="EI401" s="188"/>
      <c r="EJ401" s="188"/>
      <c r="EK401" s="188"/>
      <c r="EL401" s="188"/>
      <c r="EM401" s="188"/>
      <c r="EN401" s="188"/>
      <c r="EO401" s="188"/>
      <c r="EP401" s="188"/>
      <c r="EQ401" s="188"/>
      <c r="ER401" s="188"/>
      <c r="ES401" s="188"/>
      <c r="ET401" s="188"/>
      <c r="EU401" s="188"/>
      <c r="EV401" s="188"/>
      <c r="EW401" s="188"/>
      <c r="EX401" s="188"/>
      <c r="EY401" s="188"/>
      <c r="EZ401" s="188"/>
      <c r="FA401" s="188"/>
      <c r="FB401" s="188"/>
      <c r="FC401" s="188"/>
      <c r="FD401" s="188"/>
      <c r="FE401" s="188"/>
      <c r="FF401" s="188"/>
      <c r="FG401" s="188"/>
      <c r="FH401" s="188"/>
      <c r="FI401" s="188"/>
      <c r="FJ401" s="188"/>
      <c r="FK401" s="188"/>
      <c r="FL401" s="188"/>
      <c r="FM401" s="188"/>
      <c r="FN401" s="188"/>
      <c r="FO401" s="188"/>
      <c r="FP401" s="188"/>
      <c r="FQ401" s="188"/>
      <c r="FR401" s="188"/>
      <c r="FS401" s="188"/>
      <c r="FT401" s="188"/>
      <c r="FU401" s="188"/>
      <c r="FV401" s="188"/>
      <c r="FW401" s="188"/>
      <c r="FX401" s="188"/>
      <c r="FY401" s="188"/>
      <c r="FZ401" s="188"/>
      <c r="GA401" s="188"/>
      <c r="GB401" s="188"/>
      <c r="GC401" s="188"/>
      <c r="GD401" s="188"/>
      <c r="GE401" s="188"/>
      <c r="GF401" s="188"/>
      <c r="GG401" s="188"/>
      <c r="GH401" s="188"/>
      <c r="GI401" s="188"/>
      <c r="GJ401" s="188"/>
      <c r="GK401" s="188"/>
      <c r="GL401" s="188"/>
      <c r="GM401" s="188"/>
      <c r="GN401" s="188"/>
      <c r="GO401" s="188"/>
      <c r="GP401" s="188"/>
      <c r="GQ401" s="188"/>
      <c r="GR401" s="188"/>
      <c r="GS401" s="188"/>
      <c r="GT401" s="188"/>
      <c r="GU401" s="188"/>
      <c r="GV401" s="188"/>
      <c r="GW401" s="188"/>
      <c r="GX401" s="188"/>
      <c r="GY401" s="188"/>
      <c r="GZ401" s="188"/>
      <c r="HA401" s="188"/>
      <c r="HB401" s="188"/>
      <c r="HC401" s="188"/>
      <c r="HD401" s="188"/>
      <c r="HE401" s="188"/>
      <c r="HF401" s="188"/>
      <c r="HG401" s="188"/>
      <c r="HH401" s="188"/>
      <c r="HI401" s="188"/>
      <c r="HJ401" s="188"/>
    </row>
    <row r="402" spans="1:218">
      <c r="A402" s="191"/>
      <c r="B402" s="191"/>
      <c r="C402" s="191"/>
      <c r="D402" s="191"/>
      <c r="E402" s="182"/>
      <c r="F402" s="191"/>
      <c r="G402" s="191"/>
      <c r="H402" s="191"/>
      <c r="I402" s="182"/>
      <c r="J402" s="191"/>
      <c r="K402" s="191"/>
      <c r="L402" s="191"/>
      <c r="M402" s="191"/>
      <c r="N402" s="191"/>
      <c r="O402" s="191"/>
      <c r="P402" s="191"/>
      <c r="Q402" s="191"/>
      <c r="R402" s="191"/>
      <c r="S402" s="191"/>
      <c r="T402" s="191"/>
      <c r="U402" s="191"/>
      <c r="V402" s="191"/>
      <c r="W402" s="191"/>
      <c r="Z402" s="188"/>
      <c r="AA402" s="188"/>
      <c r="AB402" s="188"/>
      <c r="AC402" s="188"/>
      <c r="AD402" s="188"/>
      <c r="AE402" s="188"/>
      <c r="AF402" s="188"/>
      <c r="AG402" s="188"/>
      <c r="AH402" s="188"/>
      <c r="AI402" s="188"/>
      <c r="AJ402" s="188"/>
      <c r="AK402" s="188"/>
      <c r="AL402" s="188"/>
      <c r="AM402" s="188"/>
      <c r="AN402" s="188"/>
      <c r="AO402" s="188"/>
      <c r="AP402" s="188"/>
      <c r="AQ402" s="188"/>
      <c r="AR402" s="188"/>
      <c r="AS402" s="188"/>
      <c r="AT402" s="188"/>
      <c r="AU402" s="188"/>
      <c r="AV402" s="188"/>
      <c r="AW402" s="188"/>
      <c r="AX402" s="188"/>
      <c r="AY402" s="188"/>
      <c r="AZ402" s="188"/>
      <c r="BA402" s="188"/>
      <c r="BB402" s="188"/>
      <c r="BC402" s="188"/>
      <c r="BD402" s="188"/>
      <c r="BE402" s="188"/>
      <c r="BF402" s="188"/>
      <c r="BG402" s="188"/>
      <c r="BH402" s="188"/>
      <c r="BI402" s="188"/>
      <c r="BJ402" s="188"/>
      <c r="BK402" s="188"/>
      <c r="BL402" s="188"/>
      <c r="BM402" s="188"/>
      <c r="BN402" s="188"/>
      <c r="BO402" s="188"/>
      <c r="BP402" s="188"/>
      <c r="BQ402" s="188"/>
      <c r="BR402" s="188"/>
      <c r="BS402" s="188"/>
      <c r="BT402" s="188"/>
      <c r="BU402" s="188"/>
      <c r="BV402" s="188"/>
      <c r="BW402" s="188"/>
      <c r="BX402" s="188"/>
      <c r="BY402" s="188"/>
      <c r="BZ402" s="188"/>
      <c r="CA402" s="188"/>
      <c r="CB402" s="188"/>
      <c r="CC402" s="188"/>
      <c r="CD402" s="188"/>
      <c r="CE402" s="188"/>
      <c r="CF402" s="188"/>
      <c r="CG402" s="188"/>
      <c r="CH402" s="188"/>
      <c r="CI402" s="188"/>
      <c r="CJ402" s="188"/>
      <c r="CK402" s="188"/>
      <c r="CL402" s="188"/>
      <c r="CM402" s="188"/>
      <c r="CN402" s="188"/>
      <c r="CO402" s="188"/>
      <c r="CP402" s="188"/>
      <c r="CQ402" s="188"/>
      <c r="CR402" s="188"/>
      <c r="CS402" s="188"/>
      <c r="CT402" s="188"/>
      <c r="CU402" s="188"/>
      <c r="CV402" s="188"/>
      <c r="CW402" s="188"/>
      <c r="CX402" s="188"/>
      <c r="CY402" s="188"/>
      <c r="CZ402" s="188"/>
      <c r="DA402" s="188"/>
      <c r="DB402" s="188"/>
      <c r="DC402" s="188"/>
      <c r="DD402" s="188"/>
      <c r="DE402" s="188"/>
      <c r="DF402" s="188"/>
      <c r="DG402" s="188"/>
      <c r="DH402" s="188"/>
      <c r="DI402" s="188"/>
      <c r="DJ402" s="188"/>
      <c r="DK402" s="188"/>
      <c r="DL402" s="188"/>
      <c r="DM402" s="188"/>
      <c r="DN402" s="188"/>
      <c r="DO402" s="188"/>
      <c r="DP402" s="188"/>
      <c r="DQ402" s="188"/>
      <c r="DR402" s="188"/>
      <c r="DS402" s="188"/>
      <c r="DT402" s="188"/>
      <c r="DU402" s="188"/>
      <c r="DV402" s="188"/>
      <c r="DW402" s="188"/>
      <c r="DX402" s="188"/>
      <c r="DY402" s="188"/>
      <c r="DZ402" s="188"/>
      <c r="EA402" s="188"/>
      <c r="EB402" s="188"/>
      <c r="EC402" s="188"/>
      <c r="ED402" s="188"/>
      <c r="EE402" s="188"/>
      <c r="EF402" s="188"/>
      <c r="EG402" s="188"/>
      <c r="EH402" s="188"/>
      <c r="EI402" s="188"/>
      <c r="EJ402" s="188"/>
      <c r="EK402" s="188"/>
      <c r="EL402" s="188"/>
      <c r="EM402" s="188"/>
      <c r="EN402" s="188"/>
      <c r="EO402" s="188"/>
      <c r="EP402" s="188"/>
      <c r="EQ402" s="188"/>
      <c r="ER402" s="188"/>
      <c r="ES402" s="188"/>
      <c r="ET402" s="188"/>
      <c r="EU402" s="188"/>
      <c r="EV402" s="188"/>
      <c r="EW402" s="188"/>
      <c r="EX402" s="188"/>
      <c r="EY402" s="188"/>
      <c r="EZ402" s="188"/>
      <c r="FA402" s="188"/>
      <c r="FB402" s="188"/>
      <c r="FC402" s="188"/>
      <c r="FD402" s="188"/>
      <c r="FE402" s="188"/>
      <c r="FF402" s="188"/>
      <c r="FG402" s="188"/>
      <c r="FH402" s="188"/>
      <c r="FI402" s="188"/>
      <c r="FJ402" s="188"/>
      <c r="FK402" s="188"/>
      <c r="FL402" s="188"/>
      <c r="FM402" s="188"/>
      <c r="FN402" s="188"/>
      <c r="FO402" s="188"/>
      <c r="FP402" s="188"/>
      <c r="FQ402" s="188"/>
      <c r="FR402" s="188"/>
      <c r="FS402" s="188"/>
      <c r="FT402" s="188"/>
      <c r="FU402" s="188"/>
      <c r="FV402" s="188"/>
      <c r="FW402" s="188"/>
      <c r="FX402" s="188"/>
      <c r="FY402" s="188"/>
      <c r="FZ402" s="188"/>
      <c r="GA402" s="188"/>
      <c r="GB402" s="188"/>
      <c r="GC402" s="188"/>
      <c r="GD402" s="188"/>
      <c r="GE402" s="188"/>
      <c r="GF402" s="188"/>
      <c r="GG402" s="188"/>
      <c r="GH402" s="188"/>
      <c r="GI402" s="188"/>
      <c r="GJ402" s="188"/>
      <c r="GK402" s="188"/>
      <c r="GL402" s="188"/>
      <c r="GM402" s="188"/>
      <c r="GN402" s="188"/>
      <c r="GO402" s="188"/>
      <c r="GP402" s="188"/>
      <c r="GQ402" s="188"/>
      <c r="GR402" s="188"/>
      <c r="GS402" s="188"/>
      <c r="GT402" s="188"/>
      <c r="GU402" s="188"/>
      <c r="GV402" s="188"/>
      <c r="GW402" s="188"/>
      <c r="GX402" s="188"/>
      <c r="GY402" s="188"/>
      <c r="GZ402" s="188"/>
      <c r="HA402" s="188"/>
      <c r="HB402" s="188"/>
      <c r="HC402" s="188"/>
      <c r="HD402" s="188"/>
      <c r="HE402" s="188"/>
      <c r="HF402" s="188"/>
      <c r="HG402" s="188"/>
      <c r="HH402" s="188"/>
      <c r="HI402" s="188"/>
      <c r="HJ402" s="188"/>
    </row>
    <row r="403" spans="1:218">
      <c r="A403" s="191"/>
      <c r="B403" s="191"/>
      <c r="C403" s="191"/>
      <c r="D403" s="191"/>
      <c r="E403" s="182"/>
      <c r="F403" s="191"/>
      <c r="G403" s="191"/>
      <c r="H403" s="191"/>
      <c r="I403" s="182"/>
      <c r="J403" s="191"/>
      <c r="K403" s="191"/>
      <c r="L403" s="191"/>
      <c r="M403" s="191"/>
      <c r="N403" s="191"/>
      <c r="O403" s="191"/>
      <c r="P403" s="191"/>
      <c r="Q403" s="191"/>
      <c r="R403" s="191"/>
      <c r="S403" s="191"/>
      <c r="T403" s="191"/>
      <c r="U403" s="191"/>
      <c r="V403" s="191"/>
      <c r="W403" s="191"/>
      <c r="Z403" s="188"/>
      <c r="AA403" s="188"/>
      <c r="AB403" s="188"/>
      <c r="AC403" s="188"/>
      <c r="AD403" s="188"/>
      <c r="AE403" s="188"/>
      <c r="AF403" s="188"/>
      <c r="AG403" s="188"/>
      <c r="AH403" s="188"/>
      <c r="AI403" s="188"/>
      <c r="AJ403" s="188"/>
      <c r="AK403" s="188"/>
      <c r="AL403" s="188"/>
      <c r="AM403" s="188"/>
      <c r="AN403" s="188"/>
      <c r="AO403" s="188"/>
      <c r="AP403" s="188"/>
      <c r="AQ403" s="188"/>
      <c r="AR403" s="188"/>
      <c r="AS403" s="188"/>
      <c r="AT403" s="188"/>
      <c r="AU403" s="188"/>
      <c r="AV403" s="188"/>
      <c r="AW403" s="188"/>
      <c r="AX403" s="188"/>
      <c r="AY403" s="188"/>
      <c r="AZ403" s="188"/>
      <c r="BA403" s="188"/>
      <c r="BB403" s="188"/>
      <c r="BC403" s="188"/>
      <c r="BD403" s="188"/>
      <c r="BE403" s="188"/>
      <c r="BF403" s="188"/>
      <c r="BG403" s="188"/>
      <c r="BH403" s="188"/>
      <c r="BI403" s="188"/>
      <c r="BJ403" s="188"/>
      <c r="BK403" s="188"/>
      <c r="BL403" s="188"/>
      <c r="BM403" s="188"/>
      <c r="BN403" s="188"/>
      <c r="BO403" s="188"/>
      <c r="BP403" s="188"/>
      <c r="BQ403" s="188"/>
      <c r="BR403" s="188"/>
      <c r="BS403" s="188"/>
      <c r="BT403" s="188"/>
      <c r="BU403" s="188"/>
      <c r="BV403" s="188"/>
      <c r="BW403" s="188"/>
      <c r="BX403" s="188"/>
      <c r="BY403" s="188"/>
      <c r="BZ403" s="188"/>
      <c r="CA403" s="188"/>
      <c r="CB403" s="188"/>
      <c r="CC403" s="188"/>
      <c r="CD403" s="188"/>
      <c r="CE403" s="188"/>
      <c r="CF403" s="188"/>
      <c r="CG403" s="188"/>
      <c r="CH403" s="188"/>
      <c r="CI403" s="188"/>
      <c r="CJ403" s="188"/>
      <c r="CK403" s="188"/>
      <c r="CL403" s="188"/>
      <c r="CM403" s="188"/>
      <c r="CN403" s="188"/>
      <c r="CO403" s="188"/>
      <c r="CP403" s="188"/>
      <c r="CQ403" s="188"/>
      <c r="CR403" s="188"/>
      <c r="CS403" s="188"/>
      <c r="CT403" s="188"/>
      <c r="CU403" s="188"/>
      <c r="CV403" s="188"/>
      <c r="CW403" s="188"/>
      <c r="CX403" s="188"/>
      <c r="CY403" s="188"/>
      <c r="CZ403" s="188"/>
      <c r="DA403" s="188"/>
      <c r="DB403" s="188"/>
      <c r="DC403" s="188"/>
      <c r="DD403" s="188"/>
      <c r="DE403" s="188"/>
      <c r="DF403" s="188"/>
      <c r="DG403" s="188"/>
      <c r="DH403" s="188"/>
      <c r="DI403" s="188"/>
      <c r="DJ403" s="188"/>
      <c r="DK403" s="188"/>
      <c r="DL403" s="188"/>
      <c r="DM403" s="188"/>
      <c r="DN403" s="188"/>
      <c r="DO403" s="188"/>
      <c r="DP403" s="188"/>
      <c r="DQ403" s="188"/>
      <c r="DR403" s="188"/>
      <c r="DS403" s="188"/>
      <c r="DT403" s="188"/>
      <c r="DU403" s="188"/>
      <c r="DV403" s="188"/>
      <c r="DW403" s="188"/>
      <c r="DX403" s="188"/>
      <c r="DY403" s="188"/>
      <c r="DZ403" s="188"/>
      <c r="EA403" s="188"/>
      <c r="EB403" s="188"/>
      <c r="EC403" s="188"/>
      <c r="ED403" s="188"/>
      <c r="EE403" s="188"/>
      <c r="EF403" s="188"/>
      <c r="EG403" s="188"/>
      <c r="EH403" s="188"/>
      <c r="EI403" s="188"/>
      <c r="EJ403" s="188"/>
      <c r="EK403" s="188"/>
      <c r="EL403" s="188"/>
      <c r="EM403" s="188"/>
      <c r="EN403" s="188"/>
      <c r="EO403" s="188"/>
      <c r="EP403" s="188"/>
      <c r="EQ403" s="188"/>
      <c r="ER403" s="188"/>
      <c r="ES403" s="188"/>
      <c r="ET403" s="188"/>
      <c r="EU403" s="188"/>
      <c r="EV403" s="188"/>
      <c r="EW403" s="188"/>
      <c r="EX403" s="188"/>
      <c r="EY403" s="188"/>
      <c r="EZ403" s="188"/>
      <c r="FA403" s="188"/>
      <c r="FB403" s="188"/>
      <c r="FC403" s="188"/>
      <c r="FD403" s="188"/>
      <c r="FE403" s="188"/>
      <c r="FF403" s="188"/>
      <c r="FG403" s="188"/>
      <c r="FH403" s="188"/>
      <c r="FI403" s="188"/>
      <c r="FJ403" s="188"/>
      <c r="FK403" s="188"/>
      <c r="FL403" s="188"/>
      <c r="FM403" s="188"/>
      <c r="FN403" s="188"/>
      <c r="FO403" s="188"/>
      <c r="FP403" s="188"/>
      <c r="FQ403" s="188"/>
      <c r="FR403" s="188"/>
      <c r="FS403" s="188"/>
      <c r="FT403" s="188"/>
      <c r="FU403" s="188"/>
      <c r="FV403" s="188"/>
      <c r="FW403" s="188"/>
      <c r="FX403" s="188"/>
      <c r="FY403" s="188"/>
      <c r="FZ403" s="188"/>
      <c r="GA403" s="188"/>
      <c r="GB403" s="188"/>
      <c r="GC403" s="188"/>
      <c r="GD403" s="188"/>
      <c r="GE403" s="188"/>
      <c r="GF403" s="188"/>
      <c r="GG403" s="188"/>
      <c r="GH403" s="188"/>
      <c r="GI403" s="188"/>
      <c r="GJ403" s="188"/>
      <c r="GK403" s="188"/>
      <c r="GL403" s="188"/>
      <c r="GM403" s="188"/>
      <c r="GN403" s="188"/>
      <c r="GO403" s="188"/>
      <c r="GP403" s="188"/>
      <c r="GQ403" s="188"/>
      <c r="GR403" s="188"/>
      <c r="GS403" s="188"/>
      <c r="GT403" s="188"/>
      <c r="GU403" s="188"/>
      <c r="GV403" s="188"/>
      <c r="GW403" s="188"/>
      <c r="GX403" s="188"/>
      <c r="GY403" s="188"/>
      <c r="GZ403" s="188"/>
      <c r="HA403" s="188"/>
      <c r="HB403" s="188"/>
      <c r="HC403" s="188"/>
      <c r="HD403" s="188"/>
      <c r="HE403" s="188"/>
      <c r="HF403" s="188"/>
      <c r="HG403" s="188"/>
      <c r="HH403" s="188"/>
      <c r="HI403" s="188"/>
      <c r="HJ403" s="188"/>
    </row>
    <row r="404" spans="1:218">
      <c r="A404" s="191"/>
      <c r="B404" s="191"/>
      <c r="C404" s="191"/>
      <c r="D404" s="191"/>
      <c r="E404" s="182"/>
      <c r="F404" s="191"/>
      <c r="G404" s="191"/>
      <c r="H404" s="191"/>
      <c r="I404" s="182"/>
      <c r="J404" s="191"/>
      <c r="K404" s="191"/>
      <c r="L404" s="191"/>
      <c r="M404" s="191"/>
      <c r="N404" s="191"/>
      <c r="O404" s="191"/>
      <c r="P404" s="191"/>
      <c r="Q404" s="191"/>
      <c r="R404" s="191"/>
      <c r="S404" s="191"/>
      <c r="T404" s="191"/>
      <c r="U404" s="191"/>
      <c r="V404" s="191"/>
      <c r="W404" s="191"/>
      <c r="Z404" s="188"/>
      <c r="AA404" s="188"/>
      <c r="AB404" s="188"/>
      <c r="AC404" s="188"/>
      <c r="AD404" s="188"/>
      <c r="AE404" s="188"/>
      <c r="AF404" s="188"/>
      <c r="AG404" s="188"/>
      <c r="AH404" s="188"/>
      <c r="AI404" s="188"/>
      <c r="AJ404" s="188"/>
      <c r="AK404" s="188"/>
      <c r="AL404" s="188"/>
      <c r="AM404" s="188"/>
      <c r="AN404" s="188"/>
      <c r="AO404" s="188"/>
      <c r="AP404" s="188"/>
      <c r="AQ404" s="188"/>
      <c r="AR404" s="188"/>
      <c r="AS404" s="188"/>
      <c r="AT404" s="188"/>
      <c r="AU404" s="188"/>
      <c r="AV404" s="188"/>
      <c r="AW404" s="188"/>
      <c r="AX404" s="188"/>
      <c r="AY404" s="188"/>
      <c r="AZ404" s="188"/>
      <c r="BA404" s="188"/>
      <c r="BB404" s="188"/>
      <c r="BC404" s="188"/>
      <c r="BD404" s="188"/>
      <c r="BE404" s="188"/>
      <c r="BF404" s="188"/>
      <c r="BG404" s="188"/>
      <c r="BH404" s="188"/>
      <c r="BI404" s="188"/>
      <c r="BJ404" s="188"/>
      <c r="BK404" s="188"/>
      <c r="BL404" s="188"/>
      <c r="BM404" s="188"/>
      <c r="BN404" s="188"/>
      <c r="BO404" s="188"/>
      <c r="BP404" s="188"/>
      <c r="BQ404" s="188"/>
      <c r="BR404" s="188"/>
      <c r="BS404" s="188"/>
      <c r="BT404" s="188"/>
      <c r="BU404" s="188"/>
      <c r="BV404" s="188"/>
      <c r="BW404" s="188"/>
      <c r="BX404" s="188"/>
      <c r="BY404" s="188"/>
      <c r="BZ404" s="188"/>
      <c r="CA404" s="188"/>
      <c r="CB404" s="188"/>
      <c r="CC404" s="188"/>
      <c r="CD404" s="188"/>
      <c r="CE404" s="188"/>
      <c r="CF404" s="188"/>
      <c r="CG404" s="188"/>
      <c r="CH404" s="188"/>
      <c r="CI404" s="188"/>
      <c r="CJ404" s="188"/>
      <c r="CK404" s="188"/>
      <c r="CL404" s="188"/>
      <c r="CM404" s="188"/>
      <c r="CN404" s="188"/>
      <c r="CO404" s="188"/>
      <c r="CP404" s="188"/>
      <c r="CQ404" s="188"/>
      <c r="CR404" s="188"/>
      <c r="CS404" s="188"/>
      <c r="CT404" s="188"/>
      <c r="CU404" s="188"/>
      <c r="CV404" s="188"/>
      <c r="CW404" s="188"/>
      <c r="CX404" s="188"/>
      <c r="CY404" s="188"/>
      <c r="CZ404" s="188"/>
      <c r="DA404" s="188"/>
      <c r="DB404" s="188"/>
      <c r="DC404" s="188"/>
      <c r="DD404" s="188"/>
      <c r="DE404" s="188"/>
      <c r="DF404" s="188"/>
      <c r="DG404" s="188"/>
      <c r="DH404" s="188"/>
      <c r="DI404" s="188"/>
      <c r="DJ404" s="188"/>
      <c r="DK404" s="188"/>
      <c r="DL404" s="188"/>
      <c r="DM404" s="188"/>
      <c r="DN404" s="188"/>
      <c r="DO404" s="188"/>
      <c r="DP404" s="188"/>
      <c r="DQ404" s="188"/>
      <c r="DR404" s="188"/>
      <c r="DS404" s="188"/>
      <c r="DT404" s="188"/>
      <c r="DU404" s="188"/>
      <c r="DV404" s="188"/>
      <c r="DW404" s="188"/>
      <c r="DX404" s="188"/>
      <c r="DY404" s="188"/>
      <c r="DZ404" s="188"/>
      <c r="EA404" s="188"/>
      <c r="EB404" s="188"/>
      <c r="EC404" s="188"/>
      <c r="ED404" s="188"/>
      <c r="EE404" s="188"/>
      <c r="EF404" s="188"/>
      <c r="EG404" s="188"/>
      <c r="EH404" s="188"/>
      <c r="EI404" s="188"/>
      <c r="EJ404" s="188"/>
      <c r="EK404" s="188"/>
      <c r="EL404" s="188"/>
      <c r="EM404" s="188"/>
      <c r="EN404" s="188"/>
      <c r="EO404" s="188"/>
      <c r="EP404" s="188"/>
      <c r="EQ404" s="188"/>
      <c r="ER404" s="188"/>
      <c r="ES404" s="188"/>
      <c r="ET404" s="188"/>
      <c r="EU404" s="188"/>
      <c r="EV404" s="188"/>
      <c r="EW404" s="188"/>
      <c r="EX404" s="188"/>
      <c r="EY404" s="188"/>
      <c r="EZ404" s="188"/>
      <c r="FA404" s="188"/>
      <c r="FB404" s="188"/>
      <c r="FC404" s="188"/>
      <c r="FD404" s="188"/>
      <c r="FE404" s="188"/>
      <c r="FF404" s="188"/>
      <c r="FG404" s="188"/>
      <c r="FH404" s="188"/>
      <c r="FI404" s="188"/>
      <c r="FJ404" s="188"/>
      <c r="FK404" s="188"/>
      <c r="FL404" s="188"/>
      <c r="FM404" s="188"/>
      <c r="FN404" s="188"/>
      <c r="FO404" s="188"/>
      <c r="FP404" s="188"/>
      <c r="FQ404" s="188"/>
      <c r="FR404" s="188"/>
      <c r="FS404" s="188"/>
      <c r="FT404" s="188"/>
      <c r="FU404" s="188"/>
      <c r="FV404" s="188"/>
      <c r="FW404" s="188"/>
      <c r="FX404" s="188"/>
      <c r="FY404" s="188"/>
      <c r="FZ404" s="188"/>
      <c r="GA404" s="188"/>
      <c r="GB404" s="188"/>
      <c r="GC404" s="188"/>
      <c r="GD404" s="188"/>
      <c r="GE404" s="188"/>
      <c r="GF404" s="188"/>
      <c r="GG404" s="188"/>
      <c r="GH404" s="188"/>
      <c r="GI404" s="188"/>
      <c r="GJ404" s="188"/>
      <c r="GK404" s="188"/>
      <c r="GL404" s="188"/>
      <c r="GM404" s="188"/>
      <c r="GN404" s="188"/>
      <c r="GO404" s="188"/>
      <c r="GP404" s="188"/>
      <c r="GQ404" s="188"/>
      <c r="GR404" s="188"/>
      <c r="GS404" s="188"/>
      <c r="GT404" s="188"/>
      <c r="GU404" s="188"/>
      <c r="GV404" s="188"/>
      <c r="GW404" s="188"/>
      <c r="GX404" s="188"/>
      <c r="GY404" s="188"/>
      <c r="GZ404" s="188"/>
      <c r="HA404" s="188"/>
      <c r="HB404" s="188"/>
      <c r="HC404" s="188"/>
      <c r="HD404" s="188"/>
      <c r="HE404" s="188"/>
      <c r="HF404" s="188"/>
      <c r="HG404" s="188"/>
      <c r="HH404" s="188"/>
      <c r="HI404" s="188"/>
      <c r="HJ404" s="188"/>
    </row>
    <row r="405" spans="1:218">
      <c r="A405" s="191"/>
      <c r="B405" s="191"/>
      <c r="C405" s="191"/>
      <c r="D405" s="191"/>
      <c r="E405" s="182"/>
      <c r="F405" s="191"/>
      <c r="G405" s="191"/>
      <c r="H405" s="191"/>
      <c r="I405" s="182"/>
      <c r="J405" s="191"/>
      <c r="K405" s="191"/>
      <c r="L405" s="191"/>
      <c r="M405" s="191"/>
      <c r="N405" s="191"/>
      <c r="O405" s="191"/>
      <c r="P405" s="191"/>
      <c r="Q405" s="191"/>
      <c r="R405" s="191"/>
      <c r="S405" s="191"/>
      <c r="T405" s="191"/>
      <c r="U405" s="191"/>
      <c r="V405" s="191"/>
      <c r="W405" s="191"/>
      <c r="Z405" s="188"/>
      <c r="AA405" s="188"/>
      <c r="AB405" s="188"/>
      <c r="AC405" s="188"/>
      <c r="AD405" s="188"/>
      <c r="AE405" s="188"/>
      <c r="AF405" s="188"/>
      <c r="AG405" s="188"/>
      <c r="AH405" s="188"/>
      <c r="AI405" s="188"/>
      <c r="AJ405" s="188"/>
      <c r="AK405" s="188"/>
      <c r="AL405" s="188"/>
      <c r="AM405" s="188"/>
      <c r="AN405" s="188"/>
      <c r="AO405" s="188"/>
      <c r="AP405" s="188"/>
      <c r="AQ405" s="188"/>
      <c r="AR405" s="188"/>
      <c r="AS405" s="188"/>
      <c r="AT405" s="188"/>
      <c r="AU405" s="188"/>
      <c r="AV405" s="188"/>
      <c r="AW405" s="188"/>
      <c r="AX405" s="188"/>
      <c r="AY405" s="188"/>
      <c r="AZ405" s="188"/>
      <c r="BA405" s="188"/>
      <c r="BB405" s="188"/>
      <c r="BC405" s="188"/>
      <c r="BD405" s="188"/>
      <c r="BE405" s="188"/>
      <c r="BF405" s="188"/>
      <c r="BG405" s="188"/>
      <c r="BH405" s="188"/>
      <c r="BI405" s="188"/>
      <c r="BJ405" s="188"/>
      <c r="BK405" s="188"/>
      <c r="BL405" s="188"/>
      <c r="BM405" s="188"/>
      <c r="BN405" s="188"/>
      <c r="BO405" s="188"/>
      <c r="BP405" s="188"/>
      <c r="BQ405" s="188"/>
      <c r="BR405" s="188"/>
      <c r="BS405" s="188"/>
      <c r="BT405" s="188"/>
      <c r="BU405" s="188"/>
      <c r="BV405" s="188"/>
      <c r="BW405" s="188"/>
      <c r="BX405" s="188"/>
      <c r="BY405" s="188"/>
      <c r="BZ405" s="188"/>
      <c r="CA405" s="188"/>
      <c r="CB405" s="188"/>
      <c r="CC405" s="188"/>
      <c r="CD405" s="188"/>
      <c r="CE405" s="188"/>
      <c r="CF405" s="188"/>
      <c r="CG405" s="188"/>
      <c r="CH405" s="188"/>
      <c r="CI405" s="188"/>
      <c r="CJ405" s="188"/>
      <c r="CK405" s="188"/>
      <c r="CL405" s="188"/>
      <c r="CM405" s="188"/>
      <c r="CN405" s="188"/>
      <c r="CO405" s="188"/>
      <c r="CP405" s="188"/>
      <c r="CQ405" s="188"/>
      <c r="CR405" s="188"/>
      <c r="CS405" s="188"/>
      <c r="CT405" s="188"/>
      <c r="CU405" s="188"/>
      <c r="CV405" s="188"/>
      <c r="CW405" s="188"/>
      <c r="CX405" s="188"/>
      <c r="CY405" s="188"/>
      <c r="CZ405" s="188"/>
      <c r="DA405" s="188"/>
      <c r="DB405" s="188"/>
      <c r="DC405" s="188"/>
      <c r="DD405" s="188"/>
      <c r="DE405" s="188"/>
      <c r="DF405" s="188"/>
      <c r="DG405" s="188"/>
      <c r="DH405" s="188"/>
      <c r="DI405" s="188"/>
      <c r="DJ405" s="188"/>
      <c r="DK405" s="188"/>
      <c r="DL405" s="188"/>
      <c r="DM405" s="188"/>
      <c r="DN405" s="188"/>
      <c r="DO405" s="188"/>
      <c r="DP405" s="188"/>
      <c r="DQ405" s="188"/>
      <c r="DR405" s="188"/>
      <c r="DS405" s="188"/>
      <c r="DT405" s="188"/>
      <c r="DU405" s="188"/>
      <c r="DV405" s="188"/>
      <c r="DW405" s="188"/>
      <c r="DX405" s="188"/>
      <c r="DY405" s="188"/>
      <c r="DZ405" s="188"/>
      <c r="EA405" s="188"/>
      <c r="EB405" s="188"/>
      <c r="EC405" s="188"/>
      <c r="ED405" s="188"/>
      <c r="EE405" s="188"/>
      <c r="EF405" s="188"/>
      <c r="EG405" s="188"/>
      <c r="EH405" s="188"/>
      <c r="EI405" s="188"/>
      <c r="EJ405" s="188"/>
      <c r="EK405" s="188"/>
      <c r="EL405" s="188"/>
      <c r="EM405" s="188"/>
      <c r="EN405" s="188"/>
      <c r="EO405" s="188"/>
      <c r="EP405" s="188"/>
      <c r="EQ405" s="188"/>
      <c r="ER405" s="188"/>
      <c r="ES405" s="188"/>
      <c r="ET405" s="188"/>
      <c r="EU405" s="188"/>
      <c r="EV405" s="188"/>
      <c r="EW405" s="188"/>
      <c r="EX405" s="188"/>
      <c r="EY405" s="188"/>
      <c r="EZ405" s="188"/>
      <c r="FA405" s="188"/>
      <c r="FB405" s="188"/>
      <c r="FC405" s="188"/>
      <c r="FD405" s="188"/>
      <c r="FE405" s="188"/>
      <c r="FF405" s="188"/>
      <c r="FG405" s="188"/>
      <c r="FH405" s="188"/>
      <c r="FI405" s="188"/>
      <c r="FJ405" s="188"/>
      <c r="FK405" s="188"/>
      <c r="FL405" s="188"/>
      <c r="FM405" s="188"/>
      <c r="FN405" s="188"/>
      <c r="FO405" s="188"/>
      <c r="FP405" s="188"/>
      <c r="FQ405" s="188"/>
      <c r="FR405" s="188"/>
      <c r="FS405" s="188"/>
      <c r="FT405" s="188"/>
      <c r="FU405" s="188"/>
      <c r="FV405" s="188"/>
      <c r="FW405" s="188"/>
      <c r="FX405" s="188"/>
      <c r="FY405" s="188"/>
      <c r="FZ405" s="188"/>
      <c r="GA405" s="188"/>
      <c r="GB405" s="188"/>
      <c r="GC405" s="188"/>
      <c r="GD405" s="188"/>
      <c r="GE405" s="188"/>
      <c r="GF405" s="188"/>
      <c r="GG405" s="188"/>
      <c r="GH405" s="188"/>
      <c r="GI405" s="188"/>
      <c r="GJ405" s="188"/>
      <c r="GK405" s="188"/>
      <c r="GL405" s="188"/>
      <c r="GM405" s="188"/>
      <c r="GN405" s="188"/>
      <c r="GO405" s="188"/>
      <c r="GP405" s="188"/>
      <c r="GQ405" s="188"/>
      <c r="GR405" s="188"/>
      <c r="GS405" s="188"/>
      <c r="GT405" s="188"/>
      <c r="GU405" s="188"/>
      <c r="GV405" s="188"/>
      <c r="GW405" s="188"/>
      <c r="GX405" s="188"/>
      <c r="GY405" s="188"/>
      <c r="GZ405" s="188"/>
      <c r="HA405" s="188"/>
      <c r="HB405" s="188"/>
      <c r="HC405" s="188"/>
      <c r="HD405" s="188"/>
      <c r="HE405" s="188"/>
      <c r="HF405" s="188"/>
      <c r="HG405" s="188"/>
      <c r="HH405" s="188"/>
      <c r="HI405" s="188"/>
      <c r="HJ405" s="188"/>
    </row>
    <row r="406" spans="1:218">
      <c r="A406" s="191"/>
      <c r="B406" s="191"/>
      <c r="C406" s="191"/>
      <c r="D406" s="191"/>
      <c r="E406" s="182"/>
      <c r="F406" s="191"/>
      <c r="G406" s="191"/>
      <c r="H406" s="191"/>
      <c r="I406" s="182"/>
      <c r="J406" s="191"/>
      <c r="K406" s="191"/>
      <c r="L406" s="191"/>
      <c r="M406" s="191"/>
      <c r="N406" s="191"/>
      <c r="O406" s="191"/>
      <c r="P406" s="191"/>
      <c r="Q406" s="191"/>
      <c r="R406" s="191"/>
      <c r="S406" s="191"/>
      <c r="T406" s="191"/>
      <c r="U406" s="191"/>
      <c r="V406" s="191"/>
      <c r="W406" s="191"/>
      <c r="Z406" s="188"/>
      <c r="AA406" s="188"/>
      <c r="AB406" s="188"/>
      <c r="AC406" s="188"/>
      <c r="AD406" s="188"/>
      <c r="AE406" s="188"/>
      <c r="AF406" s="188"/>
      <c r="AG406" s="188"/>
      <c r="AH406" s="188"/>
      <c r="AI406" s="188"/>
      <c r="AJ406" s="188"/>
      <c r="AK406" s="188"/>
      <c r="AL406" s="188"/>
      <c r="AM406" s="188"/>
      <c r="AN406" s="188"/>
      <c r="AO406" s="188"/>
      <c r="AP406" s="188"/>
      <c r="AQ406" s="188"/>
      <c r="AR406" s="188"/>
      <c r="AS406" s="188"/>
      <c r="AT406" s="188"/>
      <c r="AU406" s="188"/>
      <c r="AV406" s="188"/>
      <c r="AW406" s="188"/>
      <c r="AX406" s="188"/>
      <c r="AY406" s="188"/>
      <c r="AZ406" s="188"/>
      <c r="BA406" s="188"/>
      <c r="BB406" s="188"/>
      <c r="BC406" s="188"/>
      <c r="BD406" s="188"/>
      <c r="BE406" s="188"/>
      <c r="BF406" s="188"/>
      <c r="BG406" s="188"/>
      <c r="BH406" s="188"/>
      <c r="BI406" s="188"/>
      <c r="BJ406" s="188"/>
      <c r="BK406" s="188"/>
      <c r="BL406" s="188"/>
      <c r="BM406" s="188"/>
      <c r="BN406" s="188"/>
      <c r="BO406" s="188"/>
      <c r="BP406" s="188"/>
      <c r="BQ406" s="188"/>
      <c r="BR406" s="188"/>
      <c r="BS406" s="188"/>
      <c r="BT406" s="188"/>
      <c r="BU406" s="188"/>
      <c r="BV406" s="188"/>
      <c r="BW406" s="188"/>
      <c r="BX406" s="188"/>
      <c r="BY406" s="188"/>
      <c r="BZ406" s="188"/>
      <c r="CA406" s="188"/>
      <c r="CB406" s="188"/>
      <c r="CC406" s="188"/>
      <c r="CD406" s="188"/>
      <c r="CE406" s="188"/>
      <c r="CF406" s="188"/>
      <c r="CG406" s="188"/>
      <c r="CH406" s="188"/>
      <c r="CI406" s="188"/>
      <c r="CJ406" s="188"/>
      <c r="CK406" s="188"/>
      <c r="CL406" s="188"/>
      <c r="CM406" s="188"/>
      <c r="CN406" s="188"/>
      <c r="CO406" s="188"/>
      <c r="CP406" s="188"/>
      <c r="CQ406" s="188"/>
      <c r="CR406" s="188"/>
      <c r="CS406" s="188"/>
      <c r="CT406" s="188"/>
      <c r="CU406" s="188"/>
      <c r="CV406" s="188"/>
      <c r="CW406" s="188"/>
      <c r="CX406" s="188"/>
      <c r="CY406" s="188"/>
      <c r="CZ406" s="188"/>
      <c r="DA406" s="188"/>
      <c r="DB406" s="188"/>
      <c r="DC406" s="188"/>
      <c r="DD406" s="188"/>
      <c r="DE406" s="188"/>
      <c r="DF406" s="188"/>
      <c r="DG406" s="188"/>
      <c r="DH406" s="188"/>
      <c r="DI406" s="188"/>
      <c r="DJ406" s="188"/>
      <c r="DK406" s="188"/>
      <c r="DL406" s="188"/>
      <c r="DM406" s="188"/>
      <c r="DN406" s="188"/>
      <c r="DO406" s="188"/>
      <c r="DP406" s="188"/>
      <c r="DQ406" s="188"/>
      <c r="DR406" s="188"/>
      <c r="DS406" s="188"/>
      <c r="DT406" s="188"/>
      <c r="DU406" s="188"/>
      <c r="DV406" s="188"/>
      <c r="DW406" s="188"/>
      <c r="DX406" s="188"/>
      <c r="DY406" s="188"/>
      <c r="DZ406" s="188"/>
      <c r="EA406" s="188"/>
      <c r="EB406" s="188"/>
      <c r="EC406" s="188"/>
      <c r="ED406" s="188"/>
      <c r="EE406" s="188"/>
      <c r="EF406" s="188"/>
      <c r="EG406" s="188"/>
      <c r="EH406" s="188"/>
      <c r="EI406" s="188"/>
      <c r="EJ406" s="188"/>
      <c r="EK406" s="188"/>
      <c r="EL406" s="188"/>
      <c r="EM406" s="188"/>
      <c r="EN406" s="188"/>
      <c r="EO406" s="188"/>
      <c r="EP406" s="188"/>
      <c r="EQ406" s="188"/>
      <c r="ER406" s="188"/>
      <c r="ES406" s="188"/>
      <c r="ET406" s="188"/>
      <c r="EU406" s="188"/>
      <c r="EV406" s="188"/>
      <c r="EW406" s="188"/>
      <c r="EX406" s="188"/>
      <c r="EY406" s="188"/>
      <c r="EZ406" s="188"/>
      <c r="FA406" s="188"/>
      <c r="FB406" s="188"/>
      <c r="FC406" s="188"/>
      <c r="FD406" s="188"/>
      <c r="FE406" s="188"/>
      <c r="FF406" s="188"/>
      <c r="FG406" s="188"/>
      <c r="FH406" s="188"/>
      <c r="FI406" s="188"/>
      <c r="FJ406" s="188"/>
      <c r="FK406" s="188"/>
      <c r="FL406" s="188"/>
      <c r="FM406" s="188"/>
      <c r="FN406" s="188"/>
      <c r="FO406" s="188"/>
      <c r="FP406" s="188"/>
      <c r="FQ406" s="188"/>
      <c r="FR406" s="188"/>
      <c r="FS406" s="188"/>
      <c r="FT406" s="188"/>
      <c r="FU406" s="188"/>
      <c r="FV406" s="188"/>
      <c r="FW406" s="188"/>
      <c r="FX406" s="188"/>
      <c r="FY406" s="188"/>
      <c r="FZ406" s="188"/>
      <c r="GA406" s="188"/>
      <c r="GB406" s="188"/>
      <c r="GC406" s="188"/>
      <c r="GD406" s="188"/>
      <c r="GE406" s="188"/>
      <c r="GF406" s="188"/>
      <c r="GG406" s="188"/>
      <c r="GH406" s="188"/>
      <c r="GI406" s="188"/>
      <c r="GJ406" s="188"/>
      <c r="GK406" s="188"/>
      <c r="GL406" s="188"/>
      <c r="GM406" s="188"/>
      <c r="GN406" s="188"/>
      <c r="GO406" s="188"/>
      <c r="GP406" s="188"/>
      <c r="GQ406" s="188"/>
      <c r="GR406" s="188"/>
      <c r="GS406" s="188"/>
      <c r="GT406" s="188"/>
      <c r="GU406" s="188"/>
      <c r="GV406" s="188"/>
      <c r="GW406" s="188"/>
      <c r="GX406" s="188"/>
      <c r="GY406" s="188"/>
      <c r="GZ406" s="188"/>
      <c r="HA406" s="188"/>
      <c r="HB406" s="188"/>
      <c r="HC406" s="188"/>
      <c r="HD406" s="188"/>
      <c r="HE406" s="188"/>
      <c r="HF406" s="188"/>
      <c r="HG406" s="188"/>
      <c r="HH406" s="188"/>
      <c r="HI406" s="188"/>
      <c r="HJ406" s="188"/>
    </row>
    <row r="407" spans="1:218">
      <c r="A407" s="191"/>
      <c r="B407" s="191"/>
      <c r="C407" s="191"/>
      <c r="D407" s="191"/>
      <c r="E407" s="182"/>
      <c r="F407" s="191"/>
      <c r="G407" s="191"/>
      <c r="H407" s="191"/>
      <c r="I407" s="182"/>
      <c r="J407" s="191"/>
      <c r="K407" s="191"/>
      <c r="L407" s="191"/>
      <c r="M407" s="191"/>
      <c r="N407" s="191"/>
      <c r="O407" s="191"/>
      <c r="P407" s="191"/>
      <c r="Q407" s="191"/>
      <c r="R407" s="191"/>
      <c r="S407" s="191"/>
      <c r="T407" s="191"/>
      <c r="U407" s="191"/>
      <c r="V407" s="191"/>
      <c r="W407" s="191"/>
      <c r="Z407" s="188"/>
      <c r="AA407" s="188"/>
      <c r="AB407" s="188"/>
      <c r="AC407" s="188"/>
      <c r="AD407" s="188"/>
      <c r="AE407" s="188"/>
      <c r="AF407" s="188"/>
      <c r="AG407" s="188"/>
      <c r="AH407" s="188"/>
      <c r="AI407" s="188"/>
      <c r="AJ407" s="188"/>
      <c r="AK407" s="188"/>
      <c r="AL407" s="188"/>
      <c r="AM407" s="188"/>
      <c r="AN407" s="188"/>
      <c r="AO407" s="188"/>
      <c r="AP407" s="188"/>
      <c r="AQ407" s="188"/>
      <c r="AR407" s="188"/>
      <c r="AS407" s="188"/>
      <c r="AT407" s="188"/>
      <c r="AU407" s="188"/>
      <c r="AV407" s="188"/>
      <c r="AW407" s="188"/>
      <c r="AX407" s="188"/>
      <c r="AY407" s="188"/>
      <c r="AZ407" s="188"/>
      <c r="BA407" s="188"/>
      <c r="BB407" s="188"/>
      <c r="BC407" s="188"/>
      <c r="BD407" s="188"/>
      <c r="BE407" s="188"/>
      <c r="BF407" s="188"/>
      <c r="BG407" s="188"/>
      <c r="BH407" s="188"/>
      <c r="BI407" s="188"/>
      <c r="BJ407" s="188"/>
      <c r="BK407" s="188"/>
      <c r="BL407" s="188"/>
      <c r="BM407" s="188"/>
      <c r="BN407" s="188"/>
      <c r="BO407" s="188"/>
      <c r="BP407" s="188"/>
      <c r="BQ407" s="188"/>
      <c r="BR407" s="188"/>
      <c r="BS407" s="188"/>
      <c r="BT407" s="188"/>
      <c r="BU407" s="188"/>
      <c r="BV407" s="188"/>
      <c r="BW407" s="188"/>
      <c r="BX407" s="188"/>
      <c r="BY407" s="188"/>
      <c r="BZ407" s="188"/>
      <c r="CA407" s="188"/>
      <c r="CB407" s="188"/>
      <c r="CC407" s="188"/>
      <c r="CD407" s="188"/>
      <c r="CE407" s="188"/>
      <c r="CF407" s="188"/>
      <c r="CG407" s="188"/>
      <c r="CH407" s="188"/>
      <c r="CI407" s="188"/>
      <c r="CJ407" s="188"/>
      <c r="CK407" s="188"/>
      <c r="CL407" s="188"/>
      <c r="CM407" s="188"/>
      <c r="CN407" s="188"/>
      <c r="CO407" s="188"/>
      <c r="CP407" s="188"/>
      <c r="CQ407" s="188"/>
      <c r="CR407" s="188"/>
      <c r="CS407" s="188"/>
      <c r="CT407" s="188"/>
      <c r="CU407" s="188"/>
      <c r="CV407" s="188"/>
      <c r="CW407" s="188"/>
      <c r="CX407" s="188"/>
      <c r="CY407" s="188"/>
      <c r="CZ407" s="188"/>
      <c r="DA407" s="188"/>
      <c r="DB407" s="188"/>
      <c r="DC407" s="188"/>
      <c r="DD407" s="188"/>
      <c r="DE407" s="188"/>
      <c r="DF407" s="188"/>
      <c r="DG407" s="188"/>
      <c r="DH407" s="188"/>
      <c r="DI407" s="188"/>
      <c r="DJ407" s="188"/>
      <c r="DK407" s="188"/>
      <c r="DL407" s="188"/>
      <c r="DM407" s="188"/>
      <c r="DN407" s="188"/>
      <c r="DO407" s="188"/>
      <c r="DP407" s="188"/>
      <c r="DQ407" s="188"/>
      <c r="DR407" s="188"/>
      <c r="DS407" s="188"/>
      <c r="DT407" s="188"/>
      <c r="DU407" s="188"/>
      <c r="DV407" s="188"/>
      <c r="DW407" s="188"/>
      <c r="DX407" s="188"/>
      <c r="DY407" s="188"/>
      <c r="DZ407" s="188"/>
      <c r="EA407" s="188"/>
      <c r="EB407" s="188"/>
      <c r="EC407" s="188"/>
      <c r="ED407" s="188"/>
      <c r="EE407" s="188"/>
      <c r="EF407" s="188"/>
      <c r="EG407" s="188"/>
      <c r="EH407" s="188"/>
      <c r="EI407" s="188"/>
      <c r="EJ407" s="188"/>
      <c r="EK407" s="188"/>
      <c r="EL407" s="188"/>
      <c r="EM407" s="188"/>
      <c r="EN407" s="188"/>
      <c r="EO407" s="188"/>
      <c r="EP407" s="188"/>
      <c r="EQ407" s="188"/>
      <c r="ER407" s="188"/>
      <c r="ES407" s="188"/>
      <c r="ET407" s="188"/>
      <c r="EU407" s="188"/>
      <c r="EV407" s="188"/>
      <c r="EW407" s="188"/>
      <c r="EX407" s="188"/>
      <c r="EY407" s="188"/>
      <c r="EZ407" s="188"/>
      <c r="FA407" s="188"/>
      <c r="FB407" s="188"/>
      <c r="FC407" s="188"/>
      <c r="FD407" s="188"/>
      <c r="FE407" s="188"/>
      <c r="FF407" s="188"/>
      <c r="FG407" s="188"/>
      <c r="FH407" s="188"/>
      <c r="FI407" s="188"/>
      <c r="FJ407" s="188"/>
      <c r="FK407" s="188"/>
      <c r="FL407" s="188"/>
      <c r="FM407" s="188"/>
      <c r="FN407" s="188"/>
      <c r="FO407" s="188"/>
      <c r="FP407" s="188"/>
      <c r="FQ407" s="188"/>
      <c r="FR407" s="188"/>
      <c r="FS407" s="188"/>
      <c r="FT407" s="188"/>
      <c r="FU407" s="188"/>
      <c r="FV407" s="188"/>
      <c r="FW407" s="188"/>
      <c r="FX407" s="188"/>
      <c r="FY407" s="188"/>
      <c r="FZ407" s="188"/>
      <c r="GA407" s="188"/>
      <c r="GB407" s="188"/>
      <c r="GC407" s="188"/>
      <c r="GD407" s="188"/>
      <c r="GE407" s="188"/>
      <c r="GF407" s="188"/>
      <c r="GG407" s="188"/>
      <c r="GH407" s="188"/>
      <c r="GI407" s="188"/>
      <c r="GJ407" s="188"/>
      <c r="GK407" s="188"/>
      <c r="GL407" s="188"/>
      <c r="GM407" s="188"/>
      <c r="GN407" s="188"/>
      <c r="GO407" s="188"/>
      <c r="GP407" s="188"/>
      <c r="GQ407" s="188"/>
      <c r="GR407" s="188"/>
      <c r="GS407" s="188"/>
      <c r="GT407" s="188"/>
      <c r="GU407" s="188"/>
      <c r="GV407" s="188"/>
      <c r="GW407" s="188"/>
      <c r="GX407" s="188"/>
      <c r="GY407" s="188"/>
      <c r="GZ407" s="188"/>
      <c r="HA407" s="188"/>
      <c r="HB407" s="188"/>
      <c r="HC407" s="188"/>
      <c r="HD407" s="188"/>
      <c r="HE407" s="188"/>
      <c r="HF407" s="188"/>
      <c r="HG407" s="188"/>
      <c r="HH407" s="188"/>
      <c r="HI407" s="188"/>
      <c r="HJ407" s="188"/>
    </row>
    <row r="408" spans="1:218">
      <c r="A408" s="191"/>
      <c r="B408" s="191"/>
      <c r="C408" s="191"/>
      <c r="D408" s="191"/>
      <c r="E408" s="182"/>
      <c r="F408" s="191"/>
      <c r="G408" s="191"/>
      <c r="H408" s="191"/>
      <c r="I408" s="182"/>
      <c r="J408" s="191"/>
      <c r="K408" s="191"/>
      <c r="L408" s="191"/>
      <c r="M408" s="191"/>
      <c r="N408" s="191"/>
      <c r="O408" s="191"/>
      <c r="P408" s="191"/>
      <c r="Q408" s="191"/>
      <c r="R408" s="191"/>
      <c r="S408" s="191"/>
      <c r="T408" s="191"/>
      <c r="U408" s="191"/>
      <c r="V408" s="191"/>
      <c r="W408" s="191"/>
      <c r="Z408" s="188"/>
      <c r="AA408" s="188"/>
      <c r="AB408" s="188"/>
      <c r="AC408" s="188"/>
      <c r="AD408" s="188"/>
      <c r="AE408" s="188"/>
      <c r="AF408" s="188"/>
      <c r="AG408" s="188"/>
      <c r="AH408" s="188"/>
      <c r="AI408" s="188"/>
      <c r="AJ408" s="188"/>
      <c r="AK408" s="188"/>
      <c r="AL408" s="188"/>
      <c r="AM408" s="188"/>
      <c r="AN408" s="188"/>
      <c r="AO408" s="188"/>
      <c r="AP408" s="188"/>
      <c r="AQ408" s="188"/>
      <c r="AR408" s="188"/>
      <c r="AS408" s="188"/>
      <c r="AT408" s="188"/>
      <c r="AU408" s="188"/>
      <c r="AV408" s="188"/>
      <c r="AW408" s="188"/>
      <c r="AX408" s="188"/>
      <c r="AY408" s="188"/>
      <c r="AZ408" s="188"/>
      <c r="BA408" s="188"/>
      <c r="BB408" s="188"/>
      <c r="BC408" s="188"/>
      <c r="BD408" s="188"/>
      <c r="BE408" s="188"/>
      <c r="BF408" s="188"/>
      <c r="BG408" s="188"/>
      <c r="BH408" s="188"/>
      <c r="BI408" s="188"/>
      <c r="BJ408" s="188"/>
      <c r="BK408" s="188"/>
      <c r="BL408" s="188"/>
      <c r="BM408" s="188"/>
      <c r="BN408" s="188"/>
      <c r="BO408" s="188"/>
      <c r="BP408" s="188"/>
      <c r="BQ408" s="188"/>
      <c r="BR408" s="188"/>
      <c r="BS408" s="188"/>
      <c r="BT408" s="188"/>
      <c r="BU408" s="188"/>
      <c r="BV408" s="188"/>
      <c r="BW408" s="188"/>
      <c r="BX408" s="188"/>
      <c r="BY408" s="188"/>
      <c r="BZ408" s="188"/>
      <c r="CA408" s="188"/>
      <c r="CB408" s="188"/>
      <c r="CC408" s="188"/>
      <c r="CD408" s="188"/>
      <c r="CE408" s="188"/>
      <c r="CF408" s="188"/>
      <c r="CG408" s="188"/>
      <c r="CH408" s="188"/>
      <c r="CI408" s="188"/>
      <c r="CJ408" s="188"/>
      <c r="CK408" s="188"/>
      <c r="CL408" s="188"/>
      <c r="CM408" s="188"/>
      <c r="CN408" s="188"/>
      <c r="CO408" s="188"/>
      <c r="CP408" s="188"/>
      <c r="CQ408" s="188"/>
      <c r="CR408" s="188"/>
      <c r="CS408" s="188"/>
      <c r="CT408" s="188"/>
      <c r="CU408" s="188"/>
      <c r="CV408" s="188"/>
      <c r="CW408" s="188"/>
      <c r="CX408" s="188"/>
      <c r="CY408" s="188"/>
      <c r="CZ408" s="188"/>
      <c r="DA408" s="188"/>
      <c r="DB408" s="188"/>
      <c r="DC408" s="188"/>
      <c r="DD408" s="188"/>
      <c r="DE408" s="188"/>
      <c r="DF408" s="188"/>
      <c r="DG408" s="188"/>
      <c r="DH408" s="188"/>
      <c r="DI408" s="188"/>
      <c r="DJ408" s="188"/>
      <c r="DK408" s="188"/>
      <c r="DL408" s="188"/>
      <c r="DM408" s="188"/>
      <c r="DN408" s="188"/>
      <c r="DO408" s="188"/>
      <c r="DP408" s="188"/>
      <c r="DQ408" s="188"/>
      <c r="DR408" s="188"/>
      <c r="DS408" s="188"/>
      <c r="DT408" s="188"/>
      <c r="DU408" s="188"/>
      <c r="DV408" s="188"/>
      <c r="DW408" s="188"/>
      <c r="DX408" s="188"/>
      <c r="DY408" s="188"/>
      <c r="DZ408" s="188"/>
      <c r="EA408" s="188"/>
      <c r="EB408" s="188"/>
      <c r="EC408" s="188"/>
      <c r="ED408" s="188"/>
      <c r="EE408" s="188"/>
      <c r="EF408" s="188"/>
      <c r="EG408" s="188"/>
      <c r="EH408" s="188"/>
      <c r="EI408" s="188"/>
      <c r="EJ408" s="188"/>
      <c r="EK408" s="188"/>
      <c r="EL408" s="188"/>
      <c r="EM408" s="188"/>
      <c r="EN408" s="188"/>
      <c r="EO408" s="188"/>
      <c r="EP408" s="188"/>
      <c r="EQ408" s="188"/>
      <c r="ER408" s="188"/>
      <c r="ES408" s="188"/>
      <c r="ET408" s="188"/>
      <c r="EU408" s="188"/>
      <c r="EV408" s="188"/>
      <c r="EW408" s="188"/>
      <c r="EX408" s="188"/>
      <c r="EY408" s="188"/>
      <c r="EZ408" s="188"/>
      <c r="FA408" s="188"/>
      <c r="FB408" s="188"/>
      <c r="FC408" s="188"/>
      <c r="FD408" s="188"/>
      <c r="FE408" s="188"/>
      <c r="FF408" s="188"/>
      <c r="FG408" s="188"/>
      <c r="FH408" s="188"/>
      <c r="FI408" s="188"/>
      <c r="FJ408" s="188"/>
      <c r="FK408" s="188"/>
      <c r="FL408" s="188"/>
      <c r="FM408" s="188"/>
      <c r="FN408" s="188"/>
      <c r="FO408" s="188"/>
      <c r="FP408" s="188"/>
      <c r="FQ408" s="188"/>
      <c r="FR408" s="188"/>
      <c r="FS408" s="188"/>
      <c r="FT408" s="188"/>
      <c r="FU408" s="188"/>
      <c r="FV408" s="188"/>
      <c r="FW408" s="188"/>
      <c r="FX408" s="188"/>
      <c r="FY408" s="188"/>
      <c r="FZ408" s="188"/>
      <c r="GA408" s="188"/>
      <c r="GB408" s="188"/>
      <c r="GC408" s="188"/>
      <c r="GD408" s="188"/>
      <c r="GE408" s="188"/>
      <c r="GF408" s="188"/>
      <c r="GG408" s="188"/>
      <c r="GH408" s="188"/>
      <c r="GI408" s="188"/>
      <c r="GJ408" s="188"/>
      <c r="GK408" s="188"/>
      <c r="GL408" s="188"/>
      <c r="GM408" s="188"/>
      <c r="GN408" s="188"/>
      <c r="GO408" s="188"/>
      <c r="GP408" s="188"/>
      <c r="GQ408" s="188"/>
      <c r="GR408" s="188"/>
      <c r="GS408" s="188"/>
      <c r="GT408" s="188"/>
      <c r="GU408" s="188"/>
      <c r="GV408" s="188"/>
      <c r="GW408" s="188"/>
      <c r="GX408" s="188"/>
      <c r="GY408" s="188"/>
      <c r="GZ408" s="188"/>
      <c r="HA408" s="188"/>
      <c r="HB408" s="188"/>
      <c r="HC408" s="188"/>
      <c r="HD408" s="188"/>
      <c r="HE408" s="188"/>
      <c r="HF408" s="188"/>
      <c r="HG408" s="188"/>
      <c r="HH408" s="188"/>
      <c r="HI408" s="188"/>
      <c r="HJ408" s="188"/>
    </row>
    <row r="409" spans="1:218">
      <c r="A409" s="191"/>
      <c r="B409" s="191"/>
      <c r="C409" s="191"/>
      <c r="D409" s="191"/>
      <c r="E409" s="182"/>
      <c r="F409" s="191"/>
      <c r="G409" s="191"/>
      <c r="H409" s="191"/>
      <c r="I409" s="182"/>
      <c r="J409" s="191"/>
      <c r="K409" s="191"/>
      <c r="L409" s="191"/>
      <c r="M409" s="191"/>
      <c r="N409" s="191"/>
      <c r="O409" s="191"/>
      <c r="P409" s="191"/>
      <c r="Q409" s="191"/>
      <c r="R409" s="191"/>
      <c r="S409" s="191"/>
      <c r="T409" s="191"/>
      <c r="U409" s="191"/>
      <c r="V409" s="191"/>
      <c r="W409" s="191"/>
      <c r="Z409" s="188"/>
      <c r="AA409" s="188"/>
      <c r="AB409" s="188"/>
      <c r="AC409" s="188"/>
      <c r="AD409" s="188"/>
      <c r="AE409" s="188"/>
      <c r="AF409" s="188"/>
      <c r="AG409" s="188"/>
      <c r="AH409" s="188"/>
      <c r="AI409" s="188"/>
      <c r="AJ409" s="188"/>
      <c r="AK409" s="188"/>
      <c r="AL409" s="188"/>
      <c r="AM409" s="188"/>
      <c r="AN409" s="188"/>
      <c r="AO409" s="188"/>
      <c r="AP409" s="188"/>
      <c r="AQ409" s="188"/>
      <c r="AR409" s="188"/>
      <c r="AS409" s="188"/>
      <c r="AT409" s="188"/>
      <c r="AU409" s="188"/>
      <c r="AV409" s="188"/>
      <c r="AW409" s="188"/>
      <c r="AX409" s="188"/>
      <c r="AY409" s="188"/>
      <c r="AZ409" s="188"/>
      <c r="BA409" s="188"/>
      <c r="BB409" s="188"/>
      <c r="BC409" s="188"/>
      <c r="BD409" s="188"/>
      <c r="BE409" s="188"/>
      <c r="BF409" s="188"/>
      <c r="BG409" s="188"/>
      <c r="BH409" s="188"/>
      <c r="BI409" s="188"/>
      <c r="BJ409" s="188"/>
      <c r="BK409" s="188"/>
      <c r="BL409" s="188"/>
      <c r="BM409" s="188"/>
      <c r="BN409" s="188"/>
      <c r="BO409" s="188"/>
      <c r="BP409" s="188"/>
      <c r="BQ409" s="188"/>
      <c r="BR409" s="188"/>
      <c r="BS409" s="188"/>
      <c r="BT409" s="188"/>
      <c r="BU409" s="188"/>
      <c r="BV409" s="188"/>
      <c r="BW409" s="188"/>
      <c r="BX409" s="188"/>
      <c r="BY409" s="188"/>
      <c r="BZ409" s="188"/>
      <c r="CA409" s="188"/>
      <c r="CB409" s="188"/>
      <c r="CC409" s="188"/>
      <c r="CD409" s="188"/>
      <c r="CE409" s="188"/>
      <c r="CF409" s="188"/>
      <c r="CG409" s="188"/>
      <c r="CH409" s="188"/>
      <c r="CI409" s="188"/>
      <c r="CJ409" s="188"/>
      <c r="CK409" s="188"/>
      <c r="CL409" s="188"/>
      <c r="CM409" s="188"/>
      <c r="CN409" s="188"/>
      <c r="CO409" s="188"/>
      <c r="CP409" s="188"/>
      <c r="CQ409" s="188"/>
      <c r="CR409" s="188"/>
      <c r="CS409" s="188"/>
      <c r="CT409" s="188"/>
      <c r="CU409" s="188"/>
      <c r="CV409" s="188"/>
      <c r="CW409" s="188"/>
      <c r="CX409" s="188"/>
      <c r="CY409" s="188"/>
      <c r="CZ409" s="188"/>
      <c r="DA409" s="188"/>
      <c r="DB409" s="188"/>
      <c r="DC409" s="188"/>
      <c r="DD409" s="188"/>
      <c r="DE409" s="188"/>
      <c r="DF409" s="188"/>
      <c r="DG409" s="188"/>
      <c r="DH409" s="188"/>
      <c r="DI409" s="188"/>
      <c r="DJ409" s="188"/>
      <c r="DK409" s="188"/>
      <c r="DL409" s="188"/>
      <c r="DM409" s="188"/>
      <c r="DN409" s="188"/>
      <c r="DO409" s="188"/>
      <c r="DP409" s="188"/>
      <c r="DQ409" s="188"/>
      <c r="DR409" s="188"/>
      <c r="DS409" s="188"/>
      <c r="DT409" s="188"/>
      <c r="DU409" s="188"/>
      <c r="DV409" s="188"/>
      <c r="DW409" s="188"/>
      <c r="DX409" s="188"/>
      <c r="DY409" s="188"/>
      <c r="DZ409" s="188"/>
      <c r="EA409" s="188"/>
      <c r="EB409" s="188"/>
      <c r="EC409" s="188"/>
      <c r="ED409" s="188"/>
      <c r="EE409" s="188"/>
      <c r="EF409" s="188"/>
      <c r="EG409" s="188"/>
      <c r="EH409" s="188"/>
      <c r="EI409" s="188"/>
      <c r="EJ409" s="188"/>
      <c r="EK409" s="188"/>
      <c r="EL409" s="188"/>
      <c r="EM409" s="188"/>
      <c r="EN409" s="188"/>
      <c r="EO409" s="188"/>
      <c r="EP409" s="188"/>
      <c r="EQ409" s="188"/>
      <c r="ER409" s="188"/>
      <c r="ES409" s="188"/>
      <c r="ET409" s="188"/>
      <c r="EU409" s="188"/>
      <c r="EV409" s="188"/>
      <c r="EW409" s="188"/>
      <c r="EX409" s="188"/>
      <c r="EY409" s="188"/>
      <c r="EZ409" s="188"/>
      <c r="FA409" s="188"/>
      <c r="FB409" s="188"/>
      <c r="FC409" s="188"/>
      <c r="FD409" s="188"/>
      <c r="FE409" s="188"/>
      <c r="FF409" s="188"/>
      <c r="FG409" s="188"/>
      <c r="FH409" s="188"/>
      <c r="FI409" s="188"/>
      <c r="FJ409" s="188"/>
      <c r="FK409" s="188"/>
      <c r="FL409" s="188"/>
      <c r="FM409" s="188"/>
      <c r="FN409" s="188"/>
      <c r="FO409" s="188"/>
      <c r="FP409" s="188"/>
      <c r="FQ409" s="188"/>
      <c r="FR409" s="188"/>
      <c r="FS409" s="188"/>
      <c r="FT409" s="188"/>
      <c r="FU409" s="188"/>
      <c r="FV409" s="188"/>
      <c r="FW409" s="188"/>
      <c r="FX409" s="188"/>
      <c r="FY409" s="188"/>
      <c r="FZ409" s="188"/>
      <c r="GA409" s="188"/>
      <c r="GB409" s="188"/>
      <c r="GC409" s="188"/>
      <c r="GD409" s="188"/>
      <c r="GE409" s="188"/>
      <c r="GF409" s="188"/>
      <c r="GG409" s="188"/>
      <c r="GH409" s="188"/>
      <c r="GI409" s="188"/>
      <c r="GJ409" s="188"/>
      <c r="GK409" s="188"/>
      <c r="GL409" s="188"/>
      <c r="GM409" s="188"/>
      <c r="GN409" s="188"/>
      <c r="GO409" s="188"/>
      <c r="GP409" s="188"/>
      <c r="GQ409" s="188"/>
      <c r="GR409" s="188"/>
      <c r="GS409" s="188"/>
      <c r="GT409" s="188"/>
      <c r="GU409" s="188"/>
      <c r="GV409" s="188"/>
      <c r="GW409" s="188"/>
      <c r="GX409" s="188"/>
      <c r="GY409" s="188"/>
      <c r="GZ409" s="188"/>
      <c r="HA409" s="188"/>
      <c r="HB409" s="188"/>
      <c r="HC409" s="188"/>
      <c r="HD409" s="188"/>
      <c r="HE409" s="188"/>
      <c r="HF409" s="188"/>
      <c r="HG409" s="188"/>
      <c r="HH409" s="188"/>
      <c r="HI409" s="188"/>
      <c r="HJ409" s="188"/>
    </row>
    <row r="410" spans="1:218">
      <c r="A410" s="191"/>
      <c r="B410" s="191"/>
      <c r="C410" s="191"/>
      <c r="D410" s="191"/>
      <c r="E410" s="182"/>
      <c r="F410" s="191"/>
      <c r="G410" s="191"/>
      <c r="H410" s="191"/>
      <c r="I410" s="182"/>
      <c r="J410" s="191"/>
      <c r="K410" s="191"/>
      <c r="L410" s="191"/>
      <c r="M410" s="191"/>
      <c r="N410" s="191"/>
      <c r="O410" s="191"/>
      <c r="P410" s="191"/>
      <c r="Q410" s="191"/>
      <c r="R410" s="191"/>
      <c r="S410" s="191"/>
      <c r="T410" s="191"/>
      <c r="U410" s="191"/>
      <c r="V410" s="191"/>
      <c r="W410" s="191"/>
      <c r="Z410" s="188"/>
      <c r="AA410" s="188"/>
      <c r="AB410" s="188"/>
      <c r="AC410" s="188"/>
      <c r="AD410" s="188"/>
      <c r="AE410" s="188"/>
      <c r="AF410" s="188"/>
      <c r="AG410" s="188"/>
      <c r="AH410" s="188"/>
      <c r="AI410" s="188"/>
      <c r="AJ410" s="188"/>
      <c r="AK410" s="188"/>
      <c r="AL410" s="188"/>
      <c r="AM410" s="188"/>
      <c r="AN410" s="188"/>
      <c r="AO410" s="188"/>
      <c r="AP410" s="188"/>
      <c r="AQ410" s="188"/>
      <c r="AR410" s="188"/>
      <c r="AS410" s="188"/>
      <c r="AT410" s="188"/>
      <c r="AU410" s="188"/>
      <c r="AV410" s="188"/>
      <c r="AW410" s="188"/>
      <c r="AX410" s="188"/>
      <c r="AY410" s="188"/>
      <c r="AZ410" s="188"/>
      <c r="BA410" s="188"/>
      <c r="BB410" s="188"/>
      <c r="BC410" s="188"/>
      <c r="BD410" s="188"/>
      <c r="BE410" s="188"/>
      <c r="BF410" s="188"/>
      <c r="BG410" s="188"/>
      <c r="BH410" s="188"/>
      <c r="BI410" s="188"/>
      <c r="BJ410" s="188"/>
      <c r="BK410" s="188"/>
      <c r="BL410" s="188"/>
      <c r="BM410" s="188"/>
      <c r="BN410" s="188"/>
      <c r="BO410" s="188"/>
      <c r="BP410" s="188"/>
      <c r="BQ410" s="188"/>
      <c r="BR410" s="188"/>
      <c r="BS410" s="188"/>
      <c r="BT410" s="188"/>
      <c r="BU410" s="188"/>
      <c r="BV410" s="188"/>
      <c r="BW410" s="188"/>
      <c r="BX410" s="188"/>
      <c r="BY410" s="188"/>
      <c r="BZ410" s="188"/>
      <c r="CA410" s="188"/>
      <c r="CB410" s="188"/>
      <c r="CC410" s="188"/>
      <c r="CD410" s="188"/>
      <c r="CE410" s="188"/>
      <c r="CF410" s="188"/>
      <c r="CG410" s="188"/>
      <c r="CH410" s="188"/>
      <c r="CI410" s="188"/>
      <c r="CJ410" s="188"/>
      <c r="CK410" s="188"/>
      <c r="CL410" s="188"/>
      <c r="CM410" s="188"/>
      <c r="CN410" s="188"/>
      <c r="CO410" s="188"/>
      <c r="CP410" s="188"/>
      <c r="CQ410" s="188"/>
      <c r="CR410" s="188"/>
      <c r="CS410" s="188"/>
      <c r="CT410" s="188"/>
      <c r="CU410" s="188"/>
      <c r="CV410" s="188"/>
      <c r="CW410" s="188"/>
      <c r="CX410" s="188"/>
      <c r="CY410" s="188"/>
      <c r="CZ410" s="188"/>
      <c r="DA410" s="188"/>
      <c r="DB410" s="188"/>
      <c r="DC410" s="188"/>
      <c r="DD410" s="188"/>
      <c r="DE410" s="188"/>
      <c r="DF410" s="188"/>
      <c r="DG410" s="188"/>
      <c r="DH410" s="188"/>
      <c r="DI410" s="188"/>
      <c r="DJ410" s="188"/>
      <c r="DK410" s="188"/>
      <c r="DL410" s="188"/>
      <c r="DM410" s="188"/>
      <c r="DN410" s="188"/>
      <c r="DO410" s="188"/>
      <c r="DP410" s="188"/>
      <c r="DQ410" s="188"/>
      <c r="DR410" s="188"/>
      <c r="DS410" s="188"/>
      <c r="DT410" s="188"/>
      <c r="DU410" s="188"/>
      <c r="DV410" s="188"/>
      <c r="DW410" s="188"/>
      <c r="DX410" s="188"/>
      <c r="DY410" s="188"/>
      <c r="DZ410" s="188"/>
      <c r="EA410" s="188"/>
      <c r="EB410" s="188"/>
      <c r="EC410" s="188"/>
      <c r="ED410" s="188"/>
      <c r="EE410" s="188"/>
      <c r="EF410" s="188"/>
      <c r="EG410" s="188"/>
      <c r="EH410" s="188"/>
      <c r="EI410" s="188"/>
      <c r="EJ410" s="188"/>
      <c r="EK410" s="188"/>
      <c r="EL410" s="188"/>
      <c r="EM410" s="188"/>
      <c r="EN410" s="188"/>
      <c r="EO410" s="188"/>
      <c r="EP410" s="188"/>
      <c r="EQ410" s="188"/>
      <c r="ER410" s="188"/>
      <c r="ES410" s="188"/>
      <c r="ET410" s="188"/>
      <c r="EU410" s="188"/>
      <c r="EV410" s="188"/>
      <c r="EW410" s="188"/>
      <c r="EX410" s="188"/>
      <c r="EY410" s="188"/>
      <c r="EZ410" s="188"/>
      <c r="FA410" s="188"/>
      <c r="FB410" s="188"/>
      <c r="FC410" s="188"/>
      <c r="FD410" s="188"/>
      <c r="FE410" s="188"/>
      <c r="FF410" s="188"/>
      <c r="FG410" s="188"/>
      <c r="FH410" s="188"/>
      <c r="FI410" s="188"/>
      <c r="FJ410" s="188"/>
      <c r="FK410" s="188"/>
      <c r="FL410" s="188"/>
      <c r="FM410" s="188"/>
      <c r="FN410" s="188"/>
      <c r="FO410" s="188"/>
      <c r="FP410" s="188"/>
      <c r="FQ410" s="188"/>
      <c r="FR410" s="188"/>
      <c r="FS410" s="188"/>
      <c r="FT410" s="188"/>
      <c r="FU410" s="188"/>
      <c r="FV410" s="188"/>
      <c r="FW410" s="188"/>
      <c r="FX410" s="188"/>
      <c r="FY410" s="188"/>
      <c r="FZ410" s="188"/>
      <c r="GA410" s="188"/>
      <c r="GB410" s="188"/>
      <c r="GC410" s="188"/>
      <c r="GD410" s="188"/>
      <c r="GE410" s="188"/>
      <c r="GF410" s="188"/>
      <c r="GG410" s="188"/>
      <c r="GH410" s="188"/>
      <c r="GI410" s="188"/>
      <c r="GJ410" s="188"/>
      <c r="GK410" s="188"/>
      <c r="GL410" s="188"/>
      <c r="GM410" s="188"/>
      <c r="GN410" s="188"/>
      <c r="GO410" s="188"/>
      <c r="GP410" s="188"/>
      <c r="GQ410" s="188"/>
      <c r="GR410" s="188"/>
      <c r="GS410" s="188"/>
      <c r="GT410" s="188"/>
      <c r="GU410" s="188"/>
      <c r="GV410" s="188"/>
      <c r="GW410" s="188"/>
      <c r="GX410" s="188"/>
      <c r="GY410" s="188"/>
      <c r="GZ410" s="188"/>
      <c r="HA410" s="188"/>
      <c r="HB410" s="188"/>
      <c r="HC410" s="188"/>
      <c r="HD410" s="188"/>
      <c r="HE410" s="188"/>
      <c r="HF410" s="188"/>
      <c r="HG410" s="188"/>
      <c r="HH410" s="188"/>
      <c r="HI410" s="188"/>
      <c r="HJ410" s="188"/>
    </row>
    <row r="411" spans="1:218">
      <c r="A411" s="191"/>
      <c r="B411" s="191"/>
      <c r="C411" s="191"/>
      <c r="D411" s="191"/>
      <c r="E411" s="182"/>
      <c r="F411" s="191"/>
      <c r="G411" s="191"/>
      <c r="H411" s="191"/>
      <c r="I411" s="182"/>
      <c r="J411" s="191"/>
      <c r="K411" s="191"/>
      <c r="L411" s="191"/>
      <c r="M411" s="191"/>
      <c r="N411" s="191"/>
      <c r="O411" s="191"/>
      <c r="P411" s="191"/>
      <c r="Q411" s="191"/>
      <c r="R411" s="191"/>
      <c r="S411" s="191"/>
      <c r="T411" s="191"/>
      <c r="U411" s="191"/>
      <c r="V411" s="191"/>
      <c r="W411" s="191"/>
      <c r="Z411" s="188"/>
      <c r="AA411" s="188"/>
      <c r="AB411" s="188"/>
      <c r="AC411" s="188"/>
      <c r="AD411" s="188"/>
      <c r="AE411" s="188"/>
      <c r="AF411" s="188"/>
      <c r="AG411" s="188"/>
      <c r="AH411" s="188"/>
      <c r="AI411" s="188"/>
      <c r="AJ411" s="188"/>
      <c r="AK411" s="188"/>
      <c r="AL411" s="188"/>
      <c r="AM411" s="188"/>
      <c r="AN411" s="188"/>
      <c r="AO411" s="188"/>
      <c r="AP411" s="188"/>
      <c r="AQ411" s="188"/>
      <c r="AR411" s="188"/>
      <c r="AS411" s="188"/>
      <c r="AT411" s="188"/>
      <c r="AU411" s="188"/>
      <c r="AV411" s="188"/>
      <c r="AW411" s="188"/>
      <c r="AX411" s="188"/>
      <c r="AY411" s="188"/>
      <c r="AZ411" s="188"/>
      <c r="BA411" s="188"/>
      <c r="BB411" s="188"/>
      <c r="BC411" s="188"/>
      <c r="BD411" s="188"/>
      <c r="BE411" s="188"/>
      <c r="BF411" s="188"/>
      <c r="BG411" s="188"/>
      <c r="BH411" s="188"/>
      <c r="BI411" s="188"/>
      <c r="BJ411" s="188"/>
      <c r="BK411" s="188"/>
      <c r="BL411" s="188"/>
      <c r="BM411" s="188"/>
      <c r="BN411" s="188"/>
      <c r="BO411" s="188"/>
      <c r="BP411" s="188"/>
      <c r="BQ411" s="188"/>
      <c r="BR411" s="188"/>
      <c r="BS411" s="188"/>
      <c r="BT411" s="188"/>
      <c r="BU411" s="188"/>
      <c r="BV411" s="188"/>
      <c r="BW411" s="188"/>
      <c r="BX411" s="188"/>
      <c r="BY411" s="188"/>
      <c r="BZ411" s="188"/>
      <c r="CA411" s="188"/>
      <c r="CB411" s="188"/>
      <c r="CC411" s="188"/>
      <c r="CD411" s="188"/>
      <c r="CE411" s="188"/>
      <c r="CF411" s="188"/>
      <c r="CG411" s="188"/>
      <c r="CH411" s="188"/>
      <c r="CI411" s="188"/>
      <c r="CJ411" s="188"/>
      <c r="CK411" s="188"/>
      <c r="CL411" s="188"/>
      <c r="CM411" s="188"/>
      <c r="CN411" s="188"/>
      <c r="CO411" s="188"/>
      <c r="CP411" s="188"/>
      <c r="CQ411" s="188"/>
      <c r="CR411" s="188"/>
      <c r="CS411" s="188"/>
      <c r="CT411" s="188"/>
      <c r="CU411" s="188"/>
      <c r="CV411" s="188"/>
      <c r="CW411" s="188"/>
      <c r="CX411" s="188"/>
      <c r="CY411" s="188"/>
      <c r="CZ411" s="188"/>
      <c r="DA411" s="188"/>
      <c r="DB411" s="188"/>
      <c r="DC411" s="188"/>
      <c r="DD411" s="188"/>
      <c r="DE411" s="188"/>
      <c r="DF411" s="188"/>
      <c r="DG411" s="188"/>
      <c r="DH411" s="188"/>
      <c r="DI411" s="188"/>
      <c r="DJ411" s="188"/>
      <c r="DK411" s="188"/>
      <c r="DL411" s="188"/>
      <c r="DM411" s="188"/>
      <c r="DN411" s="188"/>
      <c r="DO411" s="188"/>
      <c r="DP411" s="188"/>
      <c r="DQ411" s="188"/>
      <c r="DR411" s="188"/>
      <c r="DS411" s="188"/>
      <c r="DT411" s="188"/>
      <c r="DU411" s="188"/>
      <c r="DV411" s="188"/>
      <c r="DW411" s="188"/>
      <c r="DX411" s="188"/>
      <c r="DY411" s="188"/>
      <c r="DZ411" s="188"/>
      <c r="EA411" s="188"/>
      <c r="EB411" s="188"/>
      <c r="EC411" s="188"/>
      <c r="ED411" s="188"/>
      <c r="EE411" s="188"/>
      <c r="EF411" s="188"/>
      <c r="EG411" s="188"/>
      <c r="EH411" s="188"/>
      <c r="EI411" s="188"/>
      <c r="EJ411" s="188"/>
      <c r="EK411" s="188"/>
      <c r="EL411" s="188"/>
      <c r="EM411" s="188"/>
      <c r="EN411" s="188"/>
      <c r="EO411" s="188"/>
      <c r="EP411" s="188"/>
      <c r="EQ411" s="188"/>
      <c r="ER411" s="188"/>
      <c r="ES411" s="188"/>
      <c r="ET411" s="188"/>
      <c r="EU411" s="188"/>
      <c r="EV411" s="188"/>
      <c r="EW411" s="188"/>
      <c r="EX411" s="188"/>
      <c r="EY411" s="188"/>
      <c r="EZ411" s="188"/>
      <c r="FA411" s="188"/>
      <c r="FB411" s="188"/>
      <c r="FC411" s="188"/>
      <c r="FD411" s="188"/>
      <c r="FE411" s="188"/>
      <c r="FF411" s="188"/>
      <c r="FG411" s="188"/>
      <c r="FH411" s="188"/>
      <c r="FI411" s="188"/>
      <c r="FJ411" s="188"/>
      <c r="FK411" s="188"/>
      <c r="FL411" s="188"/>
      <c r="FM411" s="188"/>
      <c r="FN411" s="188"/>
      <c r="FO411" s="188"/>
      <c r="FP411" s="188"/>
      <c r="FQ411" s="188"/>
      <c r="FR411" s="188"/>
      <c r="FS411" s="188"/>
      <c r="FT411" s="188"/>
      <c r="FU411" s="188"/>
      <c r="FV411" s="188"/>
      <c r="FW411" s="188"/>
      <c r="FX411" s="188"/>
      <c r="FY411" s="188"/>
      <c r="FZ411" s="188"/>
      <c r="GA411" s="188"/>
      <c r="GB411" s="188"/>
      <c r="GC411" s="188"/>
      <c r="GD411" s="188"/>
      <c r="GE411" s="188"/>
      <c r="GF411" s="188"/>
      <c r="GG411" s="188"/>
      <c r="GH411" s="188"/>
      <c r="GI411" s="188"/>
      <c r="GJ411" s="188"/>
      <c r="GK411" s="188"/>
      <c r="GL411" s="188"/>
      <c r="GM411" s="188"/>
      <c r="GN411" s="188"/>
      <c r="GO411" s="188"/>
      <c r="GP411" s="188"/>
      <c r="GQ411" s="188"/>
      <c r="GR411" s="188"/>
      <c r="GS411" s="188"/>
      <c r="GT411" s="188"/>
      <c r="GU411" s="188"/>
      <c r="GV411" s="188"/>
      <c r="GW411" s="188"/>
      <c r="GX411" s="188"/>
      <c r="GY411" s="188"/>
      <c r="GZ411" s="188"/>
      <c r="HA411" s="188"/>
      <c r="HB411" s="188"/>
      <c r="HC411" s="188"/>
      <c r="HD411" s="188"/>
      <c r="HE411" s="188"/>
      <c r="HF411" s="188"/>
      <c r="HG411" s="188"/>
      <c r="HH411" s="188"/>
      <c r="HI411" s="188"/>
      <c r="HJ411" s="188"/>
    </row>
    <row r="412" spans="1:218">
      <c r="A412" s="191"/>
      <c r="B412" s="191"/>
      <c r="C412" s="191"/>
      <c r="D412" s="191"/>
      <c r="E412" s="182"/>
      <c r="F412" s="191"/>
      <c r="G412" s="191"/>
      <c r="H412" s="191"/>
      <c r="I412" s="182"/>
      <c r="J412" s="191"/>
      <c r="K412" s="191"/>
      <c r="L412" s="191"/>
      <c r="M412" s="191"/>
      <c r="N412" s="191"/>
      <c r="O412" s="191"/>
      <c r="P412" s="191"/>
      <c r="Q412" s="191"/>
      <c r="R412" s="191"/>
      <c r="S412" s="191"/>
      <c r="T412" s="191"/>
      <c r="U412" s="191"/>
      <c r="V412" s="191"/>
      <c r="W412" s="191"/>
      <c r="Z412" s="188"/>
      <c r="AA412" s="188"/>
      <c r="AB412" s="188"/>
      <c r="AC412" s="188"/>
      <c r="AD412" s="188"/>
      <c r="AE412" s="188"/>
      <c r="AF412" s="188"/>
      <c r="AG412" s="188"/>
      <c r="AH412" s="188"/>
      <c r="AI412" s="188"/>
      <c r="AJ412" s="188"/>
      <c r="AK412" s="188"/>
      <c r="AL412" s="188"/>
      <c r="AM412" s="188"/>
      <c r="AN412" s="188"/>
      <c r="AO412" s="188"/>
      <c r="AP412" s="188"/>
      <c r="AQ412" s="188"/>
      <c r="AR412" s="188"/>
      <c r="AS412" s="188"/>
      <c r="AT412" s="188"/>
      <c r="AU412" s="188"/>
      <c r="AV412" s="188"/>
      <c r="AW412" s="188"/>
      <c r="AX412" s="188"/>
      <c r="AY412" s="188"/>
      <c r="AZ412" s="188"/>
      <c r="BA412" s="188"/>
      <c r="BB412" s="188"/>
      <c r="BC412" s="188"/>
      <c r="BD412" s="188"/>
      <c r="BE412" s="188"/>
      <c r="BF412" s="188"/>
      <c r="BG412" s="188"/>
      <c r="BH412" s="188"/>
      <c r="BI412" s="188"/>
      <c r="BJ412" s="188"/>
      <c r="BK412" s="188"/>
      <c r="BL412" s="188"/>
      <c r="BM412" s="188"/>
      <c r="BN412" s="188"/>
      <c r="BO412" s="188"/>
      <c r="BP412" s="188"/>
      <c r="BQ412" s="188"/>
      <c r="BR412" s="188"/>
      <c r="BS412" s="188"/>
      <c r="BT412" s="188"/>
      <c r="BU412" s="188"/>
      <c r="BV412" s="188"/>
      <c r="BW412" s="188"/>
      <c r="BX412" s="188"/>
      <c r="BY412" s="188"/>
      <c r="BZ412" s="188"/>
      <c r="CA412" s="188"/>
      <c r="CB412" s="188"/>
      <c r="CC412" s="188"/>
      <c r="CD412" s="188"/>
      <c r="CE412" s="188"/>
      <c r="CF412" s="188"/>
      <c r="CG412" s="188"/>
      <c r="CH412" s="188"/>
      <c r="CI412" s="188"/>
      <c r="CJ412" s="188"/>
      <c r="CK412" s="188"/>
      <c r="CL412" s="188"/>
      <c r="CM412" s="188"/>
      <c r="CN412" s="188"/>
      <c r="CO412" s="188"/>
      <c r="CP412" s="188"/>
      <c r="CQ412" s="188"/>
      <c r="CR412" s="188"/>
      <c r="CS412" s="188"/>
      <c r="CT412" s="188"/>
      <c r="CU412" s="188"/>
      <c r="CV412" s="188"/>
      <c r="CW412" s="188"/>
      <c r="CX412" s="188"/>
      <c r="CY412" s="188"/>
      <c r="CZ412" s="188"/>
      <c r="DA412" s="188"/>
      <c r="DB412" s="188"/>
      <c r="DC412" s="188"/>
      <c r="DD412" s="188"/>
      <c r="DE412" s="188"/>
      <c r="DF412" s="188"/>
      <c r="DG412" s="188"/>
      <c r="DH412" s="188"/>
      <c r="DI412" s="188"/>
      <c r="DJ412" s="188"/>
      <c r="DK412" s="188"/>
      <c r="DL412" s="188"/>
      <c r="DM412" s="188"/>
      <c r="DN412" s="188"/>
      <c r="DO412" s="188"/>
      <c r="DP412" s="188"/>
      <c r="DQ412" s="188"/>
      <c r="DR412" s="188"/>
      <c r="DS412" s="188"/>
      <c r="DT412" s="188"/>
      <c r="DU412" s="188"/>
      <c r="DV412" s="188"/>
      <c r="DW412" s="188"/>
      <c r="DX412" s="188"/>
      <c r="DY412" s="188"/>
      <c r="DZ412" s="188"/>
      <c r="EA412" s="188"/>
      <c r="EB412" s="188"/>
      <c r="EC412" s="188"/>
      <c r="ED412" s="188"/>
      <c r="EE412" s="188"/>
      <c r="EF412" s="188"/>
      <c r="EG412" s="188"/>
      <c r="EH412" s="188"/>
      <c r="EI412" s="188"/>
      <c r="EJ412" s="188"/>
      <c r="EK412" s="188"/>
      <c r="EL412" s="188"/>
      <c r="EM412" s="188"/>
      <c r="EN412" s="188"/>
      <c r="EO412" s="188"/>
      <c r="EP412" s="188"/>
      <c r="EQ412" s="188"/>
      <c r="ER412" s="188"/>
      <c r="ES412" s="188"/>
      <c r="ET412" s="188"/>
      <c r="EU412" s="188"/>
      <c r="EV412" s="188"/>
      <c r="EW412" s="188"/>
      <c r="EX412" s="188"/>
      <c r="EY412" s="188"/>
      <c r="EZ412" s="188"/>
      <c r="FA412" s="188"/>
      <c r="FB412" s="188"/>
      <c r="FC412" s="188"/>
      <c r="FD412" s="188"/>
      <c r="FE412" s="188"/>
      <c r="FF412" s="188"/>
      <c r="FG412" s="188"/>
      <c r="FH412" s="188"/>
      <c r="FI412" s="188"/>
      <c r="FJ412" s="188"/>
      <c r="FK412" s="188"/>
      <c r="FL412" s="188"/>
      <c r="FM412" s="188"/>
      <c r="FN412" s="188"/>
      <c r="FO412" s="188"/>
      <c r="FP412" s="188"/>
      <c r="FQ412" s="188"/>
      <c r="FR412" s="188"/>
      <c r="FS412" s="188"/>
      <c r="FT412" s="188"/>
      <c r="FU412" s="188"/>
      <c r="FV412" s="188"/>
      <c r="FW412" s="188"/>
      <c r="FX412" s="188"/>
      <c r="FY412" s="188"/>
      <c r="FZ412" s="188"/>
      <c r="GA412" s="188"/>
      <c r="GB412" s="188"/>
      <c r="GC412" s="188"/>
      <c r="GD412" s="188"/>
      <c r="GE412" s="188"/>
      <c r="GF412" s="188"/>
      <c r="GG412" s="188"/>
      <c r="GH412" s="188"/>
      <c r="GI412" s="188"/>
      <c r="GJ412" s="188"/>
      <c r="GK412" s="188"/>
      <c r="GL412" s="188"/>
      <c r="GM412" s="188"/>
      <c r="GN412" s="188"/>
      <c r="GO412" s="188"/>
      <c r="GP412" s="188"/>
      <c r="GQ412" s="188"/>
      <c r="GR412" s="188"/>
      <c r="GS412" s="188"/>
      <c r="GT412" s="188"/>
      <c r="GU412" s="188"/>
      <c r="GV412" s="188"/>
      <c r="GW412" s="188"/>
      <c r="GX412" s="188"/>
      <c r="GY412" s="188"/>
      <c r="GZ412" s="188"/>
      <c r="HA412" s="188"/>
      <c r="HB412" s="188"/>
      <c r="HC412" s="188"/>
      <c r="HD412" s="188"/>
      <c r="HE412" s="188"/>
      <c r="HF412" s="188"/>
      <c r="HG412" s="188"/>
      <c r="HH412" s="188"/>
      <c r="HI412" s="188"/>
      <c r="HJ412" s="188"/>
    </row>
    <row r="413" spans="1:218">
      <c r="A413" s="191"/>
      <c r="B413" s="191"/>
      <c r="C413" s="191"/>
      <c r="D413" s="191"/>
      <c r="E413" s="182"/>
      <c r="F413" s="191"/>
      <c r="G413" s="191"/>
      <c r="H413" s="191"/>
      <c r="I413" s="182"/>
      <c r="J413" s="191"/>
      <c r="K413" s="191"/>
      <c r="L413" s="191"/>
      <c r="M413" s="191"/>
      <c r="N413" s="191"/>
      <c r="O413" s="191"/>
      <c r="P413" s="191"/>
      <c r="Q413" s="191"/>
      <c r="R413" s="191"/>
      <c r="S413" s="191"/>
      <c r="T413" s="191"/>
      <c r="U413" s="191"/>
      <c r="V413" s="191"/>
      <c r="W413" s="191"/>
      <c r="Z413" s="188"/>
      <c r="AA413" s="188"/>
      <c r="AB413" s="188"/>
      <c r="AC413" s="188"/>
      <c r="AD413" s="188"/>
      <c r="AE413" s="188"/>
      <c r="AF413" s="188"/>
      <c r="AG413" s="188"/>
      <c r="AH413" s="188"/>
      <c r="AI413" s="188"/>
      <c r="AJ413" s="188"/>
      <c r="AK413" s="188"/>
      <c r="AL413" s="188"/>
      <c r="AM413" s="188"/>
      <c r="AN413" s="188"/>
      <c r="AO413" s="188"/>
      <c r="AP413" s="188"/>
      <c r="AQ413" s="188"/>
      <c r="AR413" s="188"/>
      <c r="AS413" s="188"/>
      <c r="AT413" s="188"/>
      <c r="AU413" s="188"/>
      <c r="AV413" s="188"/>
      <c r="AW413" s="188"/>
      <c r="AX413" s="188"/>
      <c r="AY413" s="188"/>
      <c r="AZ413" s="188"/>
      <c r="BA413" s="188"/>
      <c r="BB413" s="188"/>
      <c r="BC413" s="188"/>
      <c r="BD413" s="188"/>
      <c r="BE413" s="188"/>
      <c r="BF413" s="188"/>
      <c r="BG413" s="188"/>
      <c r="BH413" s="188"/>
      <c r="BI413" s="188"/>
      <c r="BJ413" s="188"/>
      <c r="BK413" s="188"/>
      <c r="BL413" s="188"/>
      <c r="BM413" s="188"/>
      <c r="BN413" s="188"/>
      <c r="BO413" s="188"/>
      <c r="BP413" s="188"/>
      <c r="BQ413" s="188"/>
      <c r="BR413" s="188"/>
      <c r="BS413" s="188"/>
      <c r="BT413" s="188"/>
      <c r="BU413" s="188"/>
      <c r="BV413" s="188"/>
      <c r="BW413" s="188"/>
      <c r="BX413" s="188"/>
      <c r="BY413" s="188"/>
      <c r="BZ413" s="188"/>
      <c r="CA413" s="188"/>
      <c r="CB413" s="188"/>
      <c r="CC413" s="188"/>
      <c r="CD413" s="188"/>
      <c r="CE413" s="188"/>
      <c r="CF413" s="188"/>
      <c r="CG413" s="188"/>
      <c r="CH413" s="188"/>
      <c r="CI413" s="188"/>
      <c r="CJ413" s="188"/>
      <c r="CK413" s="188"/>
      <c r="CL413" s="188"/>
      <c r="CM413" s="188"/>
      <c r="CN413" s="188"/>
      <c r="CO413" s="188"/>
      <c r="CP413" s="188"/>
      <c r="CQ413" s="188"/>
      <c r="CR413" s="188"/>
      <c r="CS413" s="188"/>
      <c r="CT413" s="188"/>
      <c r="CU413" s="188"/>
      <c r="CV413" s="188"/>
      <c r="CW413" s="188"/>
      <c r="CX413" s="188"/>
      <c r="CY413" s="188"/>
      <c r="CZ413" s="188"/>
      <c r="DA413" s="188"/>
      <c r="DB413" s="188"/>
      <c r="DC413" s="188"/>
      <c r="DD413" s="188"/>
      <c r="DE413" s="188"/>
      <c r="DF413" s="188"/>
      <c r="DG413" s="188"/>
      <c r="DH413" s="188"/>
      <c r="DI413" s="188"/>
      <c r="DJ413" s="188"/>
      <c r="DK413" s="188"/>
      <c r="DL413" s="188"/>
      <c r="DM413" s="188"/>
      <c r="DN413" s="188"/>
      <c r="DO413" s="188"/>
      <c r="DP413" s="188"/>
      <c r="DQ413" s="188"/>
      <c r="DR413" s="188"/>
      <c r="DS413" s="188"/>
      <c r="DT413" s="188"/>
      <c r="DU413" s="188"/>
      <c r="DV413" s="188"/>
      <c r="DW413" s="188"/>
      <c r="DX413" s="188"/>
      <c r="DY413" s="188"/>
      <c r="DZ413" s="188"/>
      <c r="EA413" s="188"/>
      <c r="EB413" s="188"/>
      <c r="EC413" s="188"/>
      <c r="ED413" s="188"/>
      <c r="EE413" s="188"/>
      <c r="EF413" s="188"/>
      <c r="EG413" s="188"/>
      <c r="EH413" s="188"/>
      <c r="EI413" s="188"/>
      <c r="EJ413" s="188"/>
      <c r="EK413" s="188"/>
      <c r="EL413" s="188"/>
      <c r="EM413" s="188"/>
      <c r="EN413" s="188"/>
      <c r="EO413" s="188"/>
      <c r="EP413" s="188"/>
      <c r="EQ413" s="188"/>
      <c r="ER413" s="188"/>
      <c r="ES413" s="188"/>
      <c r="ET413" s="188"/>
      <c r="EU413" s="188"/>
      <c r="EV413" s="188"/>
      <c r="EW413" s="188"/>
      <c r="EX413" s="188"/>
      <c r="EY413" s="188"/>
      <c r="EZ413" s="188"/>
      <c r="FA413" s="188"/>
      <c r="FB413" s="188"/>
      <c r="FC413" s="188"/>
      <c r="FD413" s="188"/>
      <c r="FE413" s="188"/>
      <c r="FF413" s="188"/>
      <c r="FG413" s="188"/>
      <c r="FH413" s="188"/>
      <c r="FI413" s="188"/>
      <c r="FJ413" s="188"/>
      <c r="FK413" s="188"/>
      <c r="FL413" s="188"/>
      <c r="FM413" s="188"/>
      <c r="FN413" s="188"/>
      <c r="FO413" s="188"/>
      <c r="FP413" s="188"/>
      <c r="FQ413" s="188"/>
      <c r="FR413" s="188"/>
      <c r="FS413" s="188"/>
      <c r="FT413" s="188"/>
      <c r="FU413" s="188"/>
      <c r="FV413" s="188"/>
      <c r="FW413" s="188"/>
      <c r="FX413" s="188"/>
      <c r="FY413" s="188"/>
      <c r="FZ413" s="188"/>
      <c r="GA413" s="188"/>
      <c r="GB413" s="188"/>
      <c r="GC413" s="188"/>
      <c r="GD413" s="188"/>
      <c r="GE413" s="188"/>
      <c r="GF413" s="188"/>
      <c r="GG413" s="188"/>
      <c r="GH413" s="188"/>
      <c r="GI413" s="188"/>
      <c r="GJ413" s="188"/>
      <c r="GK413" s="188"/>
      <c r="GL413" s="188"/>
      <c r="GM413" s="188"/>
      <c r="GN413" s="188"/>
      <c r="GO413" s="188"/>
      <c r="GP413" s="188"/>
      <c r="GQ413" s="188"/>
      <c r="GR413" s="188"/>
      <c r="GS413" s="188"/>
      <c r="GT413" s="188"/>
      <c r="GU413" s="188"/>
      <c r="GV413" s="188"/>
      <c r="GW413" s="188"/>
      <c r="GX413" s="188"/>
      <c r="GY413" s="188"/>
      <c r="GZ413" s="188"/>
      <c r="HA413" s="188"/>
      <c r="HB413" s="188"/>
      <c r="HC413" s="188"/>
      <c r="HD413" s="188"/>
      <c r="HE413" s="188"/>
      <c r="HF413" s="188"/>
      <c r="HG413" s="188"/>
      <c r="HH413" s="188"/>
      <c r="HI413" s="188"/>
      <c r="HJ413" s="188"/>
    </row>
    <row r="414" spans="1:218">
      <c r="A414" s="191"/>
      <c r="B414" s="191"/>
      <c r="C414" s="191"/>
      <c r="D414" s="191"/>
      <c r="E414" s="182"/>
      <c r="F414" s="191"/>
      <c r="G414" s="191"/>
      <c r="H414" s="191"/>
      <c r="I414" s="182"/>
      <c r="J414" s="191"/>
      <c r="K414" s="191"/>
      <c r="L414" s="191"/>
      <c r="M414" s="191"/>
      <c r="N414" s="191"/>
      <c r="O414" s="191"/>
      <c r="P414" s="191"/>
      <c r="Q414" s="191"/>
      <c r="R414" s="191"/>
      <c r="S414" s="191"/>
      <c r="T414" s="191"/>
      <c r="U414" s="191"/>
      <c r="V414" s="191"/>
      <c r="W414" s="191"/>
      <c r="Z414" s="188"/>
      <c r="AA414" s="188"/>
      <c r="AB414" s="188"/>
      <c r="AC414" s="188"/>
      <c r="AD414" s="188"/>
      <c r="AE414" s="188"/>
      <c r="AF414" s="188"/>
      <c r="AG414" s="188"/>
      <c r="AH414" s="188"/>
      <c r="AI414" s="188"/>
      <c r="AJ414" s="188"/>
      <c r="AK414" s="188"/>
      <c r="AL414" s="188"/>
      <c r="AM414" s="188"/>
      <c r="AN414" s="188"/>
      <c r="AO414" s="188"/>
      <c r="AP414" s="188"/>
      <c r="AQ414" s="188"/>
      <c r="AR414" s="188"/>
      <c r="AS414" s="188"/>
      <c r="AT414" s="188"/>
      <c r="AU414" s="188"/>
      <c r="AV414" s="188"/>
      <c r="AW414" s="188"/>
      <c r="AX414" s="188"/>
      <c r="AY414" s="188"/>
      <c r="AZ414" s="188"/>
      <c r="BA414" s="188"/>
      <c r="BB414" s="188"/>
      <c r="BC414" s="188"/>
      <c r="BD414" s="188"/>
      <c r="BE414" s="188"/>
      <c r="BF414" s="188"/>
      <c r="BG414" s="188"/>
      <c r="BH414" s="188"/>
      <c r="BI414" s="188"/>
      <c r="BJ414" s="188"/>
      <c r="BK414" s="188"/>
      <c r="BL414" s="188"/>
      <c r="BM414" s="188"/>
      <c r="BN414" s="188"/>
      <c r="BO414" s="188"/>
      <c r="BP414" s="188"/>
      <c r="BQ414" s="188"/>
      <c r="BR414" s="188"/>
      <c r="BS414" s="188"/>
      <c r="BT414" s="188"/>
      <c r="BU414" s="188"/>
      <c r="BV414" s="188"/>
      <c r="BW414" s="188"/>
      <c r="BX414" s="188"/>
      <c r="BY414" s="188"/>
      <c r="BZ414" s="188"/>
      <c r="CA414" s="188"/>
      <c r="CB414" s="188"/>
      <c r="CC414" s="188"/>
      <c r="CD414" s="188"/>
      <c r="CE414" s="188"/>
      <c r="CF414" s="188"/>
      <c r="CG414" s="188"/>
      <c r="CH414" s="188"/>
      <c r="CI414" s="188"/>
      <c r="CJ414" s="188"/>
      <c r="CK414" s="188"/>
      <c r="CL414" s="188"/>
      <c r="CM414" s="188"/>
      <c r="CN414" s="188"/>
      <c r="CO414" s="188"/>
      <c r="CP414" s="188"/>
      <c r="CQ414" s="188"/>
      <c r="CR414" s="188"/>
      <c r="CS414" s="188"/>
      <c r="CT414" s="188"/>
      <c r="CU414" s="188"/>
      <c r="CV414" s="188"/>
      <c r="CW414" s="188"/>
      <c r="CX414" s="188"/>
      <c r="CY414" s="188"/>
      <c r="CZ414" s="188"/>
      <c r="DA414" s="188"/>
      <c r="DB414" s="188"/>
      <c r="DC414" s="188"/>
      <c r="DD414" s="188"/>
      <c r="DE414" s="188"/>
      <c r="DF414" s="188"/>
      <c r="DG414" s="188"/>
      <c r="DH414" s="188"/>
      <c r="DI414" s="188"/>
      <c r="DJ414" s="188"/>
      <c r="DK414" s="188"/>
      <c r="DL414" s="188"/>
      <c r="DM414" s="188"/>
      <c r="DN414" s="188"/>
      <c r="DO414" s="188"/>
      <c r="DP414" s="188"/>
      <c r="DQ414" s="188"/>
      <c r="DR414" s="188"/>
      <c r="DS414" s="188"/>
      <c r="DT414" s="188"/>
      <c r="DU414" s="188"/>
      <c r="DV414" s="188"/>
      <c r="DW414" s="188"/>
      <c r="DX414" s="188"/>
      <c r="DY414" s="188"/>
      <c r="DZ414" s="188"/>
      <c r="EA414" s="188"/>
      <c r="EB414" s="188"/>
      <c r="EC414" s="188"/>
      <c r="ED414" s="188"/>
      <c r="EE414" s="188"/>
      <c r="EF414" s="188"/>
      <c r="EG414" s="188"/>
      <c r="EH414" s="188"/>
      <c r="EI414" s="188"/>
      <c r="EJ414" s="188"/>
      <c r="EK414" s="188"/>
      <c r="EL414" s="188"/>
      <c r="EM414" s="188"/>
      <c r="EN414" s="188"/>
      <c r="EO414" s="188"/>
      <c r="EP414" s="188"/>
      <c r="EQ414" s="188"/>
      <c r="ER414" s="188"/>
      <c r="ES414" s="188"/>
      <c r="ET414" s="188"/>
      <c r="EU414" s="188"/>
      <c r="EV414" s="188"/>
      <c r="EW414" s="188"/>
      <c r="EX414" s="188"/>
      <c r="EY414" s="188"/>
      <c r="EZ414" s="188"/>
      <c r="FA414" s="188"/>
      <c r="FB414" s="188"/>
      <c r="FC414" s="188"/>
      <c r="FD414" s="188"/>
      <c r="FE414" s="188"/>
      <c r="FF414" s="188"/>
      <c r="FG414" s="188"/>
      <c r="FH414" s="188"/>
      <c r="FI414" s="188"/>
      <c r="FJ414" s="188"/>
      <c r="FK414" s="188"/>
      <c r="FL414" s="188"/>
      <c r="FM414" s="188"/>
      <c r="FN414" s="188"/>
      <c r="FO414" s="188"/>
      <c r="FP414" s="188"/>
      <c r="FQ414" s="188"/>
      <c r="FR414" s="188"/>
      <c r="FS414" s="188"/>
      <c r="FT414" s="188"/>
      <c r="FU414" s="188"/>
      <c r="FV414" s="188"/>
      <c r="FW414" s="188"/>
      <c r="FX414" s="188"/>
      <c r="FY414" s="188"/>
      <c r="FZ414" s="188"/>
      <c r="GA414" s="188"/>
      <c r="GB414" s="188"/>
      <c r="GC414" s="188"/>
      <c r="GD414" s="188"/>
      <c r="GE414" s="188"/>
      <c r="GF414" s="188"/>
      <c r="GG414" s="188"/>
      <c r="GH414" s="188"/>
      <c r="GI414" s="188"/>
      <c r="GJ414" s="188"/>
      <c r="GK414" s="188"/>
      <c r="GL414" s="188"/>
      <c r="GM414" s="188"/>
      <c r="GN414" s="188"/>
      <c r="GO414" s="188"/>
      <c r="GP414" s="188"/>
      <c r="GQ414" s="188"/>
      <c r="GR414" s="188"/>
      <c r="GS414" s="188"/>
      <c r="GT414" s="188"/>
      <c r="GU414" s="188"/>
      <c r="GV414" s="188"/>
      <c r="GW414" s="188"/>
      <c r="GX414" s="188"/>
      <c r="GY414" s="188"/>
      <c r="GZ414" s="188"/>
      <c r="HA414" s="188"/>
      <c r="HB414" s="188"/>
      <c r="HC414" s="188"/>
      <c r="HD414" s="188"/>
      <c r="HE414" s="188"/>
      <c r="HF414" s="188"/>
      <c r="HG414" s="188"/>
      <c r="HH414" s="188"/>
      <c r="HI414" s="188"/>
      <c r="HJ414" s="188"/>
    </row>
    <row r="415" spans="1:218">
      <c r="A415" s="191"/>
      <c r="B415" s="191"/>
      <c r="C415" s="191"/>
      <c r="D415" s="191"/>
      <c r="E415" s="182"/>
      <c r="F415" s="191"/>
      <c r="G415" s="191"/>
      <c r="H415" s="191"/>
      <c r="I415" s="182"/>
      <c r="J415" s="191"/>
      <c r="K415" s="191"/>
      <c r="L415" s="191"/>
      <c r="M415" s="191"/>
      <c r="N415" s="191"/>
      <c r="O415" s="191"/>
      <c r="P415" s="191"/>
      <c r="Q415" s="191"/>
      <c r="R415" s="191"/>
      <c r="S415" s="191"/>
      <c r="T415" s="191"/>
      <c r="U415" s="191"/>
      <c r="V415" s="191"/>
      <c r="W415" s="191"/>
      <c r="Z415" s="188"/>
      <c r="AA415" s="188"/>
      <c r="AB415" s="188"/>
      <c r="AC415" s="188"/>
      <c r="AD415" s="188"/>
      <c r="AE415" s="188"/>
      <c r="AF415" s="188"/>
      <c r="AG415" s="188"/>
      <c r="AH415" s="188"/>
      <c r="AI415" s="188"/>
      <c r="AJ415" s="188"/>
      <c r="AK415" s="188"/>
      <c r="AL415" s="188"/>
      <c r="AM415" s="188"/>
      <c r="AN415" s="188"/>
      <c r="AO415" s="188"/>
      <c r="AP415" s="188"/>
      <c r="AQ415" s="188"/>
      <c r="AR415" s="188"/>
      <c r="AS415" s="188"/>
      <c r="AT415" s="188"/>
      <c r="AU415" s="188"/>
      <c r="AV415" s="188"/>
      <c r="AW415" s="188"/>
      <c r="AX415" s="188"/>
      <c r="AY415" s="188"/>
      <c r="AZ415" s="188"/>
      <c r="BA415" s="188"/>
      <c r="BB415" s="188"/>
      <c r="BC415" s="188"/>
      <c r="BD415" s="188"/>
      <c r="BE415" s="188"/>
      <c r="BF415" s="188"/>
      <c r="BG415" s="188"/>
      <c r="BH415" s="188"/>
      <c r="BI415" s="188"/>
      <c r="BJ415" s="188"/>
      <c r="BK415" s="188"/>
      <c r="BL415" s="188"/>
      <c r="BM415" s="188"/>
      <c r="BN415" s="188"/>
      <c r="BO415" s="188"/>
      <c r="BP415" s="188"/>
      <c r="BQ415" s="188"/>
      <c r="BR415" s="188"/>
      <c r="BS415" s="188"/>
      <c r="BT415" s="188"/>
      <c r="BU415" s="188"/>
      <c r="BV415" s="188"/>
      <c r="BW415" s="188"/>
      <c r="BX415" s="188"/>
      <c r="BY415" s="188"/>
      <c r="BZ415" s="188"/>
      <c r="CA415" s="188"/>
      <c r="CB415" s="188"/>
      <c r="CC415" s="188"/>
      <c r="CD415" s="188"/>
      <c r="CE415" s="188"/>
      <c r="CF415" s="188"/>
      <c r="CG415" s="188"/>
      <c r="CH415" s="188"/>
      <c r="CI415" s="188"/>
      <c r="CJ415" s="188"/>
      <c r="CK415" s="188"/>
      <c r="CL415" s="188"/>
      <c r="CM415" s="188"/>
      <c r="CN415" s="188"/>
      <c r="CO415" s="188"/>
      <c r="CP415" s="188"/>
      <c r="CQ415" s="188"/>
      <c r="CR415" s="188"/>
      <c r="CS415" s="188"/>
      <c r="CT415" s="188"/>
      <c r="CU415" s="188"/>
      <c r="CV415" s="188"/>
      <c r="CW415" s="188"/>
      <c r="CX415" s="188"/>
      <c r="CY415" s="188"/>
      <c r="CZ415" s="188"/>
      <c r="DA415" s="188"/>
      <c r="DB415" s="188"/>
      <c r="DC415" s="188"/>
      <c r="DD415" s="188"/>
      <c r="DE415" s="188"/>
      <c r="DF415" s="188"/>
      <c r="DG415" s="188"/>
      <c r="DH415" s="188"/>
      <c r="DI415" s="188"/>
      <c r="DJ415" s="188"/>
      <c r="DK415" s="188"/>
      <c r="DL415" s="188"/>
      <c r="DM415" s="188"/>
      <c r="DN415" s="188"/>
      <c r="DO415" s="188"/>
      <c r="DP415" s="188"/>
      <c r="DQ415" s="188"/>
      <c r="DR415" s="188"/>
      <c r="DS415" s="188"/>
      <c r="DT415" s="188"/>
      <c r="DU415" s="188"/>
      <c r="DV415" s="188"/>
      <c r="DW415" s="188"/>
      <c r="DX415" s="188"/>
      <c r="DY415" s="188"/>
      <c r="DZ415" s="188"/>
      <c r="EA415" s="188"/>
      <c r="EB415" s="188"/>
      <c r="EC415" s="188"/>
      <c r="ED415" s="188"/>
      <c r="EE415" s="188"/>
      <c r="EF415" s="188"/>
      <c r="EG415" s="188"/>
      <c r="EH415" s="188"/>
      <c r="EI415" s="188"/>
      <c r="EJ415" s="188"/>
      <c r="EK415" s="188"/>
      <c r="EL415" s="188"/>
      <c r="EM415" s="188"/>
      <c r="EN415" s="188"/>
      <c r="EO415" s="188"/>
      <c r="EP415" s="188"/>
      <c r="EQ415" s="188"/>
      <c r="ER415" s="188"/>
      <c r="ES415" s="188"/>
      <c r="ET415" s="188"/>
      <c r="EU415" s="188"/>
      <c r="EV415" s="188"/>
      <c r="EW415" s="188"/>
      <c r="EX415" s="188"/>
      <c r="EY415" s="188"/>
      <c r="EZ415" s="188"/>
      <c r="FA415" s="188"/>
      <c r="FB415" s="188"/>
      <c r="FC415" s="188"/>
      <c r="FD415" s="188"/>
      <c r="FE415" s="188"/>
      <c r="FF415" s="188"/>
      <c r="FG415" s="188"/>
      <c r="FH415" s="188"/>
      <c r="FI415" s="188"/>
      <c r="FJ415" s="188"/>
      <c r="FK415" s="188"/>
      <c r="FL415" s="188"/>
      <c r="FM415" s="188"/>
      <c r="FN415" s="188"/>
      <c r="FO415" s="188"/>
      <c r="FP415" s="188"/>
      <c r="FQ415" s="188"/>
      <c r="FR415" s="188"/>
      <c r="FS415" s="188"/>
      <c r="FT415" s="188"/>
      <c r="FU415" s="188"/>
      <c r="FV415" s="188"/>
      <c r="FW415" s="188"/>
      <c r="FX415" s="188"/>
      <c r="FY415" s="188"/>
      <c r="FZ415" s="188"/>
      <c r="GA415" s="188"/>
      <c r="GB415" s="188"/>
      <c r="GC415" s="188"/>
      <c r="GD415" s="188"/>
      <c r="GE415" s="188"/>
      <c r="GF415" s="188"/>
      <c r="GG415" s="188"/>
      <c r="GH415" s="188"/>
      <c r="GI415" s="188"/>
      <c r="GJ415" s="188"/>
      <c r="GK415" s="188"/>
      <c r="GL415" s="188"/>
      <c r="GM415" s="188"/>
      <c r="GN415" s="188"/>
      <c r="GO415" s="188"/>
      <c r="GP415" s="188"/>
      <c r="GQ415" s="188"/>
      <c r="GR415" s="188"/>
      <c r="GS415" s="188"/>
      <c r="GT415" s="188"/>
      <c r="GU415" s="188"/>
      <c r="GV415" s="188"/>
      <c r="GW415" s="188"/>
      <c r="GX415" s="188"/>
      <c r="GY415" s="188"/>
      <c r="GZ415" s="188"/>
      <c r="HA415" s="188"/>
      <c r="HB415" s="188"/>
      <c r="HC415" s="188"/>
      <c r="HD415" s="188"/>
      <c r="HE415" s="188"/>
      <c r="HF415" s="188"/>
      <c r="HG415" s="188"/>
      <c r="HH415" s="188"/>
      <c r="HI415" s="188"/>
      <c r="HJ415" s="188"/>
    </row>
    <row r="416" spans="1:218">
      <c r="A416" s="191"/>
      <c r="B416" s="191"/>
      <c r="C416" s="191"/>
      <c r="D416" s="191"/>
      <c r="E416" s="182"/>
      <c r="F416" s="191"/>
      <c r="G416" s="191"/>
      <c r="H416" s="191"/>
      <c r="I416" s="182"/>
      <c r="J416" s="191"/>
      <c r="K416" s="191"/>
      <c r="L416" s="191"/>
      <c r="M416" s="191"/>
      <c r="N416" s="191"/>
      <c r="O416" s="191"/>
      <c r="P416" s="191"/>
      <c r="Q416" s="191"/>
      <c r="R416" s="191"/>
      <c r="S416" s="191"/>
      <c r="T416" s="191"/>
      <c r="U416" s="191"/>
      <c r="V416" s="191"/>
      <c r="W416" s="191"/>
      <c r="Z416" s="188"/>
      <c r="AA416" s="188"/>
      <c r="AB416" s="188"/>
      <c r="AC416" s="188"/>
      <c r="AD416" s="188"/>
      <c r="AE416" s="188"/>
      <c r="AF416" s="188"/>
      <c r="AG416" s="188"/>
      <c r="AH416" s="188"/>
      <c r="AI416" s="188"/>
      <c r="AJ416" s="188"/>
      <c r="AK416" s="188"/>
      <c r="AL416" s="188"/>
      <c r="AM416" s="188"/>
      <c r="AN416" s="188"/>
      <c r="AO416" s="188"/>
      <c r="AP416" s="188"/>
      <c r="AQ416" s="188"/>
      <c r="AR416" s="188"/>
      <c r="AS416" s="188"/>
      <c r="AT416" s="188"/>
      <c r="AU416" s="188"/>
      <c r="AV416" s="188"/>
      <c r="AW416" s="188"/>
      <c r="AX416" s="188"/>
      <c r="AY416" s="188"/>
      <c r="AZ416" s="188"/>
      <c r="BA416" s="188"/>
      <c r="BB416" s="188"/>
      <c r="BC416" s="188"/>
      <c r="BD416" s="188"/>
      <c r="BE416" s="188"/>
      <c r="BF416" s="188"/>
      <c r="BG416" s="188"/>
      <c r="BH416" s="188"/>
      <c r="BI416" s="188"/>
      <c r="BJ416" s="188"/>
      <c r="BK416" s="188"/>
      <c r="BL416" s="188"/>
      <c r="BM416" s="188"/>
      <c r="BN416" s="188"/>
      <c r="BO416" s="188"/>
      <c r="BP416" s="188"/>
      <c r="BQ416" s="188"/>
      <c r="BR416" s="188"/>
      <c r="BS416" s="188"/>
      <c r="BT416" s="188"/>
      <c r="BU416" s="188"/>
      <c r="BV416" s="188"/>
      <c r="BW416" s="188"/>
      <c r="BX416" s="188"/>
      <c r="BY416" s="188"/>
      <c r="BZ416" s="188"/>
      <c r="CA416" s="188"/>
      <c r="CB416" s="188"/>
      <c r="CC416" s="188"/>
      <c r="CD416" s="188"/>
      <c r="CE416" s="188"/>
      <c r="CF416" s="188"/>
      <c r="CG416" s="188"/>
      <c r="CH416" s="188"/>
      <c r="CI416" s="188"/>
      <c r="CJ416" s="188"/>
      <c r="CK416" s="188"/>
      <c r="CL416" s="188"/>
      <c r="CM416" s="188"/>
      <c r="CN416" s="188"/>
      <c r="CO416" s="188"/>
      <c r="CP416" s="188"/>
      <c r="CQ416" s="188"/>
      <c r="CR416" s="188"/>
      <c r="CS416" s="188"/>
      <c r="CT416" s="188"/>
      <c r="CU416" s="188"/>
      <c r="CV416" s="188"/>
      <c r="CW416" s="188"/>
      <c r="CX416" s="188"/>
      <c r="CY416" s="188"/>
      <c r="CZ416" s="188"/>
      <c r="DA416" s="188"/>
      <c r="DB416" s="188"/>
      <c r="DC416" s="188"/>
      <c r="DD416" s="188"/>
      <c r="DE416" s="188"/>
      <c r="DF416" s="188"/>
      <c r="DG416" s="188"/>
      <c r="DH416" s="188"/>
      <c r="DI416" s="188"/>
      <c r="DJ416" s="188"/>
      <c r="DK416" s="188"/>
      <c r="DL416" s="188"/>
      <c r="DM416" s="188"/>
      <c r="DN416" s="188"/>
      <c r="DO416" s="188"/>
      <c r="DP416" s="188"/>
      <c r="DQ416" s="188"/>
      <c r="DR416" s="188"/>
      <c r="DS416" s="188"/>
      <c r="DT416" s="188"/>
      <c r="DU416" s="188"/>
      <c r="DV416" s="188"/>
      <c r="DW416" s="188"/>
      <c r="DX416" s="188"/>
      <c r="DY416" s="188"/>
      <c r="DZ416" s="188"/>
      <c r="EA416" s="188"/>
      <c r="EB416" s="188"/>
      <c r="EC416" s="188"/>
      <c r="ED416" s="188"/>
      <c r="EE416" s="188"/>
      <c r="EF416" s="188"/>
      <c r="EG416" s="188"/>
      <c r="EH416" s="188"/>
      <c r="EI416" s="188"/>
      <c r="EJ416" s="188"/>
      <c r="EK416" s="188"/>
      <c r="EL416" s="188"/>
      <c r="EM416" s="188"/>
      <c r="EN416" s="188"/>
      <c r="EO416" s="188"/>
      <c r="EP416" s="188"/>
      <c r="EQ416" s="188"/>
      <c r="ER416" s="188"/>
      <c r="ES416" s="188"/>
      <c r="ET416" s="188"/>
      <c r="EU416" s="188"/>
      <c r="EV416" s="188"/>
      <c r="EW416" s="188"/>
      <c r="EX416" s="188"/>
      <c r="EY416" s="188"/>
      <c r="EZ416" s="188"/>
      <c r="FA416" s="188"/>
      <c r="FB416" s="188"/>
      <c r="FC416" s="188"/>
      <c r="FD416" s="188"/>
      <c r="FE416" s="188"/>
      <c r="FF416" s="188"/>
      <c r="FG416" s="188"/>
      <c r="FH416" s="188"/>
      <c r="FI416" s="188"/>
      <c r="FJ416" s="188"/>
      <c r="FK416" s="188"/>
      <c r="FL416" s="188"/>
      <c r="FM416" s="188"/>
      <c r="FN416" s="188"/>
      <c r="FO416" s="188"/>
      <c r="FP416" s="188"/>
      <c r="FQ416" s="188"/>
      <c r="FR416" s="188"/>
      <c r="FS416" s="188"/>
      <c r="FT416" s="188"/>
      <c r="FU416" s="188"/>
      <c r="FV416" s="188"/>
      <c r="FW416" s="188"/>
      <c r="FX416" s="188"/>
      <c r="FY416" s="188"/>
      <c r="FZ416" s="188"/>
      <c r="GA416" s="188"/>
      <c r="GB416" s="188"/>
      <c r="GC416" s="188"/>
      <c r="GD416" s="188"/>
      <c r="GE416" s="188"/>
      <c r="GF416" s="188"/>
      <c r="GG416" s="188"/>
      <c r="GH416" s="188"/>
      <c r="GI416" s="188"/>
      <c r="GJ416" s="188"/>
      <c r="GK416" s="188"/>
      <c r="GL416" s="188"/>
      <c r="GM416" s="188"/>
      <c r="GN416" s="188"/>
      <c r="GO416" s="188"/>
      <c r="GP416" s="188"/>
      <c r="GQ416" s="188"/>
      <c r="GR416" s="188"/>
      <c r="GS416" s="188"/>
      <c r="GT416" s="188"/>
      <c r="GU416" s="188"/>
      <c r="GV416" s="188"/>
      <c r="GW416" s="188"/>
      <c r="GX416" s="188"/>
      <c r="GY416" s="188"/>
      <c r="GZ416" s="188"/>
      <c r="HA416" s="188"/>
      <c r="HB416" s="188"/>
      <c r="HC416" s="188"/>
      <c r="HD416" s="188"/>
      <c r="HE416" s="188"/>
      <c r="HF416" s="188"/>
      <c r="HG416" s="188"/>
      <c r="HH416" s="188"/>
      <c r="HI416" s="188"/>
      <c r="HJ416" s="188"/>
    </row>
    <row r="417" spans="1:218">
      <c r="A417" s="191"/>
      <c r="B417" s="191"/>
      <c r="C417" s="191"/>
      <c r="D417" s="191"/>
      <c r="E417" s="182"/>
      <c r="F417" s="191"/>
      <c r="G417" s="191"/>
      <c r="H417" s="191"/>
      <c r="I417" s="182"/>
      <c r="J417" s="191"/>
      <c r="K417" s="191"/>
      <c r="L417" s="191"/>
      <c r="M417" s="191"/>
      <c r="N417" s="191"/>
      <c r="O417" s="191"/>
      <c r="P417" s="191"/>
      <c r="Q417" s="191"/>
      <c r="R417" s="191"/>
      <c r="S417" s="191"/>
      <c r="T417" s="191"/>
      <c r="U417" s="191"/>
      <c r="V417" s="191"/>
      <c r="W417" s="191"/>
      <c r="Z417" s="188"/>
      <c r="AA417" s="188"/>
      <c r="AB417" s="188"/>
      <c r="AC417" s="188"/>
      <c r="AD417" s="188"/>
      <c r="AE417" s="188"/>
      <c r="AF417" s="188"/>
      <c r="AG417" s="188"/>
      <c r="AH417" s="188"/>
      <c r="AI417" s="188"/>
      <c r="AJ417" s="188"/>
      <c r="AK417" s="188"/>
      <c r="AL417" s="188"/>
      <c r="AM417" s="188"/>
      <c r="AN417" s="188"/>
      <c r="AO417" s="188"/>
      <c r="AP417" s="188"/>
      <c r="AQ417" s="188"/>
      <c r="AR417" s="188"/>
      <c r="AS417" s="188"/>
      <c r="AT417" s="188"/>
      <c r="AU417" s="188"/>
      <c r="AV417" s="188"/>
      <c r="AW417" s="188"/>
      <c r="AX417" s="188"/>
      <c r="AY417" s="188"/>
      <c r="AZ417" s="188"/>
      <c r="BA417" s="188"/>
      <c r="BB417" s="188"/>
      <c r="BC417" s="188"/>
      <c r="BD417" s="188"/>
      <c r="BE417" s="188"/>
      <c r="BF417" s="188"/>
      <c r="BG417" s="188"/>
      <c r="BH417" s="188"/>
      <c r="BI417" s="188"/>
      <c r="BJ417" s="188"/>
      <c r="BK417" s="188"/>
      <c r="BL417" s="188"/>
      <c r="BM417" s="188"/>
      <c r="BN417" s="188"/>
      <c r="BO417" s="188"/>
      <c r="BP417" s="188"/>
      <c r="BQ417" s="188"/>
      <c r="BR417" s="188"/>
      <c r="BS417" s="188"/>
      <c r="BT417" s="188"/>
      <c r="BU417" s="188"/>
      <c r="BV417" s="188"/>
      <c r="BW417" s="188"/>
      <c r="BX417" s="188"/>
      <c r="BY417" s="188"/>
      <c r="BZ417" s="188"/>
      <c r="CA417" s="188"/>
      <c r="CB417" s="188"/>
      <c r="CC417" s="188"/>
      <c r="CD417" s="188"/>
      <c r="CE417" s="188"/>
      <c r="CF417" s="188"/>
      <c r="CG417" s="188"/>
      <c r="CH417" s="188"/>
      <c r="CI417" s="188"/>
      <c r="CJ417" s="188"/>
      <c r="CK417" s="188"/>
      <c r="CL417" s="188"/>
      <c r="CM417" s="188"/>
      <c r="CN417" s="188"/>
      <c r="CO417" s="188"/>
      <c r="CP417" s="188"/>
      <c r="CQ417" s="188"/>
      <c r="CR417" s="188"/>
      <c r="CS417" s="188"/>
      <c r="CT417" s="188"/>
      <c r="CU417" s="188"/>
      <c r="CV417" s="188"/>
      <c r="CW417" s="188"/>
      <c r="CX417" s="188"/>
      <c r="CY417" s="188"/>
      <c r="CZ417" s="188"/>
      <c r="DA417" s="188"/>
      <c r="DB417" s="188"/>
      <c r="DC417" s="188"/>
      <c r="DD417" s="188"/>
      <c r="DE417" s="188"/>
      <c r="DF417" s="188"/>
      <c r="DG417" s="188"/>
      <c r="DH417" s="188"/>
      <c r="DI417" s="188"/>
      <c r="DJ417" s="188"/>
      <c r="DK417" s="188"/>
      <c r="DL417" s="188"/>
      <c r="DM417" s="188"/>
      <c r="DN417" s="188"/>
      <c r="DO417" s="188"/>
      <c r="DP417" s="188"/>
      <c r="DQ417" s="188"/>
      <c r="DR417" s="188"/>
      <c r="DS417" s="188"/>
      <c r="DT417" s="188"/>
      <c r="DU417" s="188"/>
      <c r="DV417" s="188"/>
      <c r="DW417" s="188"/>
      <c r="DX417" s="188"/>
      <c r="DY417" s="188"/>
      <c r="DZ417" s="188"/>
      <c r="EA417" s="188"/>
      <c r="EB417" s="188"/>
      <c r="EC417" s="188"/>
      <c r="ED417" s="188"/>
      <c r="EE417" s="188"/>
      <c r="EF417" s="188"/>
      <c r="EG417" s="188"/>
      <c r="EH417" s="188"/>
      <c r="EI417" s="188"/>
      <c r="EJ417" s="188"/>
      <c r="EK417" s="188"/>
      <c r="EL417" s="188"/>
      <c r="EM417" s="188"/>
      <c r="EN417" s="188"/>
      <c r="EO417" s="188"/>
      <c r="EP417" s="188"/>
      <c r="EQ417" s="188"/>
      <c r="ER417" s="188"/>
      <c r="ES417" s="188"/>
      <c r="ET417" s="188"/>
      <c r="EU417" s="188"/>
      <c r="EV417" s="188"/>
      <c r="EW417" s="188"/>
      <c r="EX417" s="188"/>
      <c r="EY417" s="188"/>
      <c r="EZ417" s="188"/>
      <c r="FA417" s="188"/>
      <c r="FB417" s="188"/>
      <c r="FC417" s="188"/>
      <c r="FD417" s="188"/>
      <c r="FE417" s="188"/>
      <c r="FF417" s="188"/>
      <c r="FG417" s="188"/>
      <c r="FH417" s="188"/>
      <c r="FI417" s="188"/>
      <c r="FJ417" s="188"/>
      <c r="FK417" s="188"/>
      <c r="FL417" s="188"/>
      <c r="FM417" s="188"/>
      <c r="FN417" s="188"/>
      <c r="FO417" s="188"/>
      <c r="FP417" s="188"/>
      <c r="FQ417" s="188"/>
      <c r="FR417" s="188"/>
      <c r="FS417" s="188"/>
      <c r="FT417" s="188"/>
      <c r="FU417" s="188"/>
      <c r="FV417" s="188"/>
      <c r="FW417" s="188"/>
      <c r="FX417" s="188"/>
      <c r="FY417" s="188"/>
      <c r="FZ417" s="188"/>
      <c r="GA417" s="188"/>
      <c r="GB417" s="188"/>
      <c r="GC417" s="188"/>
      <c r="GD417" s="188"/>
      <c r="GE417" s="188"/>
      <c r="GF417" s="188"/>
      <c r="GG417" s="188"/>
      <c r="GH417" s="188"/>
      <c r="GI417" s="188"/>
      <c r="GJ417" s="188"/>
      <c r="GK417" s="188"/>
      <c r="GL417" s="188"/>
      <c r="GM417" s="188"/>
      <c r="GN417" s="188"/>
      <c r="GO417" s="188"/>
      <c r="GP417" s="188"/>
      <c r="GQ417" s="188"/>
      <c r="GR417" s="188"/>
      <c r="GS417" s="188"/>
      <c r="GT417" s="188"/>
      <c r="GU417" s="188"/>
      <c r="GV417" s="188"/>
      <c r="GW417" s="188"/>
      <c r="GX417" s="188"/>
      <c r="GY417" s="188"/>
      <c r="GZ417" s="188"/>
      <c r="HA417" s="188"/>
      <c r="HB417" s="188"/>
      <c r="HC417" s="188"/>
      <c r="HD417" s="188"/>
      <c r="HE417" s="188"/>
      <c r="HF417" s="188"/>
      <c r="HG417" s="188"/>
      <c r="HH417" s="188"/>
      <c r="HI417" s="188"/>
      <c r="HJ417" s="188"/>
    </row>
    <row r="418" spans="1:218">
      <c r="A418" s="191"/>
      <c r="B418" s="191"/>
      <c r="C418" s="191"/>
      <c r="D418" s="191"/>
      <c r="E418" s="182"/>
      <c r="F418" s="191"/>
      <c r="G418" s="191"/>
      <c r="H418" s="191"/>
      <c r="I418" s="182"/>
      <c r="J418" s="191"/>
      <c r="K418" s="191"/>
      <c r="L418" s="191"/>
      <c r="M418" s="191"/>
      <c r="N418" s="191"/>
      <c r="O418" s="191"/>
      <c r="P418" s="191"/>
      <c r="Q418" s="191"/>
      <c r="R418" s="191"/>
      <c r="S418" s="191"/>
      <c r="T418" s="191"/>
      <c r="U418" s="191"/>
      <c r="V418" s="191"/>
      <c r="W418" s="191"/>
      <c r="Z418" s="188"/>
      <c r="AA418" s="188"/>
      <c r="AB418" s="188"/>
      <c r="AC418" s="188"/>
      <c r="AD418" s="188"/>
      <c r="AE418" s="188"/>
      <c r="AF418" s="188"/>
      <c r="AG418" s="188"/>
      <c r="AH418" s="188"/>
      <c r="AI418" s="188"/>
      <c r="AJ418" s="188"/>
      <c r="AK418" s="188"/>
      <c r="AL418" s="188"/>
      <c r="AM418" s="188"/>
      <c r="AN418" s="188"/>
      <c r="AO418" s="188"/>
      <c r="AP418" s="188"/>
      <c r="AQ418" s="188"/>
      <c r="AR418" s="188"/>
      <c r="AS418" s="188"/>
      <c r="AT418" s="188"/>
      <c r="AU418" s="188"/>
      <c r="AV418" s="188"/>
      <c r="AW418" s="188"/>
      <c r="AX418" s="188"/>
      <c r="AY418" s="188"/>
      <c r="AZ418" s="188"/>
      <c r="BA418" s="188"/>
      <c r="BB418" s="188"/>
      <c r="BC418" s="188"/>
      <c r="BD418" s="188"/>
      <c r="BE418" s="188"/>
      <c r="BF418" s="188"/>
      <c r="BG418" s="188"/>
      <c r="BH418" s="188"/>
      <c r="BI418" s="188"/>
      <c r="BJ418" s="188"/>
      <c r="BK418" s="188"/>
      <c r="BL418" s="188"/>
      <c r="BM418" s="188"/>
      <c r="BN418" s="188"/>
      <c r="BO418" s="188"/>
      <c r="BP418" s="188"/>
      <c r="BQ418" s="188"/>
      <c r="BR418" s="188"/>
      <c r="BS418" s="188"/>
      <c r="BT418" s="188"/>
      <c r="BU418" s="188"/>
      <c r="BV418" s="188"/>
      <c r="BW418" s="188"/>
      <c r="BX418" s="188"/>
      <c r="BY418" s="188"/>
      <c r="BZ418" s="188"/>
      <c r="CA418" s="188"/>
      <c r="CB418" s="188"/>
      <c r="CC418" s="188"/>
      <c r="CD418" s="188"/>
      <c r="CE418" s="188"/>
      <c r="CF418" s="188"/>
      <c r="CG418" s="188"/>
      <c r="CH418" s="188"/>
      <c r="CI418" s="188"/>
      <c r="CJ418" s="188"/>
      <c r="CK418" s="188"/>
      <c r="CL418" s="188"/>
      <c r="CM418" s="188"/>
      <c r="CN418" s="188"/>
      <c r="CO418" s="188"/>
      <c r="CP418" s="188"/>
      <c r="CQ418" s="188"/>
      <c r="CR418" s="188"/>
      <c r="CS418" s="188"/>
      <c r="CT418" s="188"/>
      <c r="CU418" s="188"/>
      <c r="CV418" s="188"/>
      <c r="CW418" s="188"/>
      <c r="CX418" s="188"/>
      <c r="CY418" s="188"/>
      <c r="CZ418" s="188"/>
      <c r="DA418" s="188"/>
      <c r="DB418" s="188"/>
      <c r="DC418" s="188"/>
      <c r="DD418" s="188"/>
      <c r="DE418" s="188"/>
      <c r="DF418" s="188"/>
      <c r="DG418" s="188"/>
      <c r="DH418" s="188"/>
      <c r="DI418" s="188"/>
      <c r="DJ418" s="188"/>
      <c r="DK418" s="188"/>
      <c r="DL418" s="188"/>
      <c r="DM418" s="188"/>
      <c r="DN418" s="188"/>
      <c r="DO418" s="188"/>
      <c r="DP418" s="188"/>
      <c r="DQ418" s="188"/>
      <c r="DR418" s="188"/>
      <c r="DS418" s="188"/>
      <c r="DT418" s="188"/>
      <c r="DU418" s="188"/>
      <c r="DV418" s="188"/>
      <c r="DW418" s="188"/>
      <c r="DX418" s="188"/>
      <c r="DY418" s="188"/>
      <c r="DZ418" s="188"/>
      <c r="EA418" s="188"/>
      <c r="EB418" s="188"/>
      <c r="EC418" s="188"/>
      <c r="ED418" s="188"/>
      <c r="EE418" s="188"/>
      <c r="EF418" s="188"/>
      <c r="EG418" s="188"/>
      <c r="EH418" s="188"/>
      <c r="EI418" s="188"/>
      <c r="EJ418" s="188"/>
      <c r="EK418" s="188"/>
      <c r="EL418" s="188"/>
      <c r="EM418" s="188"/>
      <c r="EN418" s="188"/>
      <c r="EO418" s="188"/>
      <c r="EP418" s="188"/>
      <c r="EQ418" s="188"/>
      <c r="ER418" s="188"/>
      <c r="ES418" s="188"/>
      <c r="ET418" s="188"/>
      <c r="EU418" s="188"/>
      <c r="EV418" s="188"/>
      <c r="EW418" s="188"/>
      <c r="EX418" s="188"/>
      <c r="EY418" s="188"/>
      <c r="EZ418" s="188"/>
      <c r="FA418" s="188"/>
      <c r="FB418" s="188"/>
      <c r="FC418" s="188"/>
      <c r="FD418" s="188"/>
      <c r="FE418" s="188"/>
      <c r="FF418" s="188"/>
      <c r="FG418" s="188"/>
      <c r="FH418" s="188"/>
      <c r="FI418" s="188"/>
      <c r="FJ418" s="188"/>
      <c r="FK418" s="188"/>
      <c r="FL418" s="188"/>
      <c r="FM418" s="188"/>
      <c r="FN418" s="188"/>
      <c r="FO418" s="188"/>
      <c r="FP418" s="188"/>
      <c r="FQ418" s="188"/>
      <c r="FR418" s="188"/>
      <c r="FS418" s="188"/>
      <c r="FT418" s="188"/>
      <c r="FU418" s="188"/>
      <c r="FV418" s="188"/>
      <c r="FW418" s="188"/>
      <c r="FX418" s="188"/>
      <c r="FY418" s="188"/>
      <c r="FZ418" s="188"/>
      <c r="GA418" s="188"/>
      <c r="GB418" s="188"/>
      <c r="GC418" s="188"/>
      <c r="GD418" s="188"/>
      <c r="GE418" s="188"/>
      <c r="GF418" s="188"/>
      <c r="GG418" s="188"/>
      <c r="GH418" s="188"/>
      <c r="GI418" s="188"/>
      <c r="GJ418" s="188"/>
      <c r="GK418" s="188"/>
      <c r="GL418" s="188"/>
      <c r="GM418" s="188"/>
      <c r="GN418" s="188"/>
      <c r="GO418" s="188"/>
      <c r="GP418" s="188"/>
      <c r="GQ418" s="188"/>
      <c r="GR418" s="188"/>
      <c r="GS418" s="188"/>
      <c r="GT418" s="188"/>
      <c r="GU418" s="188"/>
      <c r="GV418" s="188"/>
      <c r="GW418" s="188"/>
      <c r="GX418" s="188"/>
      <c r="GY418" s="188"/>
      <c r="GZ418" s="188"/>
      <c r="HA418" s="188"/>
      <c r="HB418" s="188"/>
      <c r="HC418" s="188"/>
      <c r="HD418" s="188"/>
      <c r="HE418" s="188"/>
      <c r="HF418" s="188"/>
      <c r="HG418" s="188"/>
      <c r="HH418" s="188"/>
      <c r="HI418" s="188"/>
      <c r="HJ418" s="188"/>
    </row>
    <row r="419" spans="1:218">
      <c r="A419" s="191"/>
      <c r="B419" s="191"/>
      <c r="C419" s="191"/>
      <c r="D419" s="191"/>
      <c r="E419" s="182"/>
      <c r="F419" s="191"/>
      <c r="G419" s="191"/>
      <c r="H419" s="191"/>
      <c r="I419" s="182"/>
      <c r="J419" s="191"/>
      <c r="K419" s="191"/>
      <c r="L419" s="191"/>
      <c r="M419" s="191"/>
      <c r="N419" s="191"/>
      <c r="O419" s="191"/>
      <c r="P419" s="191"/>
      <c r="Q419" s="191"/>
      <c r="R419" s="191"/>
      <c r="S419" s="191"/>
      <c r="T419" s="191"/>
      <c r="U419" s="191"/>
      <c r="V419" s="191"/>
      <c r="W419" s="191"/>
      <c r="Z419" s="188"/>
      <c r="AA419" s="188"/>
      <c r="AB419" s="188"/>
      <c r="AC419" s="188"/>
      <c r="AD419" s="188"/>
      <c r="AE419" s="188"/>
      <c r="AF419" s="188"/>
      <c r="AG419" s="188"/>
      <c r="AH419" s="188"/>
      <c r="AI419" s="188"/>
      <c r="AJ419" s="188"/>
      <c r="AK419" s="188"/>
      <c r="AL419" s="188"/>
      <c r="AM419" s="188"/>
      <c r="AN419" s="188"/>
      <c r="AO419" s="188"/>
      <c r="AP419" s="188"/>
      <c r="AQ419" s="188"/>
      <c r="AR419" s="188"/>
      <c r="AS419" s="188"/>
      <c r="AT419" s="188"/>
      <c r="AU419" s="188"/>
      <c r="AV419" s="188"/>
      <c r="AW419" s="188"/>
      <c r="AX419" s="188"/>
      <c r="AY419" s="188"/>
      <c r="AZ419" s="188"/>
      <c r="BA419" s="188"/>
      <c r="BB419" s="188"/>
      <c r="BC419" s="188"/>
      <c r="BD419" s="188"/>
      <c r="BE419" s="188"/>
      <c r="BF419" s="188"/>
      <c r="BG419" s="188"/>
      <c r="BH419" s="188"/>
      <c r="BI419" s="188"/>
      <c r="BJ419" s="188"/>
      <c r="BK419" s="188"/>
      <c r="BL419" s="188"/>
      <c r="BM419" s="188"/>
      <c r="BN419" s="188"/>
      <c r="BO419" s="188"/>
      <c r="BP419" s="188"/>
      <c r="BQ419" s="188"/>
      <c r="BR419" s="188"/>
      <c r="BS419" s="188"/>
      <c r="BT419" s="188"/>
      <c r="BU419" s="188"/>
      <c r="BV419" s="188"/>
      <c r="BW419" s="188"/>
      <c r="BX419" s="188"/>
      <c r="BY419" s="188"/>
      <c r="BZ419" s="188"/>
      <c r="CA419" s="188"/>
      <c r="CB419" s="188"/>
      <c r="CC419" s="188"/>
      <c r="CD419" s="188"/>
      <c r="CE419" s="188"/>
      <c r="CF419" s="188"/>
      <c r="CG419" s="188"/>
      <c r="CH419" s="188"/>
      <c r="CI419" s="188"/>
      <c r="CJ419" s="188"/>
      <c r="CK419" s="188"/>
      <c r="CL419" s="188"/>
      <c r="CM419" s="188"/>
      <c r="CN419" s="188"/>
      <c r="CO419" s="188"/>
      <c r="CP419" s="188"/>
      <c r="CQ419" s="188"/>
      <c r="CR419" s="188"/>
      <c r="CS419" s="188"/>
      <c r="CT419" s="188"/>
      <c r="CU419" s="188"/>
      <c r="CV419" s="188"/>
      <c r="CW419" s="188"/>
      <c r="CX419" s="188"/>
      <c r="CY419" s="188"/>
      <c r="CZ419" s="188"/>
      <c r="DA419" s="188"/>
      <c r="DB419" s="188"/>
      <c r="DC419" s="188"/>
      <c r="DD419" s="188"/>
      <c r="DE419" s="188"/>
      <c r="DF419" s="188"/>
      <c r="DG419" s="188"/>
      <c r="DH419" s="188"/>
      <c r="DI419" s="188"/>
      <c r="DJ419" s="188"/>
      <c r="DK419" s="188"/>
      <c r="DL419" s="188"/>
      <c r="DM419" s="188"/>
      <c r="DN419" s="188"/>
      <c r="DO419" s="188"/>
      <c r="DP419" s="188"/>
      <c r="DQ419" s="188"/>
      <c r="DR419" s="188"/>
      <c r="DS419" s="188"/>
      <c r="DT419" s="188"/>
      <c r="DU419" s="188"/>
      <c r="DV419" s="188"/>
      <c r="DW419" s="188"/>
      <c r="DX419" s="188"/>
      <c r="DY419" s="188"/>
      <c r="DZ419" s="188"/>
      <c r="EA419" s="188"/>
      <c r="EB419" s="188"/>
      <c r="EC419" s="188"/>
      <c r="ED419" s="188"/>
      <c r="EE419" s="188"/>
      <c r="EF419" s="188"/>
      <c r="EG419" s="188"/>
      <c r="EH419" s="188"/>
      <c r="EI419" s="188"/>
      <c r="EJ419" s="188"/>
      <c r="EK419" s="188"/>
      <c r="EL419" s="188"/>
      <c r="EM419" s="188"/>
      <c r="EN419" s="188"/>
      <c r="EO419" s="188"/>
      <c r="EP419" s="188"/>
      <c r="EQ419" s="188"/>
      <c r="ER419" s="188"/>
      <c r="ES419" s="188"/>
      <c r="ET419" s="188"/>
      <c r="EU419" s="188"/>
      <c r="EV419" s="188"/>
      <c r="EW419" s="188"/>
      <c r="EX419" s="188"/>
      <c r="EY419" s="188"/>
      <c r="EZ419" s="188"/>
      <c r="FA419" s="188"/>
      <c r="FB419" s="188"/>
      <c r="FC419" s="188"/>
      <c r="FD419" s="188"/>
      <c r="FE419" s="188"/>
      <c r="FF419" s="188"/>
      <c r="FG419" s="188"/>
      <c r="FH419" s="188"/>
      <c r="FI419" s="188"/>
      <c r="FJ419" s="188"/>
      <c r="FK419" s="188"/>
      <c r="FL419" s="188"/>
      <c r="FM419" s="188"/>
      <c r="FN419" s="188"/>
      <c r="FO419" s="188"/>
      <c r="FP419" s="188"/>
      <c r="FQ419" s="188"/>
      <c r="FR419" s="188"/>
      <c r="FS419" s="188"/>
      <c r="FT419" s="188"/>
      <c r="FU419" s="188"/>
      <c r="FV419" s="188"/>
      <c r="FW419" s="188"/>
      <c r="FX419" s="188"/>
      <c r="FY419" s="188"/>
      <c r="FZ419" s="188"/>
      <c r="GA419" s="188"/>
      <c r="GB419" s="188"/>
      <c r="GC419" s="188"/>
      <c r="GD419" s="188"/>
      <c r="GE419" s="188"/>
      <c r="GF419" s="188"/>
      <c r="GG419" s="188"/>
      <c r="GH419" s="188"/>
      <c r="GI419" s="188"/>
      <c r="GJ419" s="188"/>
      <c r="GK419" s="188"/>
      <c r="GL419" s="188"/>
      <c r="GM419" s="188"/>
      <c r="GN419" s="188"/>
      <c r="GO419" s="188"/>
      <c r="GP419" s="188"/>
      <c r="GQ419" s="188"/>
      <c r="GR419" s="188"/>
      <c r="GS419" s="188"/>
      <c r="GT419" s="188"/>
      <c r="GU419" s="188"/>
      <c r="GV419" s="188"/>
      <c r="GW419" s="188"/>
      <c r="GX419" s="188"/>
      <c r="GY419" s="188"/>
      <c r="GZ419" s="188"/>
      <c r="HA419" s="188"/>
      <c r="HB419" s="188"/>
      <c r="HC419" s="188"/>
      <c r="HD419" s="188"/>
      <c r="HE419" s="188"/>
      <c r="HF419" s="188"/>
      <c r="HG419" s="188"/>
      <c r="HH419" s="188"/>
      <c r="HI419" s="188"/>
      <c r="HJ419" s="188"/>
    </row>
    <row r="420" spans="1:218">
      <c r="A420" s="191"/>
      <c r="B420" s="191"/>
      <c r="C420" s="191"/>
      <c r="D420" s="191"/>
      <c r="E420" s="182"/>
      <c r="F420" s="191"/>
      <c r="G420" s="191"/>
      <c r="H420" s="191"/>
      <c r="I420" s="182"/>
      <c r="J420" s="191"/>
      <c r="K420" s="191"/>
      <c r="L420" s="191"/>
      <c r="M420" s="191"/>
      <c r="N420" s="191"/>
      <c r="O420" s="191"/>
      <c r="P420" s="191"/>
      <c r="Q420" s="191"/>
      <c r="R420" s="191"/>
      <c r="S420" s="191"/>
      <c r="T420" s="191"/>
      <c r="U420" s="191"/>
      <c r="V420" s="191"/>
      <c r="W420" s="191"/>
      <c r="Z420" s="188"/>
      <c r="AA420" s="188"/>
      <c r="AB420" s="188"/>
      <c r="AC420" s="188"/>
      <c r="AD420" s="188"/>
      <c r="AE420" s="188"/>
      <c r="AF420" s="188"/>
      <c r="AG420" s="188"/>
      <c r="AH420" s="188"/>
      <c r="AI420" s="188"/>
      <c r="AJ420" s="188"/>
      <c r="AK420" s="188"/>
      <c r="AL420" s="188"/>
      <c r="AM420" s="188"/>
      <c r="AN420" s="188"/>
      <c r="AO420" s="188"/>
      <c r="AP420" s="188"/>
      <c r="AQ420" s="188"/>
      <c r="AR420" s="188"/>
      <c r="AS420" s="188"/>
      <c r="AT420" s="188"/>
      <c r="AU420" s="188"/>
      <c r="AV420" s="188"/>
      <c r="AW420" s="188"/>
      <c r="AX420" s="188"/>
      <c r="AY420" s="188"/>
      <c r="AZ420" s="188"/>
      <c r="BA420" s="188"/>
      <c r="BB420" s="188"/>
      <c r="BC420" s="188"/>
      <c r="BD420" s="188"/>
      <c r="BE420" s="188"/>
      <c r="BF420" s="188"/>
      <c r="BG420" s="188"/>
      <c r="BH420" s="188"/>
      <c r="BI420" s="188"/>
      <c r="BJ420" s="188"/>
      <c r="BK420" s="188"/>
      <c r="BL420" s="188"/>
      <c r="BM420" s="188"/>
      <c r="BN420" s="188"/>
      <c r="BO420" s="188"/>
      <c r="BP420" s="188"/>
      <c r="BQ420" s="188"/>
      <c r="BR420" s="188"/>
      <c r="BS420" s="188"/>
      <c r="BT420" s="188"/>
      <c r="BU420" s="188"/>
      <c r="BV420" s="188"/>
      <c r="BW420" s="188"/>
      <c r="BX420" s="188"/>
      <c r="BY420" s="188"/>
      <c r="BZ420" s="188"/>
      <c r="CA420" s="188"/>
      <c r="CB420" s="188"/>
      <c r="CC420" s="188"/>
      <c r="CD420" s="188"/>
      <c r="CE420" s="188"/>
      <c r="CF420" s="188"/>
      <c r="CG420" s="188"/>
      <c r="CH420" s="188"/>
      <c r="CI420" s="188"/>
      <c r="CJ420" s="188"/>
      <c r="CK420" s="188"/>
      <c r="CL420" s="188"/>
      <c r="CM420" s="188"/>
      <c r="CN420" s="188"/>
      <c r="CO420" s="188"/>
      <c r="CP420" s="188"/>
      <c r="CQ420" s="188"/>
      <c r="CR420" s="188"/>
      <c r="CS420" s="188"/>
      <c r="CT420" s="188"/>
      <c r="CU420" s="188"/>
      <c r="CV420" s="188"/>
      <c r="CW420" s="188"/>
      <c r="CX420" s="188"/>
      <c r="CY420" s="188"/>
      <c r="CZ420" s="188"/>
      <c r="DA420" s="188"/>
      <c r="DB420" s="188"/>
      <c r="DC420" s="188"/>
      <c r="DD420" s="188"/>
      <c r="DE420" s="188"/>
      <c r="DF420" s="188"/>
      <c r="DG420" s="188"/>
      <c r="DH420" s="188"/>
      <c r="DI420" s="188"/>
      <c r="DJ420" s="188"/>
      <c r="DK420" s="188"/>
      <c r="DL420" s="188"/>
      <c r="DM420" s="188"/>
      <c r="DN420" s="188"/>
      <c r="DO420" s="188"/>
      <c r="DP420" s="188"/>
      <c r="DQ420" s="188"/>
      <c r="DR420" s="188"/>
      <c r="DS420" s="188"/>
      <c r="DT420" s="188"/>
      <c r="DU420" s="188"/>
      <c r="DV420" s="188"/>
      <c r="DW420" s="188"/>
      <c r="DX420" s="188"/>
      <c r="DY420" s="188"/>
      <c r="DZ420" s="188"/>
      <c r="EA420" s="188"/>
      <c r="EB420" s="188"/>
      <c r="EC420" s="188"/>
      <c r="ED420" s="188"/>
      <c r="EE420" s="188"/>
      <c r="EF420" s="188"/>
      <c r="EG420" s="188"/>
      <c r="EH420" s="188"/>
      <c r="EI420" s="188"/>
      <c r="EJ420" s="188"/>
      <c r="EK420" s="188"/>
      <c r="EL420" s="188"/>
      <c r="EM420" s="188"/>
      <c r="EN420" s="188"/>
      <c r="EO420" s="188"/>
      <c r="EP420" s="188"/>
      <c r="EQ420" s="188"/>
      <c r="ER420" s="188"/>
      <c r="ES420" s="188"/>
      <c r="ET420" s="188"/>
      <c r="EU420" s="188"/>
      <c r="EV420" s="188"/>
      <c r="EW420" s="188"/>
      <c r="EX420" s="188"/>
      <c r="EY420" s="188"/>
      <c r="EZ420" s="188"/>
      <c r="FA420" s="188"/>
      <c r="FB420" s="188"/>
      <c r="FC420" s="188"/>
      <c r="FD420" s="188"/>
      <c r="FE420" s="188"/>
      <c r="FF420" s="188"/>
      <c r="FG420" s="188"/>
      <c r="FH420" s="188"/>
      <c r="FI420" s="188"/>
      <c r="FJ420" s="188"/>
      <c r="FK420" s="188"/>
      <c r="FL420" s="188"/>
      <c r="FM420" s="188"/>
      <c r="FN420" s="188"/>
      <c r="FO420" s="188"/>
      <c r="FP420" s="188"/>
      <c r="FQ420" s="188"/>
      <c r="FR420" s="188"/>
      <c r="FS420" s="188"/>
      <c r="FT420" s="188"/>
      <c r="FU420" s="188"/>
      <c r="FV420" s="188"/>
      <c r="FW420" s="188"/>
      <c r="FX420" s="188"/>
      <c r="FY420" s="188"/>
      <c r="FZ420" s="188"/>
      <c r="GA420" s="188"/>
      <c r="GB420" s="188"/>
      <c r="GC420" s="188"/>
      <c r="GD420" s="188"/>
      <c r="GE420" s="188"/>
      <c r="GF420" s="188"/>
      <c r="GG420" s="188"/>
      <c r="GH420" s="188"/>
      <c r="GI420" s="188"/>
      <c r="GJ420" s="188"/>
      <c r="GK420" s="188"/>
      <c r="GL420" s="188"/>
      <c r="GM420" s="188"/>
      <c r="GN420" s="188"/>
      <c r="GO420" s="188"/>
      <c r="GP420" s="188"/>
      <c r="GQ420" s="188"/>
      <c r="GR420" s="188"/>
      <c r="GS420" s="188"/>
      <c r="GT420" s="188"/>
      <c r="GU420" s="188"/>
      <c r="GV420" s="188"/>
      <c r="GW420" s="188"/>
      <c r="GX420" s="188"/>
      <c r="GY420" s="188"/>
      <c r="GZ420" s="188"/>
      <c r="HA420" s="188"/>
      <c r="HB420" s="188"/>
      <c r="HC420" s="188"/>
      <c r="HD420" s="188"/>
      <c r="HE420" s="188"/>
      <c r="HF420" s="188"/>
      <c r="HG420" s="188"/>
      <c r="HH420" s="188"/>
      <c r="HI420" s="188"/>
      <c r="HJ420" s="188"/>
    </row>
    <row r="421" spans="1:218">
      <c r="A421" s="191"/>
      <c r="B421" s="191"/>
      <c r="C421" s="191"/>
      <c r="D421" s="191"/>
      <c r="E421" s="182"/>
      <c r="F421" s="191"/>
      <c r="G421" s="191"/>
      <c r="H421" s="191"/>
      <c r="I421" s="182"/>
      <c r="J421" s="191"/>
      <c r="K421" s="191"/>
      <c r="L421" s="191"/>
      <c r="M421" s="191"/>
      <c r="N421" s="191"/>
      <c r="O421" s="191"/>
      <c r="P421" s="191"/>
      <c r="Q421" s="191"/>
      <c r="R421" s="191"/>
      <c r="S421" s="191"/>
      <c r="T421" s="191"/>
      <c r="U421" s="191"/>
      <c r="V421" s="191"/>
      <c r="W421" s="191"/>
      <c r="Z421" s="188"/>
      <c r="AA421" s="188"/>
      <c r="AB421" s="188"/>
      <c r="AC421" s="188"/>
      <c r="AD421" s="188"/>
      <c r="AE421" s="188"/>
      <c r="AF421" s="188"/>
      <c r="AG421" s="188"/>
      <c r="AH421" s="188"/>
      <c r="AI421" s="188"/>
      <c r="AJ421" s="188"/>
      <c r="AK421" s="188"/>
      <c r="AL421" s="188"/>
      <c r="AM421" s="188"/>
      <c r="AN421" s="188"/>
      <c r="AO421" s="188"/>
      <c r="AP421" s="188"/>
      <c r="AQ421" s="188"/>
      <c r="AR421" s="188"/>
      <c r="AS421" s="188"/>
      <c r="AT421" s="188"/>
      <c r="AU421" s="188"/>
      <c r="AV421" s="188"/>
      <c r="AW421" s="188"/>
      <c r="AX421" s="188"/>
      <c r="AY421" s="188"/>
      <c r="AZ421" s="188"/>
      <c r="BA421" s="188"/>
      <c r="BB421" s="188"/>
      <c r="BC421" s="188"/>
      <c r="BD421" s="188"/>
      <c r="BE421" s="188"/>
      <c r="BF421" s="188"/>
      <c r="BG421" s="188"/>
      <c r="BH421" s="188"/>
      <c r="BI421" s="188"/>
      <c r="BJ421" s="188"/>
      <c r="BK421" s="188"/>
      <c r="BL421" s="188"/>
      <c r="BM421" s="188"/>
      <c r="BN421" s="188"/>
      <c r="BO421" s="188"/>
      <c r="BP421" s="188"/>
      <c r="BQ421" s="188"/>
      <c r="BR421" s="188"/>
      <c r="BS421" s="188"/>
      <c r="BT421" s="188"/>
      <c r="BU421" s="188"/>
      <c r="BV421" s="188"/>
      <c r="BW421" s="188"/>
      <c r="BX421" s="188"/>
      <c r="BY421" s="188"/>
      <c r="BZ421" s="188"/>
      <c r="CA421" s="188"/>
      <c r="CB421" s="188"/>
      <c r="CC421" s="188"/>
      <c r="CD421" s="188"/>
      <c r="CE421" s="188"/>
      <c r="CF421" s="188"/>
      <c r="CG421" s="188"/>
      <c r="CH421" s="188"/>
      <c r="CI421" s="188"/>
      <c r="CJ421" s="188"/>
      <c r="CK421" s="188"/>
      <c r="CL421" s="188"/>
      <c r="CM421" s="188"/>
      <c r="CN421" s="188"/>
      <c r="CO421" s="188"/>
      <c r="CP421" s="188"/>
      <c r="CQ421" s="188"/>
      <c r="CR421" s="188"/>
      <c r="CS421" s="188"/>
      <c r="CT421" s="188"/>
      <c r="CU421" s="188"/>
      <c r="CV421" s="188"/>
      <c r="CW421" s="188"/>
      <c r="CX421" s="188"/>
      <c r="CY421" s="188"/>
      <c r="CZ421" s="188"/>
      <c r="DA421" s="188"/>
      <c r="DB421" s="188"/>
      <c r="DC421" s="188"/>
      <c r="DD421" s="188"/>
      <c r="DE421" s="188"/>
      <c r="DF421" s="188"/>
      <c r="DG421" s="188"/>
      <c r="DH421" s="188"/>
      <c r="DI421" s="188"/>
      <c r="DJ421" s="188"/>
      <c r="DK421" s="188"/>
      <c r="DL421" s="188"/>
      <c r="DM421" s="188"/>
      <c r="DN421" s="188"/>
      <c r="DO421" s="188"/>
      <c r="DP421" s="188"/>
      <c r="DQ421" s="188"/>
      <c r="DR421" s="188"/>
      <c r="DS421" s="188"/>
      <c r="DT421" s="188"/>
      <c r="DU421" s="188"/>
      <c r="DV421" s="188"/>
      <c r="DW421" s="188"/>
      <c r="DX421" s="188"/>
      <c r="DY421" s="188"/>
      <c r="DZ421" s="188"/>
      <c r="EA421" s="188"/>
      <c r="EB421" s="188"/>
      <c r="EC421" s="188"/>
      <c r="ED421" s="188"/>
      <c r="EE421" s="188"/>
      <c r="EF421" s="188"/>
      <c r="EG421" s="188"/>
      <c r="EH421" s="188"/>
      <c r="EI421" s="188"/>
      <c r="EJ421" s="188"/>
      <c r="EK421" s="188"/>
      <c r="EL421" s="188"/>
      <c r="EM421" s="188"/>
      <c r="EN421" s="188"/>
      <c r="EO421" s="188"/>
      <c r="EP421" s="188"/>
      <c r="EQ421" s="188"/>
      <c r="ER421" s="188"/>
      <c r="ES421" s="188"/>
      <c r="ET421" s="188"/>
      <c r="EU421" s="188"/>
      <c r="EV421" s="188"/>
      <c r="EW421" s="188"/>
      <c r="EX421" s="188"/>
      <c r="EY421" s="188"/>
      <c r="EZ421" s="188"/>
      <c r="FA421" s="188"/>
      <c r="FB421" s="188"/>
      <c r="FC421" s="188"/>
      <c r="FD421" s="188"/>
      <c r="FE421" s="188"/>
      <c r="FF421" s="188"/>
      <c r="FG421" s="188"/>
      <c r="FH421" s="188"/>
      <c r="FI421" s="188"/>
      <c r="FJ421" s="188"/>
      <c r="FK421" s="188"/>
      <c r="FL421" s="188"/>
      <c r="FM421" s="188"/>
      <c r="FN421" s="188"/>
      <c r="FO421" s="188"/>
      <c r="FP421" s="188"/>
      <c r="FQ421" s="188"/>
      <c r="FR421" s="188"/>
      <c r="FS421" s="188"/>
      <c r="FT421" s="188"/>
      <c r="FU421" s="188"/>
      <c r="FV421" s="188"/>
      <c r="FW421" s="188"/>
      <c r="FX421" s="188"/>
      <c r="FY421" s="188"/>
      <c r="FZ421" s="188"/>
      <c r="GA421" s="188"/>
      <c r="GB421" s="188"/>
      <c r="GC421" s="188"/>
      <c r="GD421" s="188"/>
      <c r="GE421" s="188"/>
      <c r="GF421" s="188"/>
      <c r="GG421" s="188"/>
      <c r="GH421" s="188"/>
      <c r="GI421" s="188"/>
      <c r="GJ421" s="188"/>
      <c r="GK421" s="188"/>
      <c r="GL421" s="188"/>
      <c r="GM421" s="188"/>
      <c r="GN421" s="188"/>
      <c r="GO421" s="188"/>
      <c r="GP421" s="188"/>
      <c r="GQ421" s="188"/>
      <c r="GR421" s="188"/>
      <c r="GS421" s="188"/>
      <c r="GT421" s="188"/>
      <c r="GU421" s="188"/>
      <c r="GV421" s="188"/>
      <c r="GW421" s="188"/>
      <c r="GX421" s="188"/>
      <c r="GY421" s="188"/>
      <c r="GZ421" s="188"/>
      <c r="HA421" s="188"/>
      <c r="HB421" s="188"/>
      <c r="HC421" s="188"/>
      <c r="HD421" s="188"/>
      <c r="HE421" s="188"/>
      <c r="HF421" s="188"/>
      <c r="HG421" s="188"/>
      <c r="HH421" s="188"/>
      <c r="HI421" s="188"/>
      <c r="HJ421" s="188"/>
    </row>
    <row r="422" spans="1:218">
      <c r="A422" s="191"/>
      <c r="B422" s="191"/>
      <c r="C422" s="191"/>
      <c r="D422" s="191"/>
      <c r="E422" s="182"/>
      <c r="F422" s="191"/>
      <c r="G422" s="191"/>
      <c r="H422" s="191"/>
      <c r="I422" s="182"/>
      <c r="J422" s="191"/>
      <c r="K422" s="191"/>
      <c r="L422" s="191"/>
      <c r="M422" s="191"/>
      <c r="N422" s="191"/>
      <c r="O422" s="191"/>
      <c r="P422" s="191"/>
      <c r="Q422" s="191"/>
      <c r="R422" s="191"/>
      <c r="S422" s="191"/>
      <c r="T422" s="191"/>
      <c r="U422" s="191"/>
      <c r="V422" s="191"/>
      <c r="W422" s="191"/>
      <c r="Z422" s="188"/>
      <c r="AA422" s="188"/>
      <c r="AB422" s="188"/>
      <c r="AC422" s="188"/>
      <c r="AD422" s="188"/>
      <c r="AE422" s="188"/>
      <c r="AF422" s="188"/>
      <c r="AG422" s="188"/>
      <c r="AH422" s="188"/>
      <c r="AI422" s="188"/>
      <c r="AJ422" s="188"/>
      <c r="AK422" s="188"/>
      <c r="AL422" s="188"/>
      <c r="AM422" s="188"/>
      <c r="AN422" s="188"/>
      <c r="AO422" s="188"/>
      <c r="AP422" s="188"/>
      <c r="AQ422" s="188"/>
      <c r="AR422" s="188"/>
      <c r="AS422" s="188"/>
      <c r="AT422" s="188"/>
      <c r="AU422" s="188"/>
      <c r="AV422" s="188"/>
      <c r="AW422" s="188"/>
      <c r="AX422" s="188"/>
      <c r="AY422" s="188"/>
      <c r="AZ422" s="188"/>
      <c r="BA422" s="188"/>
      <c r="BB422" s="188"/>
      <c r="BC422" s="188"/>
      <c r="BD422" s="188"/>
      <c r="BE422" s="188"/>
      <c r="BF422" s="188"/>
      <c r="BG422" s="188"/>
      <c r="BH422" s="188"/>
      <c r="BI422" s="188"/>
      <c r="BJ422" s="188"/>
      <c r="BK422" s="188"/>
      <c r="BL422" s="188"/>
      <c r="BM422" s="188"/>
      <c r="BN422" s="188"/>
      <c r="BO422" s="188"/>
      <c r="BP422" s="188"/>
      <c r="BQ422" s="188"/>
      <c r="BR422" s="188"/>
      <c r="BS422" s="188"/>
      <c r="BT422" s="188"/>
      <c r="BU422" s="188"/>
      <c r="BV422" s="188"/>
      <c r="BW422" s="188"/>
      <c r="BX422" s="188"/>
      <c r="BY422" s="188"/>
      <c r="BZ422" s="188"/>
      <c r="CA422" s="188"/>
      <c r="CB422" s="188"/>
      <c r="CC422" s="188"/>
      <c r="CD422" s="188"/>
      <c r="CE422" s="188"/>
      <c r="CF422" s="188"/>
      <c r="CG422" s="188"/>
      <c r="CH422" s="188"/>
      <c r="CI422" s="188"/>
      <c r="CJ422" s="188"/>
      <c r="CK422" s="188"/>
      <c r="CL422" s="188"/>
      <c r="CM422" s="188"/>
      <c r="CN422" s="188"/>
      <c r="CO422" s="188"/>
      <c r="CP422" s="188"/>
      <c r="CQ422" s="188"/>
      <c r="CR422" s="188"/>
      <c r="CS422" s="188"/>
      <c r="CT422" s="188"/>
      <c r="CU422" s="188"/>
      <c r="CV422" s="188"/>
      <c r="CW422" s="188"/>
      <c r="CX422" s="188"/>
      <c r="CY422" s="188"/>
      <c r="CZ422" s="188"/>
      <c r="DA422" s="188"/>
      <c r="DB422" s="188"/>
      <c r="DC422" s="188"/>
      <c r="DD422" s="188"/>
      <c r="DE422" s="188"/>
      <c r="DF422" s="188"/>
      <c r="DG422" s="188"/>
      <c r="DH422" s="188"/>
      <c r="DI422" s="188"/>
      <c r="DJ422" s="188"/>
      <c r="DK422" s="188"/>
      <c r="DL422" s="188"/>
      <c r="DM422" s="188"/>
      <c r="DN422" s="188"/>
      <c r="DO422" s="188"/>
      <c r="DP422" s="188"/>
      <c r="DQ422" s="188"/>
      <c r="DR422" s="188"/>
      <c r="DS422" s="188"/>
      <c r="DT422" s="188"/>
      <c r="DU422" s="188"/>
      <c r="DV422" s="188"/>
      <c r="DW422" s="188"/>
      <c r="DX422" s="188"/>
      <c r="DY422" s="188"/>
      <c r="DZ422" s="188"/>
      <c r="EA422" s="188"/>
      <c r="EB422" s="188"/>
      <c r="EC422" s="188"/>
      <c r="ED422" s="188"/>
      <c r="EE422" s="188"/>
      <c r="EF422" s="188"/>
      <c r="EG422" s="188"/>
      <c r="EH422" s="188"/>
      <c r="EI422" s="188"/>
      <c r="EJ422" s="188"/>
      <c r="EK422" s="188"/>
      <c r="EL422" s="188"/>
      <c r="EM422" s="188"/>
      <c r="EN422" s="188"/>
      <c r="EO422" s="188"/>
      <c r="EP422" s="188"/>
      <c r="EQ422" s="188"/>
      <c r="ER422" s="188"/>
      <c r="ES422" s="188"/>
      <c r="ET422" s="188"/>
      <c r="EU422" s="188"/>
      <c r="EV422" s="188"/>
      <c r="EW422" s="188"/>
      <c r="EX422" s="188"/>
      <c r="EY422" s="188"/>
      <c r="EZ422" s="188"/>
      <c r="FA422" s="188"/>
      <c r="FB422" s="188"/>
      <c r="FC422" s="188"/>
      <c r="FD422" s="188"/>
      <c r="FE422" s="188"/>
      <c r="FF422" s="188"/>
      <c r="FG422" s="188"/>
      <c r="FH422" s="188"/>
      <c r="FI422" s="188"/>
      <c r="FJ422" s="188"/>
      <c r="FK422" s="188"/>
      <c r="FL422" s="188"/>
      <c r="FM422" s="188"/>
      <c r="FN422" s="188"/>
      <c r="FO422" s="188"/>
      <c r="FP422" s="188"/>
      <c r="FQ422" s="188"/>
      <c r="FR422" s="188"/>
      <c r="FS422" s="188"/>
      <c r="FT422" s="188"/>
      <c r="FU422" s="188"/>
      <c r="FV422" s="188"/>
      <c r="FW422" s="188"/>
      <c r="FX422" s="188"/>
      <c r="FY422" s="188"/>
      <c r="FZ422" s="188"/>
      <c r="GA422" s="188"/>
      <c r="GB422" s="188"/>
      <c r="GC422" s="188"/>
      <c r="GD422" s="188"/>
      <c r="GE422" s="188"/>
      <c r="GF422" s="188"/>
      <c r="GG422" s="188"/>
      <c r="GH422" s="188"/>
      <c r="GI422" s="188"/>
      <c r="GJ422" s="188"/>
      <c r="GK422" s="188"/>
      <c r="GL422" s="188"/>
      <c r="GM422" s="188"/>
      <c r="GN422" s="188"/>
      <c r="GO422" s="188"/>
      <c r="GP422" s="188"/>
      <c r="GQ422" s="188"/>
      <c r="GR422" s="188"/>
      <c r="GS422" s="188"/>
      <c r="GT422" s="188"/>
      <c r="GU422" s="188"/>
      <c r="GV422" s="188"/>
      <c r="GW422" s="188"/>
      <c r="GX422" s="188"/>
      <c r="GY422" s="188"/>
      <c r="GZ422" s="188"/>
      <c r="HA422" s="188"/>
      <c r="HB422" s="188"/>
      <c r="HC422" s="188"/>
      <c r="HD422" s="188"/>
      <c r="HE422" s="188"/>
      <c r="HF422" s="188"/>
      <c r="HG422" s="188"/>
      <c r="HH422" s="188"/>
      <c r="HI422" s="188"/>
      <c r="HJ422" s="188"/>
    </row>
    <row r="423" spans="1:218">
      <c r="A423" s="191"/>
      <c r="B423" s="191"/>
      <c r="C423" s="191"/>
      <c r="D423" s="191"/>
      <c r="E423" s="182"/>
      <c r="F423" s="191"/>
      <c r="G423" s="191"/>
      <c r="H423" s="191"/>
      <c r="I423" s="182"/>
      <c r="J423" s="191"/>
      <c r="K423" s="191"/>
      <c r="L423" s="191"/>
      <c r="M423" s="191"/>
      <c r="N423" s="191"/>
      <c r="O423" s="191"/>
      <c r="P423" s="191"/>
      <c r="Q423" s="191"/>
      <c r="R423" s="191"/>
      <c r="S423" s="191"/>
      <c r="T423" s="191"/>
      <c r="U423" s="191"/>
      <c r="V423" s="191"/>
      <c r="W423" s="191"/>
      <c r="Z423" s="188"/>
      <c r="AA423" s="188"/>
      <c r="AB423" s="188"/>
      <c r="AC423" s="188"/>
      <c r="AD423" s="188"/>
      <c r="AE423" s="188"/>
      <c r="AF423" s="188"/>
      <c r="AG423" s="188"/>
      <c r="AH423" s="188"/>
      <c r="AI423" s="188"/>
      <c r="AJ423" s="188"/>
      <c r="AK423" s="188"/>
      <c r="AL423" s="188"/>
      <c r="AM423" s="188"/>
      <c r="AN423" s="188"/>
      <c r="AO423" s="188"/>
      <c r="AP423" s="188"/>
      <c r="AQ423" s="188"/>
      <c r="AR423" s="188"/>
      <c r="AS423" s="188"/>
      <c r="AT423" s="188"/>
      <c r="AU423" s="188"/>
      <c r="AV423" s="188"/>
      <c r="AW423" s="188"/>
      <c r="AX423" s="188"/>
      <c r="AY423" s="188"/>
      <c r="AZ423" s="188"/>
      <c r="BA423" s="188"/>
      <c r="BB423" s="188"/>
      <c r="BC423" s="188"/>
      <c r="BD423" s="188"/>
      <c r="BE423" s="188"/>
      <c r="BF423" s="188"/>
      <c r="BG423" s="188"/>
      <c r="BH423" s="188"/>
      <c r="BI423" s="188"/>
      <c r="BJ423" s="188"/>
      <c r="BK423" s="188"/>
      <c r="BL423" s="188"/>
      <c r="BM423" s="188"/>
      <c r="BN423" s="188"/>
      <c r="BO423" s="188"/>
      <c r="BP423" s="188"/>
      <c r="BQ423" s="188"/>
      <c r="BR423" s="188"/>
      <c r="BS423" s="188"/>
      <c r="BT423" s="188"/>
      <c r="BU423" s="188"/>
      <c r="BV423" s="188"/>
      <c r="BW423" s="188"/>
      <c r="BX423" s="188"/>
      <c r="BY423" s="188"/>
      <c r="BZ423" s="188"/>
      <c r="CA423" s="188"/>
      <c r="CB423" s="188"/>
      <c r="CC423" s="188"/>
      <c r="CD423" s="188"/>
      <c r="CE423" s="188"/>
      <c r="CF423" s="188"/>
      <c r="CG423" s="188"/>
      <c r="CH423" s="188"/>
      <c r="CI423" s="188"/>
      <c r="CJ423" s="188"/>
      <c r="CK423" s="188"/>
      <c r="CL423" s="188"/>
      <c r="CM423" s="188"/>
      <c r="CN423" s="188"/>
      <c r="CO423" s="188"/>
      <c r="CP423" s="188"/>
      <c r="CQ423" s="188"/>
      <c r="CR423" s="188"/>
      <c r="CS423" s="188"/>
      <c r="CT423" s="188"/>
      <c r="CU423" s="188"/>
      <c r="CV423" s="188"/>
      <c r="CW423" s="188"/>
      <c r="CX423" s="188"/>
      <c r="CY423" s="188"/>
      <c r="CZ423" s="188"/>
      <c r="DA423" s="188"/>
      <c r="DB423" s="188"/>
      <c r="DC423" s="188"/>
      <c r="DD423" s="188"/>
      <c r="DE423" s="188"/>
      <c r="DF423" s="188"/>
      <c r="DG423" s="188"/>
      <c r="DH423" s="188"/>
      <c r="DI423" s="188"/>
      <c r="DJ423" s="188"/>
      <c r="DK423" s="188"/>
      <c r="DL423" s="188"/>
      <c r="DM423" s="188"/>
      <c r="DN423" s="188"/>
      <c r="DO423" s="188"/>
      <c r="DP423" s="188"/>
      <c r="DQ423" s="188"/>
      <c r="DR423" s="188"/>
      <c r="DS423" s="188"/>
      <c r="DT423" s="188"/>
      <c r="DU423" s="188"/>
      <c r="DV423" s="188"/>
      <c r="DW423" s="188"/>
      <c r="DX423" s="188"/>
      <c r="DY423" s="188"/>
      <c r="DZ423" s="188"/>
      <c r="EA423" s="188"/>
      <c r="EB423" s="188"/>
      <c r="EC423" s="188"/>
      <c r="ED423" s="188"/>
      <c r="EE423" s="188"/>
      <c r="EF423" s="188"/>
      <c r="EG423" s="188"/>
      <c r="EH423" s="188"/>
      <c r="EI423" s="188"/>
      <c r="EJ423" s="188"/>
      <c r="EK423" s="188"/>
      <c r="EL423" s="188"/>
      <c r="EM423" s="188"/>
      <c r="EN423" s="188"/>
      <c r="EO423" s="188"/>
      <c r="EP423" s="188"/>
      <c r="EQ423" s="188"/>
      <c r="ER423" s="188"/>
      <c r="ES423" s="188"/>
      <c r="ET423" s="188"/>
      <c r="EU423" s="188"/>
      <c r="EV423" s="188"/>
      <c r="EW423" s="188"/>
      <c r="EX423" s="188"/>
      <c r="EY423" s="188"/>
      <c r="EZ423" s="188"/>
      <c r="FA423" s="188"/>
      <c r="FB423" s="188"/>
      <c r="FC423" s="188"/>
      <c r="FD423" s="188"/>
      <c r="FE423" s="188"/>
      <c r="FF423" s="188"/>
      <c r="FG423" s="188"/>
      <c r="FH423" s="188"/>
      <c r="FI423" s="188"/>
      <c r="FJ423" s="188"/>
      <c r="FK423" s="188"/>
      <c r="FL423" s="188"/>
      <c r="FM423" s="188"/>
      <c r="FN423" s="188"/>
      <c r="FO423" s="188"/>
      <c r="FP423" s="188"/>
      <c r="FQ423" s="188"/>
      <c r="FR423" s="188"/>
      <c r="FS423" s="188"/>
      <c r="FT423" s="188"/>
      <c r="FU423" s="188"/>
      <c r="FV423" s="188"/>
      <c r="FW423" s="188"/>
      <c r="FX423" s="188"/>
      <c r="FY423" s="188"/>
      <c r="FZ423" s="188"/>
      <c r="GA423" s="188"/>
      <c r="GB423" s="188"/>
      <c r="GC423" s="188"/>
      <c r="GD423" s="188"/>
      <c r="GE423" s="188"/>
      <c r="GF423" s="188"/>
      <c r="GG423" s="188"/>
      <c r="GH423" s="188"/>
      <c r="GI423" s="188"/>
      <c r="GJ423" s="188"/>
      <c r="GK423" s="188"/>
      <c r="GL423" s="188"/>
      <c r="GM423" s="188"/>
      <c r="GN423" s="188"/>
      <c r="GO423" s="188"/>
      <c r="GP423" s="188"/>
      <c r="GQ423" s="188"/>
      <c r="GR423" s="188"/>
      <c r="GS423" s="188"/>
      <c r="GT423" s="188"/>
      <c r="GU423" s="188"/>
      <c r="GV423" s="188"/>
      <c r="GW423" s="188"/>
      <c r="GX423" s="188"/>
      <c r="GY423" s="188"/>
      <c r="GZ423" s="188"/>
      <c r="HA423" s="188"/>
      <c r="HB423" s="188"/>
      <c r="HC423" s="188"/>
      <c r="HD423" s="188"/>
      <c r="HE423" s="188"/>
      <c r="HF423" s="188"/>
      <c r="HG423" s="188"/>
      <c r="HH423" s="188"/>
      <c r="HI423" s="188"/>
      <c r="HJ423" s="188"/>
    </row>
    <row r="424" spans="1:218">
      <c r="A424" s="191"/>
      <c r="B424" s="191"/>
      <c r="C424" s="191"/>
      <c r="D424" s="191"/>
      <c r="E424" s="182"/>
      <c r="F424" s="191"/>
      <c r="G424" s="191"/>
      <c r="H424" s="191"/>
      <c r="I424" s="182"/>
      <c r="J424" s="191"/>
      <c r="K424" s="191"/>
      <c r="L424" s="191"/>
      <c r="M424" s="191"/>
      <c r="N424" s="191"/>
      <c r="O424" s="191"/>
      <c r="P424" s="191"/>
      <c r="Q424" s="191"/>
      <c r="R424" s="191"/>
      <c r="S424" s="191"/>
      <c r="T424" s="191"/>
      <c r="U424" s="191"/>
      <c r="V424" s="191"/>
      <c r="W424" s="191"/>
      <c r="Z424" s="188"/>
      <c r="AA424" s="188"/>
      <c r="AB424" s="188"/>
      <c r="AC424" s="188"/>
      <c r="AD424" s="188"/>
      <c r="AE424" s="188"/>
      <c r="AF424" s="188"/>
      <c r="AG424" s="188"/>
      <c r="AH424" s="188"/>
      <c r="AI424" s="188"/>
      <c r="AJ424" s="188"/>
      <c r="AK424" s="188"/>
      <c r="AL424" s="188"/>
      <c r="AM424" s="188"/>
      <c r="AN424" s="188"/>
      <c r="AO424" s="188"/>
      <c r="AP424" s="188"/>
      <c r="AQ424" s="188"/>
      <c r="AR424" s="188"/>
      <c r="AS424" s="188"/>
      <c r="AT424" s="188"/>
      <c r="AU424" s="188"/>
      <c r="AV424" s="188"/>
      <c r="AW424" s="188"/>
      <c r="AX424" s="188"/>
      <c r="AY424" s="188"/>
      <c r="AZ424" s="188"/>
      <c r="BA424" s="188"/>
      <c r="BB424" s="188"/>
      <c r="BC424" s="188"/>
      <c r="BD424" s="188"/>
      <c r="BE424" s="188"/>
      <c r="BF424" s="188"/>
      <c r="BG424" s="188"/>
      <c r="BH424" s="188"/>
      <c r="BI424" s="188"/>
      <c r="BJ424" s="188"/>
      <c r="BK424" s="188"/>
      <c r="BL424" s="188"/>
      <c r="BM424" s="188"/>
      <c r="BN424" s="188"/>
      <c r="BO424" s="188"/>
      <c r="BP424" s="188"/>
      <c r="BQ424" s="188"/>
      <c r="BR424" s="188"/>
      <c r="BS424" s="188"/>
      <c r="BT424" s="188"/>
      <c r="BU424" s="188"/>
      <c r="BV424" s="188"/>
      <c r="BW424" s="188"/>
      <c r="BX424" s="188"/>
      <c r="BY424" s="188"/>
      <c r="BZ424" s="188"/>
      <c r="CA424" s="188"/>
      <c r="CB424" s="188"/>
      <c r="CC424" s="188"/>
      <c r="CD424" s="188"/>
      <c r="CE424" s="188"/>
      <c r="CF424" s="188"/>
      <c r="CG424" s="188"/>
      <c r="CH424" s="188"/>
      <c r="CI424" s="188"/>
      <c r="CJ424" s="188"/>
      <c r="CK424" s="188"/>
      <c r="CL424" s="188"/>
      <c r="CM424" s="188"/>
      <c r="CN424" s="188"/>
      <c r="CO424" s="188"/>
      <c r="CP424" s="188"/>
      <c r="CQ424" s="188"/>
      <c r="CR424" s="188"/>
      <c r="CS424" s="188"/>
      <c r="CT424" s="188"/>
      <c r="CU424" s="188"/>
      <c r="CV424" s="188"/>
      <c r="CW424" s="188"/>
      <c r="CX424" s="188"/>
      <c r="CY424" s="188"/>
      <c r="CZ424" s="188"/>
      <c r="DA424" s="188"/>
      <c r="DB424" s="188"/>
      <c r="DC424" s="188"/>
      <c r="DD424" s="188"/>
      <c r="DE424" s="188"/>
      <c r="DF424" s="188"/>
      <c r="DG424" s="188"/>
      <c r="DH424" s="188"/>
      <c r="DI424" s="188"/>
      <c r="DJ424" s="188"/>
      <c r="DK424" s="188"/>
      <c r="DL424" s="188"/>
      <c r="DM424" s="188"/>
      <c r="DN424" s="188"/>
      <c r="DO424" s="188"/>
      <c r="DP424" s="188"/>
      <c r="DQ424" s="188"/>
      <c r="DR424" s="188"/>
      <c r="DS424" s="188"/>
      <c r="DT424" s="188"/>
      <c r="DU424" s="188"/>
      <c r="DV424" s="188"/>
      <c r="DW424" s="188"/>
      <c r="DX424" s="188"/>
      <c r="DY424" s="188"/>
      <c r="DZ424" s="188"/>
      <c r="EA424" s="188"/>
      <c r="EB424" s="188"/>
      <c r="EC424" s="188"/>
      <c r="ED424" s="188"/>
      <c r="EE424" s="188"/>
      <c r="EF424" s="188"/>
      <c r="EG424" s="188"/>
      <c r="EH424" s="188"/>
      <c r="EI424" s="188"/>
      <c r="EJ424" s="188"/>
      <c r="EK424" s="188"/>
      <c r="EL424" s="188"/>
      <c r="EM424" s="188"/>
      <c r="EN424" s="188"/>
      <c r="EO424" s="188"/>
      <c r="EP424" s="188"/>
      <c r="EQ424" s="188"/>
      <c r="ER424" s="188"/>
      <c r="ES424" s="188"/>
      <c r="ET424" s="188"/>
      <c r="EU424" s="188"/>
      <c r="EV424" s="188"/>
      <c r="EW424" s="188"/>
      <c r="EX424" s="188"/>
      <c r="EY424" s="188"/>
      <c r="EZ424" s="188"/>
      <c r="FA424" s="188"/>
      <c r="FB424" s="188"/>
      <c r="FC424" s="188"/>
      <c r="FD424" s="188"/>
      <c r="FE424" s="188"/>
      <c r="FF424" s="188"/>
      <c r="FG424" s="188"/>
      <c r="FH424" s="188"/>
      <c r="FI424" s="188"/>
      <c r="FJ424" s="188"/>
      <c r="FK424" s="188"/>
      <c r="FL424" s="188"/>
      <c r="FM424" s="188"/>
      <c r="FN424" s="188"/>
      <c r="FO424" s="188"/>
      <c r="FP424" s="188"/>
      <c r="FQ424" s="188"/>
      <c r="FR424" s="188"/>
      <c r="FS424" s="188"/>
      <c r="FT424" s="188"/>
      <c r="FU424" s="188"/>
      <c r="FV424" s="188"/>
      <c r="FW424" s="188"/>
      <c r="FX424" s="188"/>
      <c r="FY424" s="188"/>
      <c r="FZ424" s="188"/>
      <c r="GA424" s="188"/>
      <c r="GB424" s="188"/>
      <c r="GC424" s="188"/>
      <c r="GD424" s="188"/>
      <c r="GE424" s="188"/>
      <c r="GF424" s="188"/>
      <c r="GG424" s="188"/>
      <c r="GH424" s="188"/>
      <c r="GI424" s="188"/>
      <c r="GJ424" s="188"/>
      <c r="GK424" s="188"/>
      <c r="GL424" s="188"/>
      <c r="GM424" s="188"/>
      <c r="GN424" s="188"/>
      <c r="GO424" s="188"/>
      <c r="GP424" s="188"/>
      <c r="GQ424" s="188"/>
      <c r="GR424" s="188"/>
      <c r="GS424" s="188"/>
      <c r="GT424" s="188"/>
      <c r="GU424" s="188"/>
      <c r="GV424" s="188"/>
      <c r="GW424" s="188"/>
      <c r="GX424" s="188"/>
      <c r="GY424" s="188"/>
      <c r="GZ424" s="188"/>
      <c r="HA424" s="188"/>
      <c r="HB424" s="188"/>
      <c r="HC424" s="188"/>
      <c r="HD424" s="188"/>
      <c r="HE424" s="188"/>
      <c r="HF424" s="188"/>
      <c r="HG424" s="188"/>
      <c r="HH424" s="188"/>
      <c r="HI424" s="188"/>
      <c r="HJ424" s="188"/>
    </row>
    <row r="425" spans="1:218">
      <c r="A425" s="191"/>
      <c r="B425" s="191"/>
      <c r="C425" s="191"/>
      <c r="D425" s="191"/>
      <c r="E425" s="182"/>
      <c r="F425" s="191"/>
      <c r="G425" s="191"/>
      <c r="H425" s="191"/>
      <c r="I425" s="182"/>
      <c r="J425" s="191"/>
      <c r="K425" s="191"/>
      <c r="L425" s="191"/>
      <c r="M425" s="191"/>
      <c r="N425" s="191"/>
      <c r="O425" s="191"/>
      <c r="P425" s="191"/>
      <c r="Q425" s="191"/>
      <c r="R425" s="191"/>
      <c r="S425" s="191"/>
      <c r="T425" s="191"/>
      <c r="U425" s="191"/>
      <c r="V425" s="191"/>
      <c r="W425" s="191"/>
      <c r="Z425" s="188"/>
      <c r="AA425" s="188"/>
      <c r="AB425" s="188"/>
      <c r="AC425" s="188"/>
      <c r="AD425" s="188"/>
      <c r="AE425" s="188"/>
      <c r="AF425" s="188"/>
      <c r="AG425" s="188"/>
      <c r="AH425" s="188"/>
      <c r="AI425" s="188"/>
      <c r="AJ425" s="188"/>
      <c r="AK425" s="188"/>
      <c r="AL425" s="188"/>
      <c r="AM425" s="188"/>
      <c r="AN425" s="188"/>
      <c r="AO425" s="188"/>
      <c r="AP425" s="188"/>
      <c r="AQ425" s="188"/>
      <c r="AR425" s="188"/>
      <c r="AS425" s="188"/>
      <c r="AT425" s="188"/>
      <c r="AU425" s="188"/>
      <c r="AV425" s="188"/>
      <c r="AW425" s="188"/>
      <c r="AX425" s="188"/>
      <c r="AY425" s="188"/>
      <c r="AZ425" s="188"/>
      <c r="BA425" s="188"/>
      <c r="BB425" s="188"/>
      <c r="BC425" s="188"/>
      <c r="BD425" s="188"/>
      <c r="BE425" s="188"/>
      <c r="BF425" s="188"/>
      <c r="BG425" s="188"/>
      <c r="BH425" s="188"/>
      <c r="BI425" s="188"/>
      <c r="BJ425" s="188"/>
      <c r="BK425" s="188"/>
      <c r="BL425" s="188"/>
      <c r="BM425" s="188"/>
      <c r="BN425" s="188"/>
      <c r="BO425" s="188"/>
      <c r="BP425" s="188"/>
      <c r="BQ425" s="188"/>
      <c r="BR425" s="188"/>
      <c r="BS425" s="188"/>
      <c r="BT425" s="188"/>
      <c r="BU425" s="188"/>
      <c r="BV425" s="188"/>
      <c r="BW425" s="188"/>
      <c r="BX425" s="188"/>
      <c r="BY425" s="188"/>
      <c r="BZ425" s="188"/>
      <c r="CA425" s="188"/>
      <c r="CB425" s="188"/>
      <c r="CC425" s="188"/>
      <c r="CD425" s="188"/>
      <c r="CE425" s="188"/>
      <c r="CF425" s="188"/>
      <c r="CG425" s="188"/>
      <c r="CH425" s="188"/>
      <c r="CI425" s="188"/>
      <c r="CJ425" s="188"/>
      <c r="CK425" s="188"/>
      <c r="CL425" s="188"/>
      <c r="CM425" s="188"/>
      <c r="CN425" s="188"/>
      <c r="CO425" s="188"/>
      <c r="CP425" s="188"/>
      <c r="CQ425" s="188"/>
      <c r="CR425" s="188"/>
      <c r="CS425" s="188"/>
      <c r="CT425" s="188"/>
      <c r="CU425" s="188"/>
      <c r="CV425" s="188"/>
      <c r="CW425" s="188"/>
      <c r="CX425" s="188"/>
      <c r="CY425" s="188"/>
      <c r="CZ425" s="188"/>
      <c r="DA425" s="188"/>
      <c r="DB425" s="188"/>
      <c r="DC425" s="188"/>
      <c r="DD425" s="188"/>
      <c r="DE425" s="188"/>
      <c r="DF425" s="188"/>
      <c r="DG425" s="188"/>
      <c r="DH425" s="188"/>
      <c r="DI425" s="188"/>
      <c r="DJ425" s="188"/>
      <c r="DK425" s="188"/>
      <c r="DL425" s="188"/>
      <c r="DM425" s="188"/>
      <c r="DN425" s="188"/>
      <c r="DO425" s="188"/>
      <c r="DP425" s="188"/>
      <c r="DQ425" s="188"/>
      <c r="DR425" s="188"/>
      <c r="DS425" s="188"/>
      <c r="DT425" s="188"/>
      <c r="DU425" s="188"/>
      <c r="DV425" s="188"/>
      <c r="DW425" s="188"/>
      <c r="DX425" s="188"/>
      <c r="DY425" s="188"/>
      <c r="DZ425" s="188"/>
      <c r="EA425" s="188"/>
      <c r="EB425" s="188"/>
      <c r="EC425" s="188"/>
      <c r="ED425" s="188"/>
      <c r="EE425" s="188"/>
      <c r="EF425" s="188"/>
      <c r="EG425" s="188"/>
      <c r="EH425" s="188"/>
      <c r="EI425" s="188"/>
      <c r="EJ425" s="188"/>
      <c r="EK425" s="188"/>
      <c r="EL425" s="188"/>
      <c r="EM425" s="188"/>
      <c r="EN425" s="188"/>
      <c r="EO425" s="188"/>
      <c r="EP425" s="188"/>
      <c r="EQ425" s="188"/>
      <c r="ER425" s="188"/>
      <c r="ES425" s="188"/>
      <c r="ET425" s="188"/>
      <c r="EU425" s="188"/>
      <c r="EV425" s="188"/>
      <c r="EW425" s="188"/>
      <c r="EX425" s="188"/>
      <c r="EY425" s="188"/>
      <c r="EZ425" s="188"/>
      <c r="FA425" s="188"/>
      <c r="FB425" s="188"/>
      <c r="FC425" s="188"/>
      <c r="FD425" s="188"/>
      <c r="FE425" s="188"/>
      <c r="FF425" s="188"/>
      <c r="FG425" s="188"/>
      <c r="FH425" s="188"/>
      <c r="FI425" s="188"/>
      <c r="FJ425" s="188"/>
      <c r="FK425" s="188"/>
      <c r="FL425" s="188"/>
      <c r="FM425" s="188"/>
      <c r="FN425" s="188"/>
      <c r="FO425" s="188"/>
      <c r="FP425" s="188"/>
      <c r="FQ425" s="188"/>
      <c r="FR425" s="188"/>
      <c r="FS425" s="188"/>
      <c r="FT425" s="188"/>
      <c r="FU425" s="188"/>
      <c r="FV425" s="188"/>
      <c r="FW425" s="188"/>
      <c r="FX425" s="188"/>
      <c r="FY425" s="188"/>
      <c r="FZ425" s="188"/>
      <c r="GA425" s="188"/>
      <c r="GB425" s="188"/>
      <c r="GC425" s="188"/>
      <c r="GD425" s="188"/>
      <c r="GE425" s="188"/>
      <c r="GF425" s="188"/>
      <c r="GG425" s="188"/>
      <c r="GH425" s="188"/>
      <c r="GI425" s="188"/>
      <c r="GJ425" s="188"/>
      <c r="GK425" s="188"/>
      <c r="GL425" s="188"/>
      <c r="GM425" s="188"/>
      <c r="GN425" s="188"/>
      <c r="GO425" s="188"/>
      <c r="GP425" s="188"/>
      <c r="GQ425" s="188"/>
      <c r="GR425" s="188"/>
      <c r="GS425" s="188"/>
      <c r="GT425" s="188"/>
      <c r="GU425" s="188"/>
      <c r="GV425" s="188"/>
      <c r="GW425" s="188"/>
      <c r="GX425" s="188"/>
      <c r="GY425" s="188"/>
      <c r="GZ425" s="188"/>
      <c r="HA425" s="188"/>
      <c r="HB425" s="188"/>
      <c r="HC425" s="188"/>
      <c r="HD425" s="188"/>
      <c r="HE425" s="188"/>
      <c r="HF425" s="188"/>
      <c r="HG425" s="188"/>
      <c r="HH425" s="188"/>
      <c r="HI425" s="188"/>
      <c r="HJ425" s="188"/>
    </row>
    <row r="426" spans="1:218">
      <c r="A426" s="191"/>
      <c r="B426" s="191"/>
      <c r="C426" s="191"/>
      <c r="D426" s="191"/>
      <c r="E426" s="182"/>
      <c r="F426" s="191"/>
      <c r="G426" s="191"/>
      <c r="H426" s="191"/>
      <c r="I426" s="182"/>
      <c r="J426" s="191"/>
      <c r="K426" s="191"/>
      <c r="L426" s="191"/>
      <c r="M426" s="191"/>
      <c r="N426" s="191"/>
      <c r="O426" s="191"/>
      <c r="P426" s="191"/>
      <c r="Q426" s="191"/>
      <c r="R426" s="191"/>
      <c r="S426" s="191"/>
      <c r="T426" s="191"/>
      <c r="U426" s="191"/>
      <c r="V426" s="191"/>
      <c r="W426" s="191"/>
      <c r="Z426" s="188"/>
      <c r="AA426" s="188"/>
      <c r="AB426" s="188"/>
      <c r="AC426" s="188"/>
      <c r="AD426" s="188"/>
      <c r="AE426" s="188"/>
      <c r="AF426" s="188"/>
      <c r="AG426" s="188"/>
      <c r="AH426" s="188"/>
      <c r="AI426" s="188"/>
      <c r="AJ426" s="188"/>
      <c r="AK426" s="188"/>
      <c r="AL426" s="188"/>
      <c r="AM426" s="188"/>
      <c r="AN426" s="188"/>
      <c r="AO426" s="188"/>
      <c r="AP426" s="188"/>
      <c r="AQ426" s="188"/>
      <c r="AR426" s="188"/>
      <c r="AS426" s="188"/>
      <c r="AT426" s="188"/>
      <c r="AU426" s="188"/>
      <c r="AV426" s="188"/>
      <c r="AW426" s="188"/>
      <c r="AX426" s="188"/>
      <c r="AY426" s="188"/>
      <c r="AZ426" s="188"/>
      <c r="BA426" s="188"/>
      <c r="BB426" s="188"/>
      <c r="BC426" s="188"/>
      <c r="BD426" s="188"/>
      <c r="BE426" s="188"/>
      <c r="BF426" s="188"/>
      <c r="BG426" s="188"/>
      <c r="BH426" s="188"/>
      <c r="BI426" s="188"/>
      <c r="BJ426" s="188"/>
      <c r="BK426" s="188"/>
      <c r="BL426" s="188"/>
      <c r="BM426" s="188"/>
      <c r="BN426" s="188"/>
      <c r="BO426" s="188"/>
      <c r="BP426" s="188"/>
      <c r="BQ426" s="188"/>
      <c r="BR426" s="188"/>
      <c r="BS426" s="188"/>
      <c r="BT426" s="188"/>
      <c r="BU426" s="188"/>
      <c r="BV426" s="188"/>
      <c r="BW426" s="188"/>
      <c r="BX426" s="188"/>
      <c r="BY426" s="188"/>
      <c r="BZ426" s="188"/>
      <c r="CA426" s="188"/>
      <c r="CB426" s="188"/>
      <c r="CC426" s="188"/>
      <c r="CD426" s="188"/>
      <c r="CE426" s="188"/>
      <c r="CF426" s="188"/>
      <c r="CG426" s="188"/>
      <c r="CH426" s="188"/>
      <c r="CI426" s="188"/>
      <c r="CJ426" s="188"/>
      <c r="CK426" s="188"/>
      <c r="CL426" s="188"/>
      <c r="CM426" s="188"/>
      <c r="CN426" s="188"/>
      <c r="CO426" s="188"/>
      <c r="CP426" s="188"/>
      <c r="CQ426" s="188"/>
      <c r="CR426" s="188"/>
      <c r="CS426" s="188"/>
      <c r="CT426" s="188"/>
      <c r="CU426" s="188"/>
      <c r="CV426" s="188"/>
      <c r="CW426" s="188"/>
      <c r="CX426" s="188"/>
      <c r="CY426" s="188"/>
      <c r="CZ426" s="188"/>
      <c r="DA426" s="188"/>
      <c r="DB426" s="188"/>
      <c r="DC426" s="188"/>
      <c r="DD426" s="188"/>
      <c r="DE426" s="188"/>
      <c r="DF426" s="188"/>
      <c r="DG426" s="188"/>
      <c r="DH426" s="188"/>
      <c r="DI426" s="188"/>
      <c r="DJ426" s="188"/>
      <c r="DK426" s="188"/>
      <c r="DL426" s="188"/>
      <c r="DM426" s="188"/>
      <c r="DN426" s="188"/>
      <c r="DO426" s="188"/>
      <c r="DP426" s="188"/>
      <c r="DQ426" s="188"/>
      <c r="DR426" s="188"/>
      <c r="DS426" s="188"/>
      <c r="DT426" s="188"/>
      <c r="DU426" s="188"/>
      <c r="DV426" s="188"/>
      <c r="DW426" s="188"/>
      <c r="DX426" s="188"/>
      <c r="DY426" s="188"/>
      <c r="DZ426" s="188"/>
      <c r="EA426" s="188"/>
      <c r="EB426" s="188"/>
      <c r="EC426" s="188"/>
      <c r="ED426" s="188"/>
      <c r="EE426" s="188"/>
      <c r="EF426" s="188"/>
      <c r="EG426" s="188"/>
      <c r="EH426" s="188"/>
      <c r="EI426" s="188"/>
      <c r="EJ426" s="188"/>
      <c r="EK426" s="188"/>
      <c r="EL426" s="188"/>
      <c r="EM426" s="188"/>
      <c r="EN426" s="188"/>
      <c r="EO426" s="188"/>
      <c r="EP426" s="188"/>
      <c r="EQ426" s="188"/>
      <c r="ER426" s="188"/>
      <c r="ES426" s="188"/>
      <c r="ET426" s="188"/>
      <c r="EU426" s="188"/>
      <c r="EV426" s="188"/>
      <c r="EW426" s="188"/>
      <c r="EX426" s="188"/>
      <c r="EY426" s="188"/>
      <c r="EZ426" s="188"/>
      <c r="FA426" s="188"/>
      <c r="FB426" s="188"/>
      <c r="FC426" s="188"/>
      <c r="FD426" s="188"/>
      <c r="FE426" s="188"/>
      <c r="FF426" s="188"/>
      <c r="FG426" s="188"/>
      <c r="FH426" s="188"/>
      <c r="FI426" s="188"/>
      <c r="FJ426" s="188"/>
      <c r="FK426" s="188"/>
      <c r="FL426" s="188"/>
      <c r="FM426" s="188"/>
      <c r="FN426" s="188"/>
      <c r="FO426" s="188"/>
      <c r="FP426" s="188"/>
      <c r="FQ426" s="188"/>
      <c r="FR426" s="188"/>
      <c r="FS426" s="188"/>
      <c r="FT426" s="188"/>
      <c r="FU426" s="188"/>
      <c r="FV426" s="188"/>
      <c r="FW426" s="188"/>
      <c r="FX426" s="188"/>
      <c r="FY426" s="188"/>
      <c r="FZ426" s="188"/>
      <c r="GA426" s="188"/>
      <c r="GB426" s="188"/>
      <c r="GC426" s="188"/>
      <c r="GD426" s="188"/>
      <c r="GE426" s="188"/>
      <c r="GF426" s="188"/>
      <c r="GG426" s="188"/>
      <c r="GH426" s="188"/>
      <c r="GI426" s="188"/>
      <c r="GJ426" s="188"/>
      <c r="GK426" s="188"/>
      <c r="GL426" s="188"/>
      <c r="GM426" s="188"/>
      <c r="GN426" s="188"/>
      <c r="GO426" s="188"/>
      <c r="GP426" s="188"/>
      <c r="GQ426" s="188"/>
      <c r="GR426" s="188"/>
      <c r="GS426" s="188"/>
      <c r="GT426" s="188"/>
      <c r="GU426" s="188"/>
      <c r="GV426" s="188"/>
      <c r="GW426" s="188"/>
      <c r="GX426" s="188"/>
      <c r="GY426" s="188"/>
      <c r="GZ426" s="188"/>
      <c r="HA426" s="188"/>
      <c r="HB426" s="188"/>
      <c r="HC426" s="188"/>
      <c r="HD426" s="188"/>
      <c r="HE426" s="188"/>
      <c r="HF426" s="188"/>
      <c r="HG426" s="188"/>
      <c r="HH426" s="188"/>
      <c r="HI426" s="188"/>
      <c r="HJ426" s="188"/>
    </row>
    <row r="427" spans="1:218">
      <c r="A427" s="191"/>
      <c r="B427" s="191"/>
      <c r="C427" s="191"/>
      <c r="D427" s="191"/>
      <c r="E427" s="182"/>
      <c r="F427" s="191"/>
      <c r="G427" s="191"/>
      <c r="H427" s="191"/>
      <c r="I427" s="182"/>
      <c r="J427" s="191"/>
      <c r="K427" s="191"/>
      <c r="L427" s="191"/>
      <c r="M427" s="191"/>
      <c r="N427" s="191"/>
      <c r="O427" s="191"/>
      <c r="P427" s="191"/>
      <c r="Q427" s="191"/>
      <c r="R427" s="191"/>
      <c r="S427" s="191"/>
      <c r="T427" s="191"/>
      <c r="U427" s="191"/>
      <c r="V427" s="191"/>
      <c r="W427" s="191"/>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8"/>
      <c r="AY427" s="188"/>
      <c r="AZ427" s="188"/>
      <c r="BA427" s="188"/>
      <c r="BB427" s="188"/>
      <c r="BC427" s="188"/>
      <c r="BD427" s="188"/>
      <c r="BE427" s="188"/>
      <c r="BF427" s="188"/>
      <c r="BG427" s="188"/>
      <c r="BH427" s="188"/>
      <c r="BI427" s="188"/>
      <c r="BJ427" s="188"/>
      <c r="BK427" s="188"/>
      <c r="BL427" s="188"/>
      <c r="BM427" s="188"/>
      <c r="BN427" s="188"/>
      <c r="BO427" s="188"/>
      <c r="BP427" s="188"/>
      <c r="BQ427" s="188"/>
      <c r="BR427" s="188"/>
      <c r="BS427" s="188"/>
      <c r="BT427" s="188"/>
      <c r="BU427" s="188"/>
      <c r="BV427" s="188"/>
      <c r="BW427" s="188"/>
      <c r="BX427" s="188"/>
      <c r="BY427" s="188"/>
      <c r="BZ427" s="188"/>
      <c r="CA427" s="188"/>
      <c r="CB427" s="188"/>
      <c r="CC427" s="188"/>
      <c r="CD427" s="188"/>
      <c r="CE427" s="188"/>
      <c r="CF427" s="188"/>
      <c r="CG427" s="188"/>
      <c r="CH427" s="188"/>
      <c r="CI427" s="188"/>
      <c r="CJ427" s="188"/>
      <c r="CK427" s="188"/>
      <c r="CL427" s="188"/>
      <c r="CM427" s="188"/>
      <c r="CN427" s="188"/>
      <c r="CO427" s="188"/>
      <c r="CP427" s="188"/>
      <c r="CQ427" s="188"/>
      <c r="CR427" s="188"/>
      <c r="CS427" s="188"/>
      <c r="CT427" s="188"/>
      <c r="CU427" s="188"/>
      <c r="CV427" s="188"/>
      <c r="CW427" s="188"/>
      <c r="CX427" s="188"/>
      <c r="CY427" s="188"/>
      <c r="CZ427" s="188"/>
      <c r="DA427" s="188"/>
      <c r="DB427" s="188"/>
      <c r="DC427" s="188"/>
      <c r="DD427" s="188"/>
      <c r="DE427" s="188"/>
      <c r="DF427" s="188"/>
      <c r="DG427" s="188"/>
      <c r="DH427" s="188"/>
      <c r="DI427" s="188"/>
      <c r="DJ427" s="188"/>
      <c r="DK427" s="188"/>
      <c r="DL427" s="188"/>
      <c r="DM427" s="188"/>
      <c r="DN427" s="188"/>
      <c r="DO427" s="188"/>
      <c r="DP427" s="188"/>
      <c r="DQ427" s="188"/>
      <c r="DR427" s="188"/>
      <c r="DS427" s="188"/>
      <c r="DT427" s="188"/>
      <c r="DU427" s="188"/>
      <c r="DV427" s="188"/>
      <c r="DW427" s="188"/>
      <c r="DX427" s="188"/>
      <c r="DY427" s="188"/>
      <c r="DZ427" s="188"/>
      <c r="EA427" s="188"/>
      <c r="EB427" s="188"/>
      <c r="EC427" s="188"/>
      <c r="ED427" s="188"/>
      <c r="EE427" s="188"/>
      <c r="EF427" s="188"/>
      <c r="EG427" s="188"/>
      <c r="EH427" s="188"/>
      <c r="EI427" s="188"/>
      <c r="EJ427" s="188"/>
      <c r="EK427" s="188"/>
      <c r="EL427" s="188"/>
      <c r="EM427" s="188"/>
      <c r="EN427" s="188"/>
      <c r="EO427" s="188"/>
      <c r="EP427" s="188"/>
      <c r="EQ427" s="188"/>
      <c r="ER427" s="188"/>
      <c r="ES427" s="188"/>
      <c r="ET427" s="188"/>
      <c r="EU427" s="188"/>
      <c r="EV427" s="188"/>
      <c r="EW427" s="188"/>
      <c r="EX427" s="188"/>
      <c r="EY427" s="188"/>
      <c r="EZ427" s="188"/>
      <c r="FA427" s="188"/>
      <c r="FB427" s="188"/>
      <c r="FC427" s="188"/>
      <c r="FD427" s="188"/>
      <c r="FE427" s="188"/>
      <c r="FF427" s="188"/>
      <c r="FG427" s="188"/>
      <c r="FH427" s="188"/>
      <c r="FI427" s="188"/>
      <c r="FJ427" s="188"/>
      <c r="FK427" s="188"/>
      <c r="FL427" s="188"/>
      <c r="FM427" s="188"/>
      <c r="FN427" s="188"/>
      <c r="FO427" s="188"/>
      <c r="FP427" s="188"/>
      <c r="FQ427" s="188"/>
      <c r="FR427" s="188"/>
      <c r="FS427" s="188"/>
      <c r="FT427" s="188"/>
      <c r="FU427" s="188"/>
      <c r="FV427" s="188"/>
      <c r="FW427" s="188"/>
      <c r="FX427" s="188"/>
      <c r="FY427" s="188"/>
      <c r="FZ427" s="188"/>
      <c r="GA427" s="188"/>
      <c r="GB427" s="188"/>
      <c r="GC427" s="188"/>
      <c r="GD427" s="188"/>
      <c r="GE427" s="188"/>
      <c r="GF427" s="188"/>
      <c r="GG427" s="188"/>
      <c r="GH427" s="188"/>
      <c r="GI427" s="188"/>
      <c r="GJ427" s="188"/>
      <c r="GK427" s="188"/>
      <c r="GL427" s="188"/>
      <c r="GM427" s="188"/>
      <c r="GN427" s="188"/>
      <c r="GO427" s="188"/>
      <c r="GP427" s="188"/>
      <c r="GQ427" s="188"/>
      <c r="GR427" s="188"/>
      <c r="GS427" s="188"/>
      <c r="GT427" s="188"/>
      <c r="GU427" s="188"/>
      <c r="GV427" s="188"/>
      <c r="GW427" s="188"/>
      <c r="GX427" s="188"/>
      <c r="GY427" s="188"/>
      <c r="GZ427" s="188"/>
      <c r="HA427" s="188"/>
      <c r="HB427" s="188"/>
      <c r="HC427" s="188"/>
      <c r="HD427" s="188"/>
      <c r="HE427" s="188"/>
      <c r="HF427" s="188"/>
      <c r="HG427" s="188"/>
      <c r="HH427" s="188"/>
      <c r="HI427" s="188"/>
      <c r="HJ427" s="188"/>
    </row>
    <row r="428" spans="1:218">
      <c r="A428" s="191"/>
      <c r="B428" s="191"/>
      <c r="C428" s="191"/>
      <c r="D428" s="191"/>
      <c r="E428" s="182"/>
      <c r="F428" s="191"/>
      <c r="G428" s="191"/>
      <c r="H428" s="191"/>
      <c r="I428" s="182"/>
      <c r="J428" s="191"/>
      <c r="K428" s="191"/>
      <c r="L428" s="191"/>
      <c r="M428" s="191"/>
      <c r="N428" s="191"/>
      <c r="O428" s="191"/>
      <c r="P428" s="191"/>
      <c r="Q428" s="191"/>
      <c r="R428" s="191"/>
      <c r="S428" s="191"/>
      <c r="T428" s="191"/>
      <c r="U428" s="191"/>
      <c r="V428" s="191"/>
      <c r="W428" s="191"/>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8"/>
      <c r="AY428" s="188"/>
      <c r="AZ428" s="188"/>
      <c r="BA428" s="188"/>
      <c r="BB428" s="188"/>
      <c r="BC428" s="188"/>
      <c r="BD428" s="188"/>
      <c r="BE428" s="188"/>
      <c r="BF428" s="188"/>
      <c r="BG428" s="188"/>
      <c r="BH428" s="188"/>
      <c r="BI428" s="188"/>
      <c r="BJ428" s="188"/>
      <c r="BK428" s="188"/>
      <c r="BL428" s="188"/>
      <c r="BM428" s="188"/>
      <c r="BN428" s="188"/>
      <c r="BO428" s="188"/>
      <c r="BP428" s="188"/>
      <c r="BQ428" s="188"/>
      <c r="BR428" s="188"/>
      <c r="BS428" s="188"/>
      <c r="BT428" s="188"/>
      <c r="BU428" s="188"/>
      <c r="BV428" s="188"/>
      <c r="BW428" s="188"/>
      <c r="BX428" s="188"/>
      <c r="BY428" s="188"/>
      <c r="BZ428" s="188"/>
      <c r="CA428" s="188"/>
      <c r="CB428" s="188"/>
      <c r="CC428" s="188"/>
      <c r="CD428" s="188"/>
      <c r="CE428" s="188"/>
      <c r="CF428" s="188"/>
      <c r="CG428" s="188"/>
      <c r="CH428" s="188"/>
      <c r="CI428" s="188"/>
      <c r="CJ428" s="188"/>
      <c r="CK428" s="188"/>
      <c r="CL428" s="188"/>
      <c r="CM428" s="188"/>
      <c r="CN428" s="188"/>
      <c r="CO428" s="188"/>
      <c r="CP428" s="188"/>
      <c r="CQ428" s="188"/>
      <c r="CR428" s="188"/>
      <c r="CS428" s="188"/>
      <c r="CT428" s="188"/>
      <c r="CU428" s="188"/>
      <c r="CV428" s="188"/>
      <c r="CW428" s="188"/>
      <c r="CX428" s="188"/>
      <c r="CY428" s="188"/>
      <c r="CZ428" s="188"/>
      <c r="DA428" s="188"/>
      <c r="DB428" s="188"/>
      <c r="DC428" s="188"/>
      <c r="DD428" s="188"/>
      <c r="DE428" s="188"/>
      <c r="DF428" s="188"/>
      <c r="DG428" s="188"/>
      <c r="DH428" s="188"/>
      <c r="DI428" s="188"/>
      <c r="DJ428" s="188"/>
      <c r="DK428" s="188"/>
      <c r="DL428" s="188"/>
      <c r="DM428" s="188"/>
      <c r="DN428" s="188"/>
      <c r="DO428" s="188"/>
      <c r="DP428" s="188"/>
      <c r="DQ428" s="188"/>
      <c r="DR428" s="188"/>
      <c r="DS428" s="188"/>
      <c r="DT428" s="188"/>
      <c r="DU428" s="188"/>
      <c r="DV428" s="188"/>
      <c r="DW428" s="188"/>
      <c r="DX428" s="188"/>
      <c r="DY428" s="188"/>
      <c r="DZ428" s="188"/>
      <c r="EA428" s="188"/>
      <c r="EB428" s="188"/>
      <c r="EC428" s="188"/>
      <c r="ED428" s="188"/>
      <c r="EE428" s="188"/>
      <c r="EF428" s="188"/>
      <c r="EG428" s="188"/>
      <c r="EH428" s="188"/>
      <c r="EI428" s="188"/>
      <c r="EJ428" s="188"/>
      <c r="EK428" s="188"/>
      <c r="EL428" s="188"/>
      <c r="EM428" s="188"/>
      <c r="EN428" s="188"/>
      <c r="EO428" s="188"/>
      <c r="EP428" s="188"/>
      <c r="EQ428" s="188"/>
      <c r="ER428" s="188"/>
      <c r="ES428" s="188"/>
      <c r="ET428" s="188"/>
      <c r="EU428" s="188"/>
      <c r="EV428" s="188"/>
      <c r="EW428" s="188"/>
      <c r="EX428" s="188"/>
      <c r="EY428" s="188"/>
      <c r="EZ428" s="188"/>
      <c r="FA428" s="188"/>
      <c r="FB428" s="188"/>
      <c r="FC428" s="188"/>
      <c r="FD428" s="188"/>
      <c r="FE428" s="188"/>
      <c r="FF428" s="188"/>
      <c r="FG428" s="188"/>
      <c r="FH428" s="188"/>
      <c r="FI428" s="188"/>
      <c r="FJ428" s="188"/>
      <c r="FK428" s="188"/>
      <c r="FL428" s="188"/>
      <c r="FM428" s="188"/>
      <c r="FN428" s="188"/>
      <c r="FO428" s="188"/>
      <c r="FP428" s="188"/>
      <c r="FQ428" s="188"/>
      <c r="FR428" s="188"/>
      <c r="FS428" s="188"/>
      <c r="FT428" s="188"/>
      <c r="FU428" s="188"/>
      <c r="FV428" s="188"/>
      <c r="FW428" s="188"/>
      <c r="FX428" s="188"/>
      <c r="FY428" s="188"/>
      <c r="FZ428" s="188"/>
      <c r="GA428" s="188"/>
      <c r="GB428" s="188"/>
      <c r="GC428" s="188"/>
      <c r="GD428" s="188"/>
      <c r="GE428" s="188"/>
      <c r="GF428" s="188"/>
      <c r="GG428" s="188"/>
      <c r="GH428" s="188"/>
      <c r="GI428" s="188"/>
      <c r="GJ428" s="188"/>
      <c r="GK428" s="188"/>
      <c r="GL428" s="188"/>
      <c r="GM428" s="188"/>
      <c r="GN428" s="188"/>
      <c r="GO428" s="188"/>
      <c r="GP428" s="188"/>
      <c r="GQ428" s="188"/>
      <c r="GR428" s="188"/>
      <c r="GS428" s="188"/>
      <c r="GT428" s="188"/>
      <c r="GU428" s="188"/>
      <c r="GV428" s="188"/>
      <c r="GW428" s="188"/>
      <c r="GX428" s="188"/>
      <c r="GY428" s="188"/>
      <c r="GZ428" s="188"/>
      <c r="HA428" s="188"/>
      <c r="HB428" s="188"/>
      <c r="HC428" s="188"/>
      <c r="HD428" s="188"/>
      <c r="HE428" s="188"/>
      <c r="HF428" s="188"/>
      <c r="HG428" s="188"/>
      <c r="HH428" s="188"/>
      <c r="HI428" s="188"/>
      <c r="HJ428" s="188"/>
    </row>
    <row r="429" spans="1:218">
      <c r="A429" s="191"/>
      <c r="B429" s="191"/>
      <c r="C429" s="191"/>
      <c r="D429" s="191"/>
      <c r="E429" s="182"/>
      <c r="F429" s="191"/>
      <c r="G429" s="191"/>
      <c r="H429" s="191"/>
      <c r="I429" s="182"/>
      <c r="J429" s="191"/>
      <c r="K429" s="191"/>
      <c r="L429" s="191"/>
      <c r="M429" s="191"/>
      <c r="N429" s="191"/>
      <c r="O429" s="191"/>
      <c r="P429" s="191"/>
      <c r="Q429" s="191"/>
      <c r="R429" s="191"/>
      <c r="S429" s="191"/>
      <c r="T429" s="191"/>
      <c r="U429" s="191"/>
      <c r="V429" s="191"/>
      <c r="W429" s="191"/>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8"/>
      <c r="AY429" s="188"/>
      <c r="AZ429" s="188"/>
      <c r="BA429" s="188"/>
      <c r="BB429" s="188"/>
      <c r="BC429" s="188"/>
      <c r="BD429" s="188"/>
      <c r="BE429" s="188"/>
      <c r="BF429" s="188"/>
      <c r="BG429" s="188"/>
      <c r="BH429" s="188"/>
      <c r="BI429" s="188"/>
      <c r="BJ429" s="188"/>
      <c r="BK429" s="188"/>
      <c r="BL429" s="188"/>
      <c r="BM429" s="188"/>
      <c r="BN429" s="188"/>
      <c r="BO429" s="188"/>
      <c r="BP429" s="188"/>
      <c r="BQ429" s="188"/>
      <c r="BR429" s="188"/>
      <c r="BS429" s="188"/>
      <c r="BT429" s="188"/>
      <c r="BU429" s="188"/>
      <c r="BV429" s="188"/>
      <c r="BW429" s="188"/>
      <c r="BX429" s="188"/>
      <c r="BY429" s="188"/>
      <c r="BZ429" s="188"/>
      <c r="CA429" s="188"/>
      <c r="CB429" s="188"/>
      <c r="CC429" s="188"/>
      <c r="CD429" s="188"/>
      <c r="CE429" s="188"/>
      <c r="CF429" s="188"/>
      <c r="CG429" s="188"/>
      <c r="CH429" s="188"/>
      <c r="CI429" s="188"/>
      <c r="CJ429" s="188"/>
      <c r="CK429" s="188"/>
      <c r="CL429" s="188"/>
      <c r="CM429" s="188"/>
      <c r="CN429" s="188"/>
      <c r="CO429" s="188"/>
      <c r="CP429" s="188"/>
      <c r="CQ429" s="188"/>
      <c r="CR429" s="188"/>
      <c r="CS429" s="188"/>
      <c r="CT429" s="188"/>
      <c r="CU429" s="188"/>
      <c r="CV429" s="188"/>
      <c r="CW429" s="188"/>
      <c r="CX429" s="188"/>
      <c r="CY429" s="188"/>
      <c r="CZ429" s="188"/>
      <c r="DA429" s="188"/>
      <c r="DB429" s="188"/>
      <c r="DC429" s="188"/>
      <c r="DD429" s="188"/>
      <c r="DE429" s="188"/>
      <c r="DF429" s="188"/>
      <c r="DG429" s="188"/>
      <c r="DH429" s="188"/>
      <c r="DI429" s="188"/>
      <c r="DJ429" s="188"/>
      <c r="DK429" s="188"/>
      <c r="DL429" s="188"/>
      <c r="DM429" s="188"/>
      <c r="DN429" s="188"/>
      <c r="DO429" s="188"/>
      <c r="DP429" s="188"/>
      <c r="DQ429" s="188"/>
      <c r="DR429" s="188"/>
      <c r="DS429" s="188"/>
      <c r="DT429" s="188"/>
      <c r="DU429" s="188"/>
      <c r="DV429" s="188"/>
      <c r="DW429" s="188"/>
      <c r="DX429" s="188"/>
      <c r="DY429" s="188"/>
      <c r="DZ429" s="188"/>
      <c r="EA429" s="188"/>
      <c r="EB429" s="188"/>
      <c r="EC429" s="188"/>
      <c r="ED429" s="188"/>
      <c r="EE429" s="188"/>
      <c r="EF429" s="188"/>
      <c r="EG429" s="188"/>
      <c r="EH429" s="188"/>
      <c r="EI429" s="188"/>
      <c r="EJ429" s="188"/>
      <c r="EK429" s="188"/>
      <c r="EL429" s="188"/>
      <c r="EM429" s="188"/>
      <c r="EN429" s="188"/>
      <c r="EO429" s="188"/>
      <c r="EP429" s="188"/>
      <c r="EQ429" s="188"/>
      <c r="ER429" s="188"/>
      <c r="ES429" s="188"/>
      <c r="ET429" s="188"/>
      <c r="EU429" s="188"/>
      <c r="EV429" s="188"/>
      <c r="EW429" s="188"/>
      <c r="EX429" s="188"/>
      <c r="EY429" s="188"/>
      <c r="EZ429" s="188"/>
      <c r="FA429" s="188"/>
      <c r="FB429" s="188"/>
      <c r="FC429" s="188"/>
      <c r="FD429" s="188"/>
      <c r="FE429" s="188"/>
      <c r="FF429" s="188"/>
      <c r="FG429" s="188"/>
      <c r="FH429" s="188"/>
      <c r="FI429" s="188"/>
      <c r="FJ429" s="188"/>
      <c r="FK429" s="188"/>
      <c r="FL429" s="188"/>
      <c r="FM429" s="188"/>
      <c r="FN429" s="188"/>
      <c r="FO429" s="188"/>
      <c r="FP429" s="188"/>
      <c r="FQ429" s="188"/>
      <c r="FR429" s="188"/>
      <c r="FS429" s="188"/>
      <c r="FT429" s="188"/>
      <c r="FU429" s="188"/>
      <c r="FV429" s="188"/>
      <c r="FW429" s="188"/>
      <c r="FX429" s="188"/>
      <c r="FY429" s="188"/>
      <c r="FZ429" s="188"/>
      <c r="GA429" s="188"/>
      <c r="GB429" s="188"/>
      <c r="GC429" s="188"/>
      <c r="GD429" s="188"/>
      <c r="GE429" s="188"/>
      <c r="GF429" s="188"/>
      <c r="GG429" s="188"/>
      <c r="GH429" s="188"/>
      <c r="GI429" s="188"/>
      <c r="GJ429" s="188"/>
      <c r="GK429" s="188"/>
      <c r="GL429" s="188"/>
      <c r="GM429" s="188"/>
      <c r="GN429" s="188"/>
      <c r="GO429" s="188"/>
      <c r="GP429" s="188"/>
      <c r="GQ429" s="188"/>
      <c r="GR429" s="188"/>
      <c r="GS429" s="188"/>
      <c r="GT429" s="188"/>
      <c r="GU429" s="188"/>
      <c r="GV429" s="188"/>
      <c r="GW429" s="188"/>
      <c r="GX429" s="188"/>
      <c r="GY429" s="188"/>
      <c r="GZ429" s="188"/>
      <c r="HA429" s="188"/>
      <c r="HB429" s="188"/>
      <c r="HC429" s="188"/>
      <c r="HD429" s="188"/>
      <c r="HE429" s="188"/>
      <c r="HF429" s="188"/>
      <c r="HG429" s="188"/>
      <c r="HH429" s="188"/>
      <c r="HI429" s="188"/>
      <c r="HJ429" s="188"/>
    </row>
    <row r="430" spans="1:218">
      <c r="A430" s="191"/>
      <c r="B430" s="191"/>
      <c r="C430" s="191"/>
      <c r="D430" s="191"/>
      <c r="E430" s="182"/>
      <c r="F430" s="191"/>
      <c r="G430" s="191"/>
      <c r="H430" s="191"/>
      <c r="I430" s="182"/>
      <c r="J430" s="191"/>
      <c r="K430" s="191"/>
      <c r="L430" s="191"/>
      <c r="M430" s="191"/>
      <c r="N430" s="191"/>
      <c r="O430" s="191"/>
      <c r="P430" s="191"/>
      <c r="Q430" s="191"/>
      <c r="R430" s="191"/>
      <c r="S430" s="191"/>
      <c r="T430" s="191"/>
      <c r="U430" s="191"/>
      <c r="V430" s="191"/>
      <c r="W430" s="191"/>
      <c r="Z430" s="188"/>
      <c r="AA430" s="188"/>
      <c r="AB430" s="188"/>
      <c r="AC430" s="188"/>
      <c r="AD430" s="188"/>
      <c r="AE430" s="188"/>
      <c r="AF430" s="188"/>
      <c r="AG430" s="188"/>
      <c r="AH430" s="188"/>
      <c r="AI430" s="188"/>
      <c r="AJ430" s="188"/>
      <c r="AK430" s="188"/>
      <c r="AL430" s="188"/>
      <c r="AM430" s="188"/>
      <c r="AN430" s="188"/>
      <c r="AO430" s="188"/>
      <c r="AP430" s="188"/>
      <c r="AQ430" s="188"/>
      <c r="AR430" s="188"/>
      <c r="AS430" s="188"/>
      <c r="AT430" s="188"/>
      <c r="AU430" s="188"/>
      <c r="AV430" s="188"/>
      <c r="AW430" s="188"/>
      <c r="AX430" s="188"/>
      <c r="AY430" s="188"/>
      <c r="AZ430" s="188"/>
      <c r="BA430" s="188"/>
      <c r="BB430" s="188"/>
      <c r="BC430" s="188"/>
      <c r="BD430" s="188"/>
      <c r="BE430" s="188"/>
      <c r="BF430" s="188"/>
      <c r="BG430" s="188"/>
      <c r="BH430" s="188"/>
      <c r="BI430" s="188"/>
      <c r="BJ430" s="188"/>
      <c r="BK430" s="188"/>
      <c r="BL430" s="188"/>
      <c r="BM430" s="188"/>
      <c r="BN430" s="188"/>
      <c r="BO430" s="188"/>
      <c r="BP430" s="188"/>
      <c r="BQ430" s="188"/>
      <c r="BR430" s="188"/>
      <c r="BS430" s="188"/>
      <c r="BT430" s="188"/>
      <c r="BU430" s="188"/>
      <c r="BV430" s="188"/>
      <c r="BW430" s="188"/>
      <c r="BX430" s="188"/>
      <c r="BY430" s="188"/>
      <c r="BZ430" s="188"/>
      <c r="CA430" s="188"/>
      <c r="CB430" s="188"/>
      <c r="CC430" s="188"/>
      <c r="CD430" s="188"/>
      <c r="CE430" s="188"/>
      <c r="CF430" s="188"/>
      <c r="CG430" s="188"/>
      <c r="CH430" s="188"/>
      <c r="CI430" s="188"/>
      <c r="CJ430" s="188"/>
      <c r="CK430" s="188"/>
      <c r="CL430" s="188"/>
      <c r="CM430" s="188"/>
      <c r="CN430" s="188"/>
      <c r="CO430" s="188"/>
      <c r="CP430" s="188"/>
      <c r="CQ430" s="188"/>
      <c r="CR430" s="188"/>
      <c r="CS430" s="188"/>
      <c r="CT430" s="188"/>
      <c r="CU430" s="188"/>
      <c r="CV430" s="188"/>
      <c r="CW430" s="188"/>
      <c r="CX430" s="188"/>
      <c r="CY430" s="188"/>
      <c r="CZ430" s="188"/>
      <c r="DA430" s="188"/>
      <c r="DB430" s="188"/>
      <c r="DC430" s="188"/>
      <c r="DD430" s="188"/>
      <c r="DE430" s="188"/>
      <c r="DF430" s="188"/>
      <c r="DG430" s="188"/>
      <c r="DH430" s="188"/>
      <c r="DI430" s="188"/>
      <c r="DJ430" s="188"/>
      <c r="DK430" s="188"/>
      <c r="DL430" s="188"/>
      <c r="DM430" s="188"/>
      <c r="DN430" s="188"/>
      <c r="DO430" s="188"/>
      <c r="DP430" s="188"/>
      <c r="DQ430" s="188"/>
      <c r="DR430" s="188"/>
      <c r="DS430" s="188"/>
      <c r="DT430" s="188"/>
      <c r="DU430" s="188"/>
      <c r="DV430" s="188"/>
      <c r="DW430" s="188"/>
      <c r="DX430" s="188"/>
      <c r="DY430" s="188"/>
      <c r="DZ430" s="188"/>
      <c r="EA430" s="188"/>
      <c r="EB430" s="188"/>
      <c r="EC430" s="188"/>
      <c r="ED430" s="188"/>
      <c r="EE430" s="188"/>
      <c r="EF430" s="188"/>
      <c r="EG430" s="188"/>
      <c r="EH430" s="188"/>
      <c r="EI430" s="188"/>
      <c r="EJ430" s="188"/>
      <c r="EK430" s="188"/>
      <c r="EL430" s="188"/>
      <c r="EM430" s="188"/>
      <c r="EN430" s="188"/>
      <c r="EO430" s="188"/>
      <c r="EP430" s="188"/>
      <c r="EQ430" s="188"/>
      <c r="ER430" s="188"/>
      <c r="ES430" s="188"/>
      <c r="ET430" s="188"/>
      <c r="EU430" s="188"/>
      <c r="EV430" s="188"/>
      <c r="EW430" s="188"/>
      <c r="EX430" s="188"/>
      <c r="EY430" s="188"/>
      <c r="EZ430" s="188"/>
      <c r="FA430" s="188"/>
      <c r="FB430" s="188"/>
      <c r="FC430" s="188"/>
      <c r="FD430" s="188"/>
      <c r="FE430" s="188"/>
      <c r="FF430" s="188"/>
      <c r="FG430" s="188"/>
      <c r="FH430" s="188"/>
      <c r="FI430" s="188"/>
      <c r="FJ430" s="188"/>
      <c r="FK430" s="188"/>
      <c r="FL430" s="188"/>
      <c r="FM430" s="188"/>
      <c r="FN430" s="188"/>
      <c r="FO430" s="188"/>
      <c r="FP430" s="188"/>
      <c r="FQ430" s="188"/>
      <c r="FR430" s="188"/>
      <c r="FS430" s="188"/>
      <c r="FT430" s="188"/>
      <c r="FU430" s="188"/>
      <c r="FV430" s="188"/>
      <c r="FW430" s="188"/>
      <c r="FX430" s="188"/>
      <c r="FY430" s="188"/>
      <c r="FZ430" s="188"/>
      <c r="GA430" s="188"/>
      <c r="GB430" s="188"/>
      <c r="GC430" s="188"/>
      <c r="GD430" s="188"/>
      <c r="GE430" s="188"/>
      <c r="GF430" s="188"/>
      <c r="GG430" s="188"/>
      <c r="GH430" s="188"/>
      <c r="GI430" s="188"/>
      <c r="GJ430" s="188"/>
      <c r="GK430" s="188"/>
      <c r="GL430" s="188"/>
      <c r="GM430" s="188"/>
      <c r="GN430" s="188"/>
      <c r="GO430" s="188"/>
      <c r="GP430" s="188"/>
      <c r="GQ430" s="188"/>
      <c r="GR430" s="188"/>
      <c r="GS430" s="188"/>
      <c r="GT430" s="188"/>
      <c r="GU430" s="188"/>
      <c r="GV430" s="188"/>
      <c r="GW430" s="188"/>
      <c r="GX430" s="188"/>
      <c r="GY430" s="188"/>
      <c r="GZ430" s="188"/>
      <c r="HA430" s="188"/>
      <c r="HB430" s="188"/>
      <c r="HC430" s="188"/>
      <c r="HD430" s="188"/>
      <c r="HE430" s="188"/>
      <c r="HF430" s="188"/>
      <c r="HG430" s="188"/>
      <c r="HH430" s="188"/>
      <c r="HI430" s="188"/>
      <c r="HJ430" s="188"/>
    </row>
    <row r="431" spans="1:218">
      <c r="A431" s="191"/>
      <c r="B431" s="191"/>
      <c r="C431" s="191"/>
      <c r="D431" s="191"/>
      <c r="E431" s="182"/>
      <c r="F431" s="191"/>
      <c r="G431" s="191"/>
      <c r="H431" s="191"/>
      <c r="I431" s="182"/>
      <c r="J431" s="191"/>
      <c r="K431" s="191"/>
      <c r="L431" s="191"/>
      <c r="M431" s="191"/>
      <c r="N431" s="191"/>
      <c r="O431" s="191"/>
      <c r="P431" s="191"/>
      <c r="Q431" s="191"/>
      <c r="R431" s="191"/>
      <c r="S431" s="191"/>
      <c r="T431" s="191"/>
      <c r="U431" s="191"/>
      <c r="V431" s="191"/>
      <c r="W431" s="191"/>
      <c r="Z431" s="188"/>
      <c r="AA431" s="188"/>
      <c r="AB431" s="188"/>
      <c r="AC431" s="188"/>
      <c r="AD431" s="188"/>
      <c r="AE431" s="188"/>
      <c r="AF431" s="188"/>
      <c r="AG431" s="188"/>
      <c r="AH431" s="188"/>
      <c r="AI431" s="188"/>
      <c r="AJ431" s="188"/>
      <c r="AK431" s="188"/>
      <c r="AL431" s="188"/>
      <c r="AM431" s="188"/>
      <c r="AN431" s="188"/>
      <c r="AO431" s="188"/>
      <c r="AP431" s="188"/>
      <c r="AQ431" s="188"/>
      <c r="AR431" s="188"/>
      <c r="AS431" s="188"/>
      <c r="AT431" s="188"/>
      <c r="AU431" s="188"/>
      <c r="AV431" s="188"/>
      <c r="AW431" s="188"/>
      <c r="AX431" s="188"/>
      <c r="AY431" s="188"/>
      <c r="AZ431" s="188"/>
      <c r="BA431" s="188"/>
      <c r="BB431" s="188"/>
      <c r="BC431" s="188"/>
      <c r="BD431" s="188"/>
      <c r="BE431" s="188"/>
      <c r="BF431" s="188"/>
      <c r="BG431" s="188"/>
      <c r="BH431" s="188"/>
      <c r="BI431" s="188"/>
      <c r="BJ431" s="188"/>
      <c r="BK431" s="188"/>
      <c r="BL431" s="188"/>
      <c r="BM431" s="188"/>
      <c r="BN431" s="188"/>
      <c r="BO431" s="188"/>
      <c r="BP431" s="188"/>
      <c r="BQ431" s="188"/>
      <c r="BR431" s="188"/>
      <c r="BS431" s="188"/>
      <c r="BT431" s="188"/>
      <c r="BU431" s="188"/>
      <c r="BV431" s="188"/>
      <c r="BW431" s="188"/>
      <c r="BX431" s="188"/>
      <c r="BY431" s="188"/>
      <c r="BZ431" s="188"/>
      <c r="CA431" s="188"/>
      <c r="CB431" s="188"/>
      <c r="CC431" s="188"/>
      <c r="CD431" s="188"/>
      <c r="CE431" s="188"/>
      <c r="CF431" s="188"/>
      <c r="CG431" s="188"/>
      <c r="CH431" s="188"/>
      <c r="CI431" s="188"/>
      <c r="CJ431" s="188"/>
      <c r="CK431" s="188"/>
      <c r="CL431" s="188"/>
      <c r="CM431" s="188"/>
      <c r="CN431" s="188"/>
      <c r="CO431" s="188"/>
      <c r="CP431" s="188"/>
      <c r="CQ431" s="188"/>
      <c r="CR431" s="188"/>
      <c r="CS431" s="188"/>
      <c r="CT431" s="188"/>
      <c r="CU431" s="188"/>
      <c r="CV431" s="188"/>
      <c r="CW431" s="188"/>
      <c r="CX431" s="188"/>
      <c r="CY431" s="188"/>
      <c r="CZ431" s="188"/>
      <c r="DA431" s="188"/>
      <c r="DB431" s="188"/>
      <c r="DC431" s="188"/>
      <c r="DD431" s="188"/>
      <c r="DE431" s="188"/>
      <c r="DF431" s="188"/>
      <c r="DG431" s="188"/>
      <c r="DH431" s="188"/>
      <c r="DI431" s="188"/>
      <c r="DJ431" s="188"/>
      <c r="DK431" s="188"/>
      <c r="DL431" s="188"/>
      <c r="DM431" s="188"/>
      <c r="DN431" s="188"/>
      <c r="DO431" s="188"/>
      <c r="DP431" s="188"/>
      <c r="DQ431" s="188"/>
      <c r="DR431" s="188"/>
      <c r="DS431" s="188"/>
      <c r="DT431" s="188"/>
      <c r="DU431" s="188"/>
      <c r="DV431" s="188"/>
      <c r="DW431" s="188"/>
      <c r="DX431" s="188"/>
      <c r="DY431" s="188"/>
      <c r="DZ431" s="188"/>
      <c r="EA431" s="188"/>
      <c r="EB431" s="188"/>
      <c r="EC431" s="188"/>
      <c r="ED431" s="188"/>
      <c r="EE431" s="188"/>
      <c r="EF431" s="188"/>
      <c r="EG431" s="188"/>
      <c r="EH431" s="188"/>
      <c r="EI431" s="188"/>
      <c r="EJ431" s="188"/>
      <c r="EK431" s="188"/>
      <c r="EL431" s="188"/>
      <c r="EM431" s="188"/>
      <c r="EN431" s="188"/>
      <c r="EO431" s="188"/>
      <c r="EP431" s="188"/>
      <c r="EQ431" s="188"/>
      <c r="ER431" s="188"/>
      <c r="ES431" s="188"/>
      <c r="ET431" s="188"/>
      <c r="EU431" s="188"/>
      <c r="EV431" s="188"/>
      <c r="EW431" s="188"/>
      <c r="EX431" s="188"/>
      <c r="EY431" s="188"/>
      <c r="EZ431" s="188"/>
      <c r="FA431" s="188"/>
      <c r="FB431" s="188"/>
      <c r="FC431" s="188"/>
      <c r="FD431" s="188"/>
      <c r="FE431" s="188"/>
      <c r="FF431" s="188"/>
      <c r="FG431" s="188"/>
      <c r="FH431" s="188"/>
      <c r="FI431" s="188"/>
      <c r="FJ431" s="188"/>
      <c r="FK431" s="188"/>
      <c r="FL431" s="188"/>
      <c r="FM431" s="188"/>
      <c r="FN431" s="188"/>
      <c r="FO431" s="188"/>
      <c r="FP431" s="188"/>
      <c r="FQ431" s="188"/>
      <c r="FR431" s="188"/>
      <c r="FS431" s="188"/>
      <c r="FT431" s="188"/>
      <c r="FU431" s="188"/>
      <c r="FV431" s="188"/>
      <c r="FW431" s="188"/>
      <c r="FX431" s="188"/>
      <c r="FY431" s="188"/>
      <c r="FZ431" s="188"/>
      <c r="GA431" s="188"/>
      <c r="GB431" s="188"/>
      <c r="GC431" s="188"/>
      <c r="GD431" s="188"/>
      <c r="GE431" s="188"/>
      <c r="GF431" s="188"/>
      <c r="GG431" s="188"/>
      <c r="GH431" s="188"/>
      <c r="GI431" s="188"/>
      <c r="GJ431" s="188"/>
      <c r="GK431" s="188"/>
      <c r="GL431" s="188"/>
      <c r="GM431" s="188"/>
      <c r="GN431" s="188"/>
      <c r="GO431" s="188"/>
      <c r="GP431" s="188"/>
      <c r="GQ431" s="188"/>
      <c r="GR431" s="188"/>
      <c r="GS431" s="188"/>
      <c r="GT431" s="188"/>
      <c r="GU431" s="188"/>
      <c r="GV431" s="188"/>
      <c r="GW431" s="188"/>
      <c r="GX431" s="188"/>
      <c r="GY431" s="188"/>
      <c r="GZ431" s="188"/>
      <c r="HA431" s="188"/>
      <c r="HB431" s="188"/>
      <c r="HC431" s="188"/>
      <c r="HD431" s="188"/>
      <c r="HE431" s="188"/>
      <c r="HF431" s="188"/>
      <c r="HG431" s="188"/>
      <c r="HH431" s="188"/>
      <c r="HI431" s="188"/>
      <c r="HJ431" s="188"/>
    </row>
    <row r="432" spans="1:218">
      <c r="A432" s="191"/>
      <c r="B432" s="191"/>
      <c r="C432" s="191"/>
      <c r="D432" s="191"/>
      <c r="E432" s="182"/>
      <c r="F432" s="191"/>
      <c r="G432" s="191"/>
      <c r="H432" s="191"/>
      <c r="I432" s="182"/>
      <c r="J432" s="191"/>
      <c r="K432" s="191"/>
      <c r="L432" s="191"/>
      <c r="M432" s="191"/>
      <c r="N432" s="191"/>
      <c r="O432" s="191"/>
      <c r="P432" s="191"/>
      <c r="Q432" s="191"/>
      <c r="R432" s="191"/>
      <c r="S432" s="191"/>
      <c r="T432" s="191"/>
      <c r="U432" s="191"/>
      <c r="V432" s="191"/>
      <c r="W432" s="191"/>
      <c r="Z432" s="188"/>
      <c r="AA432" s="188"/>
      <c r="AB432" s="188"/>
      <c r="AC432" s="188"/>
      <c r="AD432" s="188"/>
      <c r="AE432" s="188"/>
      <c r="AF432" s="188"/>
      <c r="AG432" s="188"/>
      <c r="AH432" s="188"/>
      <c r="AI432" s="188"/>
      <c r="AJ432" s="188"/>
      <c r="AK432" s="188"/>
      <c r="AL432" s="188"/>
      <c r="AM432" s="188"/>
      <c r="AN432" s="188"/>
      <c r="AO432" s="188"/>
      <c r="AP432" s="188"/>
      <c r="AQ432" s="188"/>
      <c r="AR432" s="188"/>
      <c r="AS432" s="188"/>
      <c r="AT432" s="188"/>
      <c r="AU432" s="188"/>
      <c r="AV432" s="188"/>
      <c r="AW432" s="188"/>
      <c r="AX432" s="188"/>
      <c r="AY432" s="188"/>
      <c r="AZ432" s="188"/>
      <c r="BA432" s="188"/>
      <c r="BB432" s="188"/>
      <c r="BC432" s="188"/>
      <c r="BD432" s="188"/>
      <c r="BE432" s="188"/>
      <c r="BF432" s="188"/>
      <c r="BG432" s="188"/>
      <c r="BH432" s="188"/>
      <c r="BI432" s="188"/>
      <c r="BJ432" s="188"/>
      <c r="BK432" s="188"/>
      <c r="BL432" s="188"/>
      <c r="BM432" s="188"/>
      <c r="BN432" s="188"/>
      <c r="BO432" s="188"/>
      <c r="BP432" s="188"/>
      <c r="BQ432" s="188"/>
      <c r="BR432" s="188"/>
      <c r="BS432" s="188"/>
      <c r="BT432" s="188"/>
      <c r="BU432" s="188"/>
      <c r="BV432" s="188"/>
      <c r="BW432" s="188"/>
      <c r="BX432" s="188"/>
      <c r="BY432" s="188"/>
      <c r="BZ432" s="188"/>
      <c r="CA432" s="188"/>
      <c r="CB432" s="188"/>
      <c r="CC432" s="188"/>
      <c r="CD432" s="188"/>
      <c r="CE432" s="188"/>
      <c r="CF432" s="188"/>
      <c r="CG432" s="188"/>
      <c r="CH432" s="188"/>
      <c r="CI432" s="188"/>
      <c r="CJ432" s="188"/>
      <c r="CK432" s="188"/>
      <c r="CL432" s="188"/>
      <c r="CM432" s="188"/>
      <c r="CN432" s="188"/>
      <c r="CO432" s="188"/>
      <c r="CP432" s="188"/>
      <c r="CQ432" s="188"/>
      <c r="CR432" s="188"/>
      <c r="CS432" s="188"/>
      <c r="CT432" s="188"/>
      <c r="CU432" s="188"/>
      <c r="CV432" s="188"/>
      <c r="CW432" s="188"/>
      <c r="CX432" s="188"/>
      <c r="CY432" s="188"/>
      <c r="CZ432" s="188"/>
      <c r="DA432" s="188"/>
      <c r="DB432" s="188"/>
      <c r="DC432" s="188"/>
      <c r="DD432" s="188"/>
      <c r="DE432" s="188"/>
      <c r="DF432" s="188"/>
      <c r="DG432" s="188"/>
      <c r="DH432" s="188"/>
      <c r="DI432" s="188"/>
      <c r="DJ432" s="188"/>
      <c r="DK432" s="188"/>
      <c r="DL432" s="188"/>
      <c r="DM432" s="188"/>
      <c r="DN432" s="188"/>
      <c r="DO432" s="188"/>
      <c r="DP432" s="188"/>
      <c r="DQ432" s="188"/>
      <c r="DR432" s="188"/>
      <c r="DS432" s="188"/>
      <c r="DT432" s="188"/>
      <c r="DU432" s="188"/>
      <c r="DV432" s="188"/>
      <c r="DW432" s="188"/>
      <c r="DX432" s="188"/>
      <c r="DY432" s="188"/>
      <c r="DZ432" s="188"/>
      <c r="EA432" s="188"/>
      <c r="EB432" s="188"/>
      <c r="EC432" s="188"/>
      <c r="ED432" s="188"/>
      <c r="EE432" s="188"/>
      <c r="EF432" s="188"/>
      <c r="EG432" s="188"/>
      <c r="EH432" s="188"/>
      <c r="EI432" s="188"/>
      <c r="EJ432" s="188"/>
      <c r="EK432" s="188"/>
      <c r="EL432" s="188"/>
      <c r="EM432" s="188"/>
      <c r="EN432" s="188"/>
      <c r="EO432" s="188"/>
      <c r="EP432" s="188"/>
      <c r="EQ432" s="188"/>
      <c r="ER432" s="188"/>
      <c r="ES432" s="188"/>
      <c r="ET432" s="188"/>
      <c r="EU432" s="188"/>
      <c r="EV432" s="188"/>
      <c r="EW432" s="188"/>
      <c r="EX432" s="188"/>
      <c r="EY432" s="188"/>
      <c r="EZ432" s="188"/>
      <c r="FA432" s="188"/>
      <c r="FB432" s="188"/>
      <c r="FC432" s="188"/>
      <c r="FD432" s="188"/>
      <c r="FE432" s="188"/>
      <c r="FF432" s="188"/>
      <c r="FG432" s="188"/>
      <c r="FH432" s="188"/>
      <c r="FI432" s="188"/>
      <c r="FJ432" s="188"/>
      <c r="FK432" s="188"/>
      <c r="FL432" s="188"/>
      <c r="FM432" s="188"/>
      <c r="FN432" s="188"/>
      <c r="FO432" s="188"/>
      <c r="FP432" s="188"/>
      <c r="FQ432" s="188"/>
      <c r="FR432" s="188"/>
      <c r="FS432" s="188"/>
      <c r="FT432" s="188"/>
      <c r="FU432" s="188"/>
      <c r="FV432" s="188"/>
      <c r="FW432" s="188"/>
      <c r="FX432" s="188"/>
      <c r="FY432" s="188"/>
      <c r="FZ432" s="188"/>
      <c r="GA432" s="188"/>
      <c r="GB432" s="188"/>
      <c r="GC432" s="188"/>
      <c r="GD432" s="188"/>
      <c r="GE432" s="188"/>
      <c r="GF432" s="188"/>
      <c r="GG432" s="188"/>
      <c r="GH432" s="188"/>
      <c r="GI432" s="188"/>
      <c r="GJ432" s="188"/>
      <c r="GK432" s="188"/>
      <c r="GL432" s="188"/>
      <c r="GM432" s="188"/>
      <c r="GN432" s="188"/>
      <c r="GO432" s="188"/>
      <c r="GP432" s="188"/>
      <c r="GQ432" s="188"/>
      <c r="GR432" s="188"/>
      <c r="GS432" s="188"/>
      <c r="GT432" s="188"/>
      <c r="GU432" s="188"/>
      <c r="GV432" s="188"/>
      <c r="GW432" s="188"/>
      <c r="GX432" s="188"/>
      <c r="GY432" s="188"/>
      <c r="GZ432" s="188"/>
      <c r="HA432" s="188"/>
      <c r="HB432" s="188"/>
      <c r="HC432" s="188"/>
      <c r="HD432" s="188"/>
      <c r="HE432" s="188"/>
      <c r="HF432" s="188"/>
      <c r="HG432" s="188"/>
      <c r="HH432" s="188"/>
      <c r="HI432" s="188"/>
      <c r="HJ432" s="188"/>
    </row>
    <row r="433" spans="1:218">
      <c r="A433" s="191"/>
      <c r="B433" s="191"/>
      <c r="C433" s="191"/>
      <c r="D433" s="191"/>
      <c r="E433" s="182"/>
      <c r="F433" s="191"/>
      <c r="G433" s="191"/>
      <c r="H433" s="191"/>
      <c r="I433" s="182"/>
      <c r="J433" s="191"/>
      <c r="K433" s="191"/>
      <c r="L433" s="191"/>
      <c r="M433" s="191"/>
      <c r="N433" s="191"/>
      <c r="O433" s="191"/>
      <c r="P433" s="191"/>
      <c r="Q433" s="191"/>
      <c r="R433" s="191"/>
      <c r="S433" s="191"/>
      <c r="T433" s="191"/>
      <c r="U433" s="191"/>
      <c r="V433" s="191"/>
      <c r="W433" s="191"/>
      <c r="Z433" s="188"/>
      <c r="AA433" s="188"/>
      <c r="AB433" s="188"/>
      <c r="AC433" s="188"/>
      <c r="AD433" s="188"/>
      <c r="AE433" s="188"/>
      <c r="AF433" s="188"/>
      <c r="AG433" s="188"/>
      <c r="AH433" s="188"/>
      <c r="AI433" s="188"/>
      <c r="AJ433" s="188"/>
      <c r="AK433" s="188"/>
      <c r="AL433" s="188"/>
      <c r="AM433" s="188"/>
      <c r="AN433" s="188"/>
      <c r="AO433" s="188"/>
      <c r="AP433" s="188"/>
      <c r="AQ433" s="188"/>
      <c r="AR433" s="188"/>
      <c r="AS433" s="188"/>
      <c r="AT433" s="188"/>
      <c r="AU433" s="188"/>
      <c r="AV433" s="188"/>
      <c r="AW433" s="188"/>
      <c r="AX433" s="188"/>
      <c r="AY433" s="188"/>
      <c r="AZ433" s="188"/>
      <c r="BA433" s="188"/>
      <c r="BB433" s="188"/>
      <c r="BC433" s="188"/>
      <c r="BD433" s="188"/>
      <c r="BE433" s="188"/>
      <c r="BF433" s="188"/>
      <c r="BG433" s="188"/>
      <c r="BH433" s="188"/>
      <c r="BI433" s="188"/>
      <c r="BJ433" s="188"/>
      <c r="BK433" s="188"/>
      <c r="BL433" s="188"/>
      <c r="BM433" s="188"/>
      <c r="BN433" s="188"/>
      <c r="BO433" s="188"/>
      <c r="BP433" s="188"/>
      <c r="BQ433" s="188"/>
      <c r="BR433" s="188"/>
      <c r="BS433" s="188"/>
      <c r="BT433" s="188"/>
      <c r="BU433" s="188"/>
      <c r="BV433" s="188"/>
      <c r="BW433" s="188"/>
      <c r="BX433" s="188"/>
      <c r="BY433" s="188"/>
      <c r="BZ433" s="188"/>
      <c r="CA433" s="188"/>
      <c r="CB433" s="188"/>
      <c r="CC433" s="188"/>
      <c r="CD433" s="188"/>
      <c r="CE433" s="188"/>
      <c r="CF433" s="188"/>
      <c r="CG433" s="188"/>
      <c r="CH433" s="188"/>
      <c r="CI433" s="188"/>
      <c r="CJ433" s="188"/>
      <c r="CK433" s="188"/>
      <c r="CL433" s="188"/>
      <c r="CM433" s="188"/>
      <c r="CN433" s="188"/>
      <c r="CO433" s="188"/>
      <c r="CP433" s="188"/>
      <c r="CQ433" s="188"/>
      <c r="CR433" s="188"/>
      <c r="CS433" s="188"/>
      <c r="CT433" s="188"/>
      <c r="CU433" s="188"/>
      <c r="CV433" s="188"/>
      <c r="CW433" s="188"/>
      <c r="CX433" s="188"/>
      <c r="CY433" s="188"/>
      <c r="CZ433" s="188"/>
      <c r="DA433" s="188"/>
      <c r="DB433" s="188"/>
      <c r="DC433" s="188"/>
      <c r="DD433" s="188"/>
      <c r="DE433" s="188"/>
      <c r="DF433" s="188"/>
      <c r="DG433" s="188"/>
      <c r="DH433" s="188"/>
      <c r="DI433" s="188"/>
      <c r="DJ433" s="188"/>
      <c r="DK433" s="188"/>
      <c r="DL433" s="188"/>
      <c r="DM433" s="188"/>
      <c r="DN433" s="188"/>
      <c r="DO433" s="188"/>
      <c r="DP433" s="188"/>
      <c r="DQ433" s="188"/>
      <c r="DR433" s="188"/>
      <c r="DS433" s="188"/>
      <c r="DT433" s="188"/>
      <c r="DU433" s="188"/>
      <c r="DV433" s="188"/>
      <c r="DW433" s="188"/>
      <c r="DX433" s="188"/>
      <c r="DY433" s="188"/>
      <c r="DZ433" s="188"/>
      <c r="EA433" s="188"/>
      <c r="EB433" s="188"/>
      <c r="EC433" s="188"/>
      <c r="ED433" s="188"/>
      <c r="EE433" s="188"/>
      <c r="EF433" s="188"/>
      <c r="EG433" s="188"/>
      <c r="EH433" s="188"/>
      <c r="EI433" s="188"/>
      <c r="EJ433" s="188"/>
      <c r="EK433" s="188"/>
      <c r="EL433" s="188"/>
      <c r="EM433" s="188"/>
      <c r="EN433" s="188"/>
      <c r="EO433" s="188"/>
      <c r="EP433" s="188"/>
      <c r="EQ433" s="188"/>
      <c r="ER433" s="188"/>
      <c r="ES433" s="188"/>
      <c r="ET433" s="188"/>
      <c r="EU433" s="188"/>
      <c r="EV433" s="188"/>
      <c r="EW433" s="188"/>
      <c r="EX433" s="188"/>
      <c r="EY433" s="188"/>
      <c r="EZ433" s="188"/>
      <c r="FA433" s="188"/>
      <c r="FB433" s="188"/>
      <c r="FC433" s="188"/>
      <c r="FD433" s="188"/>
      <c r="FE433" s="188"/>
      <c r="FF433" s="188"/>
      <c r="FG433" s="188"/>
      <c r="FH433" s="188"/>
      <c r="FI433" s="188"/>
      <c r="FJ433" s="188"/>
      <c r="FK433" s="188"/>
      <c r="FL433" s="188"/>
      <c r="FM433" s="188"/>
      <c r="FN433" s="188"/>
      <c r="FO433" s="188"/>
      <c r="FP433" s="188"/>
      <c r="FQ433" s="188"/>
      <c r="FR433" s="188"/>
      <c r="FS433" s="188"/>
      <c r="FT433" s="188"/>
      <c r="FU433" s="188"/>
      <c r="FV433" s="188"/>
      <c r="FW433" s="188"/>
      <c r="FX433" s="188"/>
      <c r="FY433" s="188"/>
      <c r="FZ433" s="188"/>
      <c r="GA433" s="188"/>
      <c r="GB433" s="188"/>
      <c r="GC433" s="188"/>
      <c r="GD433" s="188"/>
      <c r="GE433" s="188"/>
      <c r="GF433" s="188"/>
      <c r="GG433" s="188"/>
      <c r="GH433" s="188"/>
      <c r="GI433" s="188"/>
      <c r="GJ433" s="188"/>
      <c r="GK433" s="188"/>
      <c r="GL433" s="188"/>
      <c r="GM433" s="188"/>
      <c r="GN433" s="188"/>
      <c r="GO433" s="188"/>
      <c r="GP433" s="188"/>
      <c r="GQ433" s="188"/>
      <c r="GR433" s="188"/>
      <c r="GS433" s="188"/>
      <c r="GT433" s="188"/>
      <c r="GU433" s="188"/>
      <c r="GV433" s="188"/>
      <c r="GW433" s="188"/>
      <c r="GX433" s="188"/>
      <c r="GY433" s="188"/>
      <c r="GZ433" s="188"/>
      <c r="HA433" s="188"/>
      <c r="HB433" s="188"/>
      <c r="HC433" s="188"/>
      <c r="HD433" s="188"/>
      <c r="HE433" s="188"/>
      <c r="HF433" s="188"/>
      <c r="HG433" s="188"/>
      <c r="HH433" s="188"/>
      <c r="HI433" s="188"/>
      <c r="HJ433" s="188"/>
    </row>
    <row r="434" spans="1:218">
      <c r="A434" s="191"/>
      <c r="B434" s="191"/>
      <c r="C434" s="191"/>
      <c r="D434" s="191"/>
      <c r="E434" s="182"/>
      <c r="F434" s="191"/>
      <c r="G434" s="191"/>
      <c r="H434" s="191"/>
      <c r="I434" s="182"/>
      <c r="J434" s="191"/>
      <c r="K434" s="191"/>
      <c r="L434" s="191"/>
      <c r="M434" s="191"/>
      <c r="N434" s="191"/>
      <c r="O434" s="191"/>
      <c r="P434" s="191"/>
      <c r="Q434" s="191"/>
      <c r="R434" s="191"/>
      <c r="S434" s="191"/>
      <c r="T434" s="191"/>
      <c r="U434" s="191"/>
      <c r="V434" s="191"/>
      <c r="W434" s="191"/>
      <c r="Z434" s="188"/>
      <c r="AA434" s="188"/>
      <c r="AB434" s="188"/>
      <c r="AC434" s="188"/>
      <c r="AD434" s="188"/>
      <c r="AE434" s="188"/>
      <c r="AF434" s="188"/>
      <c r="AG434" s="188"/>
      <c r="AH434" s="188"/>
      <c r="AI434" s="188"/>
      <c r="AJ434" s="188"/>
      <c r="AK434" s="188"/>
      <c r="AL434" s="188"/>
      <c r="AM434" s="188"/>
      <c r="AN434" s="188"/>
      <c r="AO434" s="188"/>
      <c r="AP434" s="188"/>
      <c r="AQ434" s="188"/>
      <c r="AR434" s="188"/>
      <c r="AS434" s="188"/>
      <c r="AT434" s="188"/>
      <c r="AU434" s="188"/>
      <c r="AV434" s="188"/>
      <c r="AW434" s="188"/>
      <c r="AX434" s="188"/>
      <c r="AY434" s="188"/>
      <c r="AZ434" s="188"/>
      <c r="BA434" s="188"/>
      <c r="BB434" s="188"/>
      <c r="BC434" s="188"/>
      <c r="BD434" s="188"/>
      <c r="BE434" s="188"/>
      <c r="BF434" s="188"/>
      <c r="BG434" s="188"/>
      <c r="BH434" s="188"/>
      <c r="BI434" s="188"/>
      <c r="BJ434" s="188"/>
      <c r="BK434" s="188"/>
      <c r="BL434" s="188"/>
      <c r="BM434" s="188"/>
      <c r="BN434" s="188"/>
      <c r="BO434" s="188"/>
      <c r="BP434" s="188"/>
      <c r="BQ434" s="188"/>
      <c r="BR434" s="188"/>
      <c r="BS434" s="188"/>
      <c r="BT434" s="188"/>
      <c r="BU434" s="188"/>
      <c r="BV434" s="188"/>
      <c r="BW434" s="188"/>
      <c r="BX434" s="188"/>
      <c r="BY434" s="188"/>
      <c r="BZ434" s="188"/>
      <c r="CA434" s="188"/>
      <c r="CB434" s="188"/>
      <c r="CC434" s="188"/>
      <c r="CD434" s="188"/>
      <c r="CE434" s="188"/>
      <c r="CF434" s="188"/>
      <c r="CG434" s="188"/>
      <c r="CH434" s="188"/>
      <c r="CI434" s="188"/>
      <c r="CJ434" s="188"/>
      <c r="CK434" s="188"/>
      <c r="CL434" s="188"/>
      <c r="CM434" s="188"/>
      <c r="CN434" s="188"/>
      <c r="CO434" s="188"/>
      <c r="CP434" s="188"/>
      <c r="CQ434" s="188"/>
      <c r="CR434" s="188"/>
      <c r="CS434" s="188"/>
      <c r="CT434" s="188"/>
      <c r="CU434" s="188"/>
      <c r="CV434" s="188"/>
      <c r="CW434" s="188"/>
      <c r="CX434" s="188"/>
      <c r="CY434" s="188"/>
      <c r="CZ434" s="188"/>
      <c r="DA434" s="188"/>
      <c r="DB434" s="188"/>
      <c r="DC434" s="188"/>
      <c r="DD434" s="188"/>
      <c r="DE434" s="188"/>
      <c r="DF434" s="188"/>
      <c r="DG434" s="188"/>
      <c r="DH434" s="188"/>
      <c r="DI434" s="188"/>
      <c r="DJ434" s="188"/>
      <c r="DK434" s="188"/>
      <c r="DL434" s="188"/>
      <c r="DM434" s="188"/>
      <c r="DN434" s="188"/>
      <c r="DO434" s="188"/>
      <c r="DP434" s="188"/>
      <c r="DQ434" s="188"/>
      <c r="DR434" s="188"/>
      <c r="DS434" s="188"/>
      <c r="DT434" s="188"/>
      <c r="DU434" s="188"/>
      <c r="DV434" s="188"/>
      <c r="DW434" s="188"/>
      <c r="DX434" s="188"/>
      <c r="DY434" s="188"/>
      <c r="DZ434" s="188"/>
      <c r="EA434" s="188"/>
      <c r="EB434" s="188"/>
      <c r="EC434" s="188"/>
      <c r="ED434" s="188"/>
      <c r="EE434" s="188"/>
      <c r="EF434" s="188"/>
      <c r="EG434" s="188"/>
      <c r="EH434" s="188"/>
      <c r="EI434" s="188"/>
      <c r="EJ434" s="188"/>
      <c r="EK434" s="188"/>
      <c r="EL434" s="188"/>
      <c r="EM434" s="188"/>
      <c r="EN434" s="188"/>
      <c r="EO434" s="188"/>
      <c r="EP434" s="188"/>
      <c r="EQ434" s="188"/>
      <c r="ER434" s="188"/>
      <c r="ES434" s="188"/>
      <c r="ET434" s="188"/>
      <c r="EU434" s="188"/>
      <c r="EV434" s="188"/>
      <c r="EW434" s="188"/>
      <c r="EX434" s="188"/>
      <c r="EY434" s="188"/>
      <c r="EZ434" s="188"/>
      <c r="FA434" s="188"/>
      <c r="FB434" s="188"/>
      <c r="FC434" s="188"/>
      <c r="FD434" s="188"/>
      <c r="FE434" s="188"/>
      <c r="FF434" s="188"/>
      <c r="FG434" s="188"/>
      <c r="FH434" s="188"/>
      <c r="FI434" s="188"/>
      <c r="FJ434" s="188"/>
      <c r="FK434" s="188"/>
      <c r="FL434" s="188"/>
      <c r="FM434" s="188"/>
      <c r="FN434" s="188"/>
      <c r="FO434" s="188"/>
      <c r="FP434" s="188"/>
      <c r="FQ434" s="188"/>
      <c r="FR434" s="188"/>
      <c r="FS434" s="188"/>
      <c r="FT434" s="188"/>
      <c r="FU434" s="188"/>
      <c r="FV434" s="188"/>
      <c r="FW434" s="188"/>
      <c r="FX434" s="188"/>
      <c r="FY434" s="188"/>
      <c r="FZ434" s="188"/>
      <c r="GA434" s="188"/>
      <c r="GB434" s="188"/>
      <c r="GC434" s="188"/>
      <c r="GD434" s="188"/>
      <c r="GE434" s="188"/>
      <c r="GF434" s="188"/>
      <c r="GG434" s="188"/>
      <c r="GH434" s="188"/>
      <c r="GI434" s="188"/>
      <c r="GJ434" s="188"/>
      <c r="GK434" s="188"/>
      <c r="GL434" s="188"/>
      <c r="GM434" s="188"/>
      <c r="GN434" s="188"/>
      <c r="GO434" s="188"/>
      <c r="GP434" s="188"/>
      <c r="GQ434" s="188"/>
      <c r="GR434" s="188"/>
      <c r="GS434" s="188"/>
      <c r="GT434" s="188"/>
      <c r="GU434" s="188"/>
      <c r="GV434" s="188"/>
      <c r="GW434" s="188"/>
      <c r="GX434" s="188"/>
      <c r="GY434" s="188"/>
      <c r="GZ434" s="188"/>
      <c r="HA434" s="188"/>
      <c r="HB434" s="188"/>
      <c r="HC434" s="188"/>
      <c r="HD434" s="188"/>
      <c r="HE434" s="188"/>
      <c r="HF434" s="188"/>
      <c r="HG434" s="188"/>
      <c r="HH434" s="188"/>
      <c r="HI434" s="188"/>
      <c r="HJ434" s="188"/>
    </row>
    <row r="435" spans="1:218">
      <c r="A435" s="191"/>
      <c r="B435" s="191"/>
      <c r="C435" s="191"/>
      <c r="D435" s="191"/>
      <c r="E435" s="182"/>
      <c r="F435" s="191"/>
      <c r="G435" s="191"/>
      <c r="H435" s="191"/>
      <c r="I435" s="182"/>
      <c r="J435" s="191"/>
      <c r="K435" s="191"/>
      <c r="L435" s="191"/>
      <c r="M435" s="191"/>
      <c r="N435" s="191"/>
      <c r="O435" s="191"/>
      <c r="P435" s="191"/>
      <c r="Q435" s="191"/>
      <c r="R435" s="191"/>
      <c r="S435" s="191"/>
      <c r="T435" s="191"/>
      <c r="U435" s="191"/>
      <c r="V435" s="191"/>
      <c r="W435" s="191"/>
      <c r="Z435" s="188"/>
      <c r="AA435" s="188"/>
      <c r="AB435" s="188"/>
      <c r="AC435" s="188"/>
      <c r="AD435" s="188"/>
      <c r="AE435" s="188"/>
      <c r="AF435" s="188"/>
      <c r="AG435" s="188"/>
      <c r="AH435" s="188"/>
      <c r="AI435" s="188"/>
      <c r="AJ435" s="188"/>
      <c r="AK435" s="188"/>
      <c r="AL435" s="188"/>
      <c r="AM435" s="188"/>
      <c r="AN435" s="188"/>
      <c r="AO435" s="188"/>
      <c r="AP435" s="188"/>
      <c r="AQ435" s="188"/>
      <c r="AR435" s="188"/>
      <c r="AS435" s="188"/>
      <c r="AT435" s="188"/>
      <c r="AU435" s="188"/>
      <c r="AV435" s="188"/>
      <c r="AW435" s="188"/>
      <c r="AX435" s="188"/>
      <c r="AY435" s="188"/>
      <c r="AZ435" s="188"/>
      <c r="BA435" s="188"/>
      <c r="BB435" s="188"/>
      <c r="BC435" s="188"/>
      <c r="BD435" s="188"/>
      <c r="BE435" s="188"/>
      <c r="BF435" s="188"/>
      <c r="BG435" s="188"/>
      <c r="BH435" s="188"/>
      <c r="BI435" s="188"/>
      <c r="BJ435" s="188"/>
      <c r="BK435" s="188"/>
      <c r="BL435" s="188"/>
      <c r="BM435" s="188"/>
      <c r="BN435" s="188"/>
      <c r="BO435" s="188"/>
      <c r="BP435" s="188"/>
      <c r="BQ435" s="188"/>
      <c r="BR435" s="188"/>
      <c r="BS435" s="188"/>
      <c r="BT435" s="188"/>
      <c r="BU435" s="188"/>
      <c r="BV435" s="188"/>
      <c r="BW435" s="188"/>
      <c r="BX435" s="188"/>
      <c r="BY435" s="188"/>
      <c r="BZ435" s="188"/>
      <c r="CA435" s="188"/>
      <c r="CB435" s="188"/>
      <c r="CC435" s="188"/>
      <c r="CD435" s="188"/>
      <c r="CE435" s="188"/>
      <c r="CF435" s="188"/>
      <c r="CG435" s="188"/>
      <c r="CH435" s="188"/>
      <c r="CI435" s="188"/>
      <c r="CJ435" s="188"/>
      <c r="CK435" s="188"/>
      <c r="CL435" s="188"/>
      <c r="CM435" s="188"/>
      <c r="CN435" s="188"/>
      <c r="CO435" s="188"/>
      <c r="CP435" s="188"/>
      <c r="CQ435" s="188"/>
      <c r="CR435" s="188"/>
      <c r="CS435" s="188"/>
      <c r="CT435" s="188"/>
      <c r="CU435" s="188"/>
      <c r="CV435" s="188"/>
      <c r="CW435" s="188"/>
      <c r="CX435" s="188"/>
      <c r="CY435" s="188"/>
      <c r="CZ435" s="188"/>
      <c r="DA435" s="188"/>
      <c r="DB435" s="188"/>
      <c r="DC435" s="188"/>
      <c r="DD435" s="188"/>
      <c r="DE435" s="188"/>
      <c r="DF435" s="188"/>
      <c r="DG435" s="188"/>
      <c r="DH435" s="188"/>
      <c r="DI435" s="188"/>
      <c r="DJ435" s="188"/>
      <c r="DK435" s="188"/>
      <c r="DL435" s="188"/>
      <c r="DM435" s="188"/>
      <c r="DN435" s="188"/>
      <c r="DO435" s="188"/>
      <c r="DP435" s="188"/>
      <c r="DQ435" s="188"/>
      <c r="DR435" s="188"/>
      <c r="DS435" s="188"/>
      <c r="DT435" s="188"/>
      <c r="DU435" s="188"/>
      <c r="DV435" s="188"/>
      <c r="DW435" s="188"/>
      <c r="DX435" s="188"/>
      <c r="DY435" s="188"/>
      <c r="DZ435" s="188"/>
      <c r="EA435" s="188"/>
      <c r="EB435" s="188"/>
      <c r="EC435" s="188"/>
      <c r="ED435" s="188"/>
      <c r="EE435" s="188"/>
      <c r="EF435" s="188"/>
      <c r="EG435" s="188"/>
      <c r="EH435" s="188"/>
      <c r="EI435" s="188"/>
      <c r="EJ435" s="188"/>
      <c r="EK435" s="188"/>
      <c r="EL435" s="188"/>
      <c r="EM435" s="188"/>
      <c r="EN435" s="188"/>
      <c r="EO435" s="188"/>
      <c r="EP435" s="188"/>
      <c r="EQ435" s="188"/>
      <c r="ER435" s="188"/>
      <c r="ES435" s="188"/>
      <c r="ET435" s="188"/>
      <c r="EU435" s="188"/>
      <c r="EV435" s="188"/>
      <c r="EW435" s="188"/>
      <c r="EX435" s="188"/>
      <c r="EY435" s="188"/>
      <c r="EZ435" s="188"/>
      <c r="FA435" s="188"/>
      <c r="FB435" s="188"/>
      <c r="FC435" s="188"/>
      <c r="FD435" s="188"/>
      <c r="FE435" s="188"/>
      <c r="FF435" s="188"/>
      <c r="FG435" s="188"/>
      <c r="FH435" s="188"/>
      <c r="FI435" s="188"/>
      <c r="FJ435" s="188"/>
      <c r="FK435" s="188"/>
      <c r="FL435" s="188"/>
      <c r="FM435" s="188"/>
      <c r="FN435" s="188"/>
      <c r="FO435" s="188"/>
      <c r="FP435" s="188"/>
      <c r="FQ435" s="188"/>
      <c r="FR435" s="188"/>
      <c r="FS435" s="188"/>
      <c r="FT435" s="188"/>
      <c r="FU435" s="188"/>
      <c r="FV435" s="188"/>
      <c r="FW435" s="188"/>
      <c r="FX435" s="188"/>
      <c r="FY435" s="188"/>
      <c r="FZ435" s="188"/>
      <c r="GA435" s="188"/>
      <c r="GB435" s="188"/>
      <c r="GC435" s="188"/>
      <c r="GD435" s="188"/>
      <c r="GE435" s="188"/>
      <c r="GF435" s="188"/>
      <c r="GG435" s="188"/>
      <c r="GH435" s="188"/>
      <c r="GI435" s="188"/>
      <c r="GJ435" s="188"/>
      <c r="GK435" s="188"/>
      <c r="GL435" s="188"/>
      <c r="GM435" s="188"/>
      <c r="GN435" s="188"/>
      <c r="GO435" s="188"/>
      <c r="GP435" s="188"/>
      <c r="GQ435" s="188"/>
      <c r="GR435" s="188"/>
      <c r="GS435" s="188"/>
      <c r="GT435" s="188"/>
      <c r="GU435" s="188"/>
      <c r="GV435" s="188"/>
      <c r="GW435" s="188"/>
      <c r="GX435" s="188"/>
      <c r="GY435" s="188"/>
      <c r="GZ435" s="188"/>
      <c r="HA435" s="188"/>
      <c r="HB435" s="188"/>
      <c r="HC435" s="188"/>
      <c r="HD435" s="188"/>
      <c r="HE435" s="188"/>
      <c r="HF435" s="188"/>
      <c r="HG435" s="188"/>
      <c r="HH435" s="188"/>
      <c r="HI435" s="188"/>
      <c r="HJ435" s="188"/>
    </row>
    <row r="436" spans="1:218">
      <c r="A436" s="191"/>
      <c r="B436" s="191"/>
      <c r="C436" s="191"/>
      <c r="D436" s="191"/>
      <c r="E436" s="182"/>
      <c r="F436" s="191"/>
      <c r="G436" s="191"/>
      <c r="H436" s="191"/>
      <c r="I436" s="182"/>
      <c r="J436" s="191"/>
      <c r="K436" s="191"/>
      <c r="L436" s="191"/>
      <c r="M436" s="191"/>
      <c r="N436" s="191"/>
      <c r="O436" s="191"/>
      <c r="P436" s="191"/>
      <c r="Q436" s="191"/>
      <c r="R436" s="191"/>
      <c r="S436" s="191"/>
      <c r="T436" s="191"/>
      <c r="U436" s="191"/>
      <c r="V436" s="191"/>
      <c r="W436" s="191"/>
      <c r="Z436" s="188"/>
      <c r="AA436" s="188"/>
      <c r="AB436" s="188"/>
      <c r="AC436" s="188"/>
      <c r="AD436" s="188"/>
      <c r="AE436" s="188"/>
      <c r="AF436" s="188"/>
      <c r="AG436" s="188"/>
      <c r="AH436" s="188"/>
      <c r="AI436" s="188"/>
      <c r="AJ436" s="188"/>
      <c r="AK436" s="188"/>
      <c r="AL436" s="188"/>
      <c r="AM436" s="188"/>
      <c r="AN436" s="188"/>
      <c r="AO436" s="188"/>
      <c r="AP436" s="188"/>
      <c r="AQ436" s="188"/>
      <c r="AR436" s="188"/>
      <c r="AS436" s="188"/>
      <c r="AT436" s="188"/>
      <c r="AU436" s="188"/>
      <c r="AV436" s="188"/>
      <c r="AW436" s="188"/>
      <c r="AX436" s="188"/>
      <c r="AY436" s="188"/>
      <c r="AZ436" s="188"/>
      <c r="BA436" s="188"/>
      <c r="BB436" s="188"/>
      <c r="BC436" s="188"/>
      <c r="BD436" s="188"/>
      <c r="BE436" s="188"/>
      <c r="BF436" s="188"/>
      <c r="BG436" s="188"/>
      <c r="BH436" s="188"/>
      <c r="BI436" s="188"/>
      <c r="BJ436" s="188"/>
      <c r="BK436" s="188"/>
      <c r="BL436" s="188"/>
      <c r="BM436" s="188"/>
      <c r="BN436" s="188"/>
      <c r="BO436" s="188"/>
      <c r="BP436" s="188"/>
      <c r="BQ436" s="188"/>
      <c r="BR436" s="188"/>
      <c r="BS436" s="188"/>
      <c r="BT436" s="188"/>
      <c r="BU436" s="188"/>
      <c r="BV436" s="188"/>
      <c r="BW436" s="188"/>
      <c r="BX436" s="188"/>
      <c r="BY436" s="188"/>
      <c r="BZ436" s="188"/>
      <c r="CA436" s="188"/>
      <c r="CB436" s="188"/>
      <c r="CC436" s="188"/>
      <c r="CD436" s="188"/>
      <c r="CE436" s="188"/>
      <c r="CF436" s="188"/>
      <c r="CG436" s="188"/>
      <c r="CH436" s="188"/>
      <c r="CI436" s="188"/>
      <c r="CJ436" s="188"/>
      <c r="CK436" s="188"/>
      <c r="CL436" s="188"/>
      <c r="CM436" s="188"/>
      <c r="CN436" s="188"/>
      <c r="CO436" s="188"/>
      <c r="CP436" s="188"/>
      <c r="CQ436" s="188"/>
      <c r="CR436" s="188"/>
      <c r="CS436" s="188"/>
      <c r="CT436" s="188"/>
      <c r="CU436" s="188"/>
      <c r="CV436" s="188"/>
      <c r="CW436" s="188"/>
      <c r="CX436" s="188"/>
      <c r="CY436" s="188"/>
      <c r="CZ436" s="188"/>
      <c r="DA436" s="188"/>
      <c r="DB436" s="188"/>
      <c r="DC436" s="188"/>
      <c r="DD436" s="188"/>
      <c r="DE436" s="188"/>
      <c r="DF436" s="188"/>
      <c r="DG436" s="188"/>
      <c r="DH436" s="188"/>
      <c r="DI436" s="188"/>
      <c r="DJ436" s="188"/>
      <c r="DK436" s="188"/>
      <c r="DL436" s="188"/>
      <c r="DM436" s="188"/>
      <c r="DN436" s="188"/>
      <c r="DO436" s="188"/>
      <c r="DP436" s="188"/>
      <c r="DQ436" s="188"/>
      <c r="DR436" s="188"/>
      <c r="DS436" s="188"/>
      <c r="DT436" s="188"/>
      <c r="DU436" s="188"/>
      <c r="DV436" s="188"/>
      <c r="DW436" s="188"/>
      <c r="DX436" s="188"/>
      <c r="DY436" s="188"/>
      <c r="DZ436" s="188"/>
      <c r="EA436" s="188"/>
      <c r="EB436" s="188"/>
      <c r="EC436" s="188"/>
      <c r="ED436" s="188"/>
      <c r="EE436" s="188"/>
      <c r="EF436" s="188"/>
      <c r="EG436" s="188"/>
      <c r="EH436" s="188"/>
      <c r="EI436" s="188"/>
      <c r="EJ436" s="188"/>
      <c r="EK436" s="188"/>
      <c r="EL436" s="188"/>
      <c r="EM436" s="188"/>
      <c r="EN436" s="188"/>
      <c r="EO436" s="188"/>
      <c r="EP436" s="188"/>
      <c r="EQ436" s="188"/>
      <c r="ER436" s="188"/>
      <c r="ES436" s="188"/>
      <c r="ET436" s="188"/>
      <c r="EU436" s="188"/>
      <c r="EV436" s="188"/>
      <c r="EW436" s="188"/>
      <c r="EX436" s="188"/>
      <c r="EY436" s="188"/>
      <c r="EZ436" s="188"/>
      <c r="FA436" s="188"/>
      <c r="FB436" s="188"/>
      <c r="FC436" s="188"/>
      <c r="FD436" s="188"/>
      <c r="FE436" s="188"/>
      <c r="FF436" s="188"/>
      <c r="FG436" s="188"/>
      <c r="FH436" s="188"/>
      <c r="FI436" s="188"/>
      <c r="FJ436" s="188"/>
      <c r="FK436" s="188"/>
      <c r="FL436" s="188"/>
      <c r="FM436" s="188"/>
      <c r="FN436" s="188"/>
      <c r="FO436" s="188"/>
      <c r="FP436" s="188"/>
      <c r="FQ436" s="188"/>
      <c r="FR436" s="188"/>
      <c r="FS436" s="188"/>
      <c r="FT436" s="188"/>
      <c r="FU436" s="188"/>
      <c r="FV436" s="188"/>
      <c r="FW436" s="188"/>
      <c r="FX436" s="188"/>
      <c r="FY436" s="188"/>
      <c r="FZ436" s="188"/>
      <c r="GA436" s="188"/>
      <c r="GB436" s="188"/>
      <c r="GC436" s="188"/>
      <c r="GD436" s="188"/>
      <c r="GE436" s="188"/>
      <c r="GF436" s="188"/>
      <c r="GG436" s="188"/>
      <c r="GH436" s="188"/>
      <c r="GI436" s="188"/>
      <c r="GJ436" s="188"/>
      <c r="GK436" s="188"/>
      <c r="GL436" s="188"/>
      <c r="GM436" s="188"/>
      <c r="GN436" s="188"/>
      <c r="GO436" s="188"/>
      <c r="GP436" s="188"/>
      <c r="GQ436" s="188"/>
      <c r="GR436" s="188"/>
      <c r="GS436" s="188"/>
      <c r="GT436" s="188"/>
      <c r="GU436" s="188"/>
      <c r="GV436" s="188"/>
      <c r="GW436" s="188"/>
      <c r="GX436" s="188"/>
      <c r="GY436" s="188"/>
      <c r="GZ436" s="188"/>
      <c r="HA436" s="188"/>
      <c r="HB436" s="188"/>
      <c r="HC436" s="188"/>
      <c r="HD436" s="188"/>
      <c r="HE436" s="188"/>
      <c r="HF436" s="188"/>
      <c r="HG436" s="188"/>
      <c r="HH436" s="188"/>
      <c r="HI436" s="188"/>
      <c r="HJ436" s="188"/>
    </row>
    <row r="437" spans="1:218">
      <c r="A437" s="191"/>
      <c r="B437" s="191"/>
      <c r="C437" s="191"/>
      <c r="D437" s="191"/>
      <c r="E437" s="182"/>
      <c r="F437" s="191"/>
      <c r="G437" s="191"/>
      <c r="H437" s="191"/>
      <c r="I437" s="182"/>
      <c r="J437" s="191"/>
      <c r="K437" s="191"/>
      <c r="L437" s="191"/>
      <c r="M437" s="191"/>
      <c r="N437" s="191"/>
      <c r="O437" s="191"/>
      <c r="P437" s="191"/>
      <c r="Q437" s="191"/>
      <c r="R437" s="191"/>
      <c r="S437" s="191"/>
      <c r="T437" s="191"/>
      <c r="U437" s="191"/>
      <c r="V437" s="191"/>
      <c r="W437" s="191"/>
      <c r="Z437" s="188"/>
      <c r="AA437" s="188"/>
      <c r="AB437" s="188"/>
      <c r="AC437" s="188"/>
      <c r="AD437" s="188"/>
      <c r="AE437" s="188"/>
      <c r="AF437" s="188"/>
      <c r="AG437" s="188"/>
      <c r="AH437" s="188"/>
      <c r="AI437" s="188"/>
      <c r="AJ437" s="188"/>
      <c r="AK437" s="188"/>
      <c r="AL437" s="188"/>
      <c r="AM437" s="188"/>
      <c r="AN437" s="188"/>
      <c r="AO437" s="188"/>
      <c r="AP437" s="188"/>
      <c r="AQ437" s="188"/>
      <c r="AR437" s="188"/>
      <c r="AS437" s="188"/>
      <c r="AT437" s="188"/>
      <c r="AU437" s="188"/>
      <c r="AV437" s="188"/>
      <c r="AW437" s="188"/>
      <c r="AX437" s="188"/>
      <c r="AY437" s="188"/>
      <c r="AZ437" s="188"/>
      <c r="BA437" s="188"/>
      <c r="BB437" s="188"/>
      <c r="BC437" s="188"/>
      <c r="BD437" s="188"/>
      <c r="BE437" s="188"/>
      <c r="BF437" s="188"/>
      <c r="BG437" s="188"/>
      <c r="BH437" s="188"/>
      <c r="BI437" s="188"/>
      <c r="BJ437" s="188"/>
      <c r="BK437" s="188"/>
      <c r="BL437" s="188"/>
      <c r="BM437" s="188"/>
      <c r="BN437" s="188"/>
      <c r="BO437" s="188"/>
      <c r="BP437" s="188"/>
      <c r="BQ437" s="188"/>
      <c r="BR437" s="188"/>
      <c r="BS437" s="188"/>
      <c r="BT437" s="188"/>
      <c r="BU437" s="188"/>
      <c r="BV437" s="188"/>
      <c r="BW437" s="188"/>
      <c r="BX437" s="188"/>
      <c r="BY437" s="188"/>
      <c r="BZ437" s="188"/>
      <c r="CA437" s="188"/>
      <c r="CB437" s="188"/>
      <c r="CC437" s="188"/>
      <c r="CD437" s="188"/>
      <c r="CE437" s="188"/>
      <c r="CF437" s="188"/>
      <c r="CG437" s="188"/>
      <c r="CH437" s="188"/>
      <c r="CI437" s="188"/>
      <c r="CJ437" s="188"/>
      <c r="CK437" s="188"/>
      <c r="CL437" s="188"/>
      <c r="CM437" s="188"/>
      <c r="CN437" s="188"/>
      <c r="CO437" s="188"/>
      <c r="CP437" s="188"/>
      <c r="CQ437" s="188"/>
      <c r="CR437" s="188"/>
      <c r="CS437" s="188"/>
      <c r="CT437" s="188"/>
      <c r="CU437" s="188"/>
      <c r="CV437" s="188"/>
      <c r="CW437" s="188"/>
      <c r="CX437" s="188"/>
      <c r="CY437" s="188"/>
      <c r="CZ437" s="188"/>
      <c r="DA437" s="188"/>
      <c r="DB437" s="188"/>
      <c r="DC437" s="188"/>
      <c r="DD437" s="188"/>
      <c r="DE437" s="188"/>
      <c r="DF437" s="188"/>
      <c r="DG437" s="188"/>
      <c r="DH437" s="188"/>
      <c r="DI437" s="188"/>
      <c r="DJ437" s="188"/>
      <c r="DK437" s="188"/>
      <c r="DL437" s="188"/>
      <c r="DM437" s="188"/>
      <c r="DN437" s="188"/>
      <c r="DO437" s="188"/>
      <c r="DP437" s="188"/>
      <c r="DQ437" s="188"/>
      <c r="DR437" s="188"/>
      <c r="DS437" s="188"/>
      <c r="DT437" s="188"/>
      <c r="DU437" s="188"/>
      <c r="DV437" s="188"/>
      <c r="DW437" s="188"/>
      <c r="DX437" s="188"/>
      <c r="DY437" s="188"/>
      <c r="DZ437" s="188"/>
      <c r="EA437" s="188"/>
      <c r="EB437" s="188"/>
      <c r="EC437" s="188"/>
      <c r="ED437" s="188"/>
      <c r="EE437" s="188"/>
      <c r="EF437" s="188"/>
      <c r="EG437" s="188"/>
      <c r="EH437" s="188"/>
      <c r="EI437" s="188"/>
      <c r="EJ437" s="188"/>
      <c r="EK437" s="188"/>
      <c r="EL437" s="188"/>
      <c r="EM437" s="188"/>
      <c r="EN437" s="188"/>
      <c r="EO437" s="188"/>
      <c r="EP437" s="188"/>
      <c r="EQ437" s="188"/>
      <c r="ER437" s="188"/>
      <c r="ES437" s="188"/>
      <c r="ET437" s="188"/>
      <c r="EU437" s="188"/>
      <c r="EV437" s="188"/>
      <c r="EW437" s="188"/>
      <c r="EX437" s="188"/>
      <c r="EY437" s="188"/>
      <c r="EZ437" s="188"/>
      <c r="FA437" s="188"/>
      <c r="FB437" s="188"/>
      <c r="FC437" s="188"/>
      <c r="FD437" s="188"/>
      <c r="FE437" s="188"/>
      <c r="FF437" s="188"/>
      <c r="FG437" s="188"/>
      <c r="FH437" s="188"/>
      <c r="FI437" s="188"/>
      <c r="FJ437" s="188"/>
      <c r="FK437" s="188"/>
      <c r="FL437" s="188"/>
      <c r="FM437" s="188"/>
      <c r="FN437" s="188"/>
      <c r="FO437" s="188"/>
      <c r="FP437" s="188"/>
      <c r="FQ437" s="188"/>
      <c r="FR437" s="188"/>
      <c r="FS437" s="188"/>
      <c r="FT437" s="188"/>
      <c r="FU437" s="188"/>
      <c r="FV437" s="188"/>
      <c r="FW437" s="188"/>
      <c r="FX437" s="188"/>
      <c r="FY437" s="188"/>
      <c r="FZ437" s="188"/>
      <c r="GA437" s="188"/>
      <c r="GB437" s="188"/>
      <c r="GC437" s="188"/>
      <c r="GD437" s="188"/>
      <c r="GE437" s="188"/>
      <c r="GF437" s="188"/>
      <c r="GG437" s="188"/>
      <c r="GH437" s="188"/>
      <c r="GI437" s="188"/>
      <c r="GJ437" s="188"/>
      <c r="GK437" s="188"/>
      <c r="GL437" s="188"/>
      <c r="GM437" s="188"/>
      <c r="GN437" s="188"/>
      <c r="GO437" s="188"/>
      <c r="GP437" s="188"/>
      <c r="GQ437" s="188"/>
      <c r="GR437" s="188"/>
      <c r="GS437" s="188"/>
      <c r="GT437" s="188"/>
      <c r="GU437" s="188"/>
      <c r="GV437" s="188"/>
      <c r="GW437" s="188"/>
      <c r="GX437" s="188"/>
      <c r="GY437" s="188"/>
      <c r="GZ437" s="188"/>
      <c r="HA437" s="188"/>
      <c r="HB437" s="188"/>
      <c r="HC437" s="188"/>
      <c r="HD437" s="188"/>
      <c r="HE437" s="188"/>
      <c r="HF437" s="188"/>
      <c r="HG437" s="188"/>
      <c r="HH437" s="188"/>
      <c r="HI437" s="188"/>
      <c r="HJ437" s="188"/>
    </row>
    <row r="438" spans="1:218">
      <c r="A438" s="191"/>
      <c r="B438" s="191"/>
      <c r="C438" s="191"/>
      <c r="D438" s="191"/>
      <c r="E438" s="182"/>
      <c r="F438" s="191"/>
      <c r="G438" s="191"/>
      <c r="H438" s="191"/>
      <c r="I438" s="182"/>
      <c r="J438" s="191"/>
      <c r="K438" s="191"/>
      <c r="L438" s="191"/>
      <c r="M438" s="191"/>
      <c r="N438" s="191"/>
      <c r="O438" s="191"/>
      <c r="P438" s="191"/>
      <c r="Q438" s="191"/>
      <c r="R438" s="191"/>
      <c r="S438" s="191"/>
      <c r="T438" s="191"/>
      <c r="U438" s="191"/>
      <c r="V438" s="191"/>
      <c r="W438" s="191"/>
      <c r="Z438" s="188"/>
      <c r="AA438" s="188"/>
      <c r="AB438" s="188"/>
      <c r="AC438" s="188"/>
      <c r="AD438" s="188"/>
      <c r="AE438" s="188"/>
      <c r="AF438" s="188"/>
      <c r="AG438" s="188"/>
      <c r="AH438" s="188"/>
      <c r="AI438" s="188"/>
      <c r="AJ438" s="188"/>
      <c r="AK438" s="188"/>
      <c r="AL438" s="188"/>
      <c r="AM438" s="188"/>
      <c r="AN438" s="188"/>
      <c r="AO438" s="188"/>
      <c r="AP438" s="188"/>
      <c r="AQ438" s="188"/>
      <c r="AR438" s="188"/>
      <c r="AS438" s="188"/>
      <c r="AT438" s="188"/>
      <c r="AU438" s="188"/>
      <c r="AV438" s="188"/>
      <c r="AW438" s="188"/>
      <c r="AX438" s="188"/>
      <c r="AY438" s="188"/>
      <c r="AZ438" s="188"/>
      <c r="BA438" s="188"/>
      <c r="BB438" s="188"/>
      <c r="BC438" s="188"/>
      <c r="BD438" s="188"/>
      <c r="BE438" s="188"/>
      <c r="BF438" s="188"/>
      <c r="BG438" s="188"/>
      <c r="BH438" s="188"/>
      <c r="BI438" s="188"/>
      <c r="BJ438" s="188"/>
      <c r="BK438" s="188"/>
      <c r="BL438" s="188"/>
      <c r="BM438" s="188"/>
      <c r="BN438" s="188"/>
      <c r="BO438" s="188"/>
      <c r="BP438" s="188"/>
      <c r="BQ438" s="188"/>
      <c r="BR438" s="188"/>
      <c r="BS438" s="188"/>
      <c r="BT438" s="188"/>
      <c r="BU438" s="188"/>
      <c r="BV438" s="188"/>
      <c r="BW438" s="188"/>
      <c r="BX438" s="188"/>
      <c r="BY438" s="188"/>
      <c r="BZ438" s="188"/>
      <c r="CA438" s="188"/>
      <c r="CB438" s="188"/>
      <c r="CC438" s="188"/>
      <c r="CD438" s="188"/>
      <c r="CE438" s="188"/>
      <c r="CF438" s="188"/>
      <c r="CG438" s="188"/>
      <c r="CH438" s="188"/>
      <c r="CI438" s="188"/>
      <c r="CJ438" s="188"/>
      <c r="CK438" s="188"/>
      <c r="CL438" s="188"/>
      <c r="CM438" s="188"/>
      <c r="CN438" s="188"/>
      <c r="CO438" s="188"/>
      <c r="CP438" s="188"/>
      <c r="CQ438" s="188"/>
      <c r="CR438" s="188"/>
      <c r="CS438" s="188"/>
      <c r="CT438" s="188"/>
      <c r="CU438" s="188"/>
      <c r="CV438" s="188"/>
      <c r="CW438" s="188"/>
      <c r="CX438" s="188"/>
      <c r="CY438" s="188"/>
      <c r="CZ438" s="188"/>
      <c r="DA438" s="188"/>
      <c r="DB438" s="188"/>
      <c r="DC438" s="188"/>
      <c r="DD438" s="188"/>
      <c r="DE438" s="188"/>
      <c r="DF438" s="188"/>
      <c r="DG438" s="188"/>
      <c r="DH438" s="188"/>
      <c r="DI438" s="188"/>
      <c r="DJ438" s="188"/>
      <c r="DK438" s="188"/>
      <c r="DL438" s="188"/>
      <c r="DM438" s="188"/>
      <c r="DN438" s="188"/>
      <c r="DO438" s="188"/>
      <c r="DP438" s="188"/>
      <c r="DQ438" s="188"/>
      <c r="DR438" s="188"/>
      <c r="DS438" s="188"/>
      <c r="DT438" s="188"/>
      <c r="DU438" s="188"/>
      <c r="DV438" s="188"/>
      <c r="DW438" s="188"/>
      <c r="DX438" s="188"/>
      <c r="DY438" s="188"/>
      <c r="DZ438" s="188"/>
      <c r="EA438" s="188"/>
      <c r="EB438" s="188"/>
      <c r="EC438" s="188"/>
      <c r="ED438" s="188"/>
      <c r="EE438" s="188"/>
      <c r="EF438" s="188"/>
      <c r="EG438" s="188"/>
      <c r="EH438" s="188"/>
      <c r="EI438" s="188"/>
      <c r="EJ438" s="188"/>
      <c r="EK438" s="188"/>
      <c r="EL438" s="188"/>
      <c r="EM438" s="188"/>
      <c r="EN438" s="188"/>
      <c r="EO438" s="188"/>
      <c r="EP438" s="188"/>
      <c r="EQ438" s="188"/>
      <c r="ER438" s="188"/>
      <c r="ES438" s="188"/>
      <c r="ET438" s="188"/>
      <c r="EU438" s="188"/>
      <c r="EV438" s="188"/>
      <c r="EW438" s="188"/>
      <c r="EX438" s="188"/>
      <c r="EY438" s="188"/>
      <c r="EZ438" s="188"/>
      <c r="FA438" s="188"/>
      <c r="FB438" s="188"/>
      <c r="FC438" s="188"/>
      <c r="FD438" s="188"/>
      <c r="FE438" s="188"/>
      <c r="FF438" s="188"/>
      <c r="FG438" s="188"/>
      <c r="FH438" s="188"/>
      <c r="FI438" s="188"/>
      <c r="FJ438" s="188"/>
      <c r="FK438" s="188"/>
      <c r="FL438" s="188"/>
      <c r="FM438" s="188"/>
      <c r="FN438" s="188"/>
      <c r="FO438" s="188"/>
      <c r="FP438" s="188"/>
      <c r="FQ438" s="188"/>
      <c r="FR438" s="188"/>
      <c r="FS438" s="188"/>
      <c r="FT438" s="188"/>
      <c r="FU438" s="188"/>
      <c r="FV438" s="188"/>
      <c r="FW438" s="188"/>
      <c r="FX438" s="188"/>
      <c r="FY438" s="188"/>
      <c r="FZ438" s="188"/>
      <c r="GA438" s="188"/>
      <c r="GB438" s="188"/>
      <c r="GC438" s="188"/>
      <c r="GD438" s="188"/>
      <c r="GE438" s="188"/>
      <c r="GF438" s="188"/>
      <c r="GG438" s="188"/>
      <c r="GH438" s="188"/>
      <c r="GI438" s="188"/>
      <c r="GJ438" s="188"/>
      <c r="GK438" s="188"/>
      <c r="GL438" s="188"/>
      <c r="GM438" s="188"/>
      <c r="GN438" s="188"/>
      <c r="GO438" s="188"/>
      <c r="GP438" s="188"/>
      <c r="GQ438" s="188"/>
      <c r="GR438" s="188"/>
      <c r="GS438" s="188"/>
      <c r="GT438" s="188"/>
      <c r="GU438" s="188"/>
      <c r="GV438" s="188"/>
      <c r="GW438" s="188"/>
      <c r="GX438" s="188"/>
      <c r="GY438" s="188"/>
      <c r="GZ438" s="188"/>
      <c r="HA438" s="188"/>
      <c r="HB438" s="188"/>
      <c r="HC438" s="188"/>
      <c r="HD438" s="188"/>
      <c r="HE438" s="188"/>
      <c r="HF438" s="188"/>
      <c r="HG438" s="188"/>
      <c r="HH438" s="188"/>
      <c r="HI438" s="188"/>
      <c r="HJ438" s="188"/>
    </row>
    <row r="439" spans="1:218">
      <c r="A439" s="191"/>
      <c r="B439" s="191"/>
      <c r="C439" s="191"/>
      <c r="D439" s="191"/>
      <c r="E439" s="182"/>
      <c r="F439" s="191"/>
      <c r="G439" s="191"/>
      <c r="H439" s="191"/>
      <c r="I439" s="182"/>
      <c r="J439" s="191"/>
      <c r="K439" s="191"/>
      <c r="L439" s="191"/>
      <c r="M439" s="191"/>
      <c r="N439" s="191"/>
      <c r="O439" s="191"/>
      <c r="P439" s="191"/>
      <c r="Q439" s="191"/>
      <c r="R439" s="191"/>
      <c r="S439" s="191"/>
      <c r="T439" s="191"/>
      <c r="U439" s="191"/>
      <c r="V439" s="191"/>
      <c r="W439" s="191"/>
      <c r="Z439" s="188"/>
      <c r="AA439" s="188"/>
      <c r="AB439" s="188"/>
      <c r="AC439" s="188"/>
      <c r="AD439" s="188"/>
      <c r="AE439" s="188"/>
      <c r="AF439" s="188"/>
      <c r="AG439" s="188"/>
      <c r="AH439" s="188"/>
      <c r="AI439" s="188"/>
      <c r="AJ439" s="188"/>
      <c r="AK439" s="188"/>
      <c r="AL439" s="188"/>
      <c r="AM439" s="188"/>
      <c r="AN439" s="188"/>
      <c r="AO439" s="188"/>
      <c r="AP439" s="188"/>
      <c r="AQ439" s="188"/>
      <c r="AR439" s="188"/>
      <c r="AS439" s="188"/>
      <c r="AT439" s="188"/>
      <c r="AU439" s="188"/>
      <c r="AV439" s="188"/>
      <c r="AW439" s="188"/>
      <c r="AX439" s="188"/>
      <c r="AY439" s="188"/>
      <c r="AZ439" s="188"/>
      <c r="BA439" s="188"/>
      <c r="BB439" s="188"/>
      <c r="BC439" s="188"/>
      <c r="BD439" s="188"/>
      <c r="BE439" s="188"/>
      <c r="BF439" s="188"/>
      <c r="BG439" s="188"/>
      <c r="BH439" s="188"/>
      <c r="BI439" s="188"/>
      <c r="BJ439" s="188"/>
      <c r="BK439" s="188"/>
      <c r="BL439" s="188"/>
      <c r="BM439" s="188"/>
      <c r="BN439" s="188"/>
      <c r="BO439" s="188"/>
      <c r="BP439" s="188"/>
      <c r="BQ439" s="188"/>
      <c r="BR439" s="188"/>
      <c r="BS439" s="188"/>
      <c r="BT439" s="188"/>
      <c r="BU439" s="188"/>
      <c r="BV439" s="188"/>
      <c r="BW439" s="188"/>
      <c r="BX439" s="188"/>
      <c r="BY439" s="188"/>
      <c r="BZ439" s="188"/>
      <c r="CA439" s="188"/>
      <c r="CB439" s="188"/>
      <c r="CC439" s="188"/>
      <c r="CD439" s="188"/>
      <c r="CE439" s="188"/>
      <c r="CF439" s="188"/>
      <c r="CG439" s="188"/>
      <c r="CH439" s="188"/>
      <c r="CI439" s="188"/>
      <c r="CJ439" s="188"/>
      <c r="CK439" s="188"/>
      <c r="CL439" s="188"/>
      <c r="CM439" s="188"/>
      <c r="CN439" s="188"/>
      <c r="CO439" s="188"/>
      <c r="CP439" s="188"/>
      <c r="CQ439" s="188"/>
      <c r="CR439" s="188"/>
      <c r="CS439" s="188"/>
      <c r="CT439" s="188"/>
      <c r="CU439" s="188"/>
      <c r="CV439" s="188"/>
      <c r="CW439" s="188"/>
      <c r="CX439" s="188"/>
      <c r="CY439" s="188"/>
      <c r="CZ439" s="188"/>
      <c r="DA439" s="188"/>
      <c r="DB439" s="188"/>
      <c r="DC439" s="188"/>
      <c r="DD439" s="188"/>
      <c r="DE439" s="188"/>
      <c r="DF439" s="188"/>
      <c r="DG439" s="188"/>
      <c r="DH439" s="188"/>
      <c r="DI439" s="188"/>
      <c r="DJ439" s="188"/>
      <c r="DK439" s="188"/>
      <c r="DL439" s="188"/>
      <c r="DM439" s="188"/>
      <c r="DN439" s="188"/>
      <c r="DO439" s="188"/>
      <c r="DP439" s="188"/>
      <c r="DQ439" s="188"/>
      <c r="DR439" s="188"/>
      <c r="DS439" s="188"/>
      <c r="DT439" s="188"/>
      <c r="DU439" s="188"/>
      <c r="DV439" s="188"/>
      <c r="DW439" s="188"/>
      <c r="DX439" s="188"/>
      <c r="DY439" s="188"/>
      <c r="DZ439" s="188"/>
      <c r="EA439" s="188"/>
      <c r="EB439" s="188"/>
      <c r="EC439" s="188"/>
      <c r="ED439" s="188"/>
      <c r="EE439" s="188"/>
      <c r="EF439" s="188"/>
      <c r="EG439" s="188"/>
      <c r="EH439" s="188"/>
      <c r="EI439" s="188"/>
      <c r="EJ439" s="188"/>
      <c r="EK439" s="188"/>
      <c r="EL439" s="188"/>
      <c r="EM439" s="188"/>
      <c r="EN439" s="188"/>
      <c r="EO439" s="188"/>
      <c r="EP439" s="188"/>
      <c r="EQ439" s="188"/>
      <c r="ER439" s="188"/>
      <c r="ES439" s="188"/>
      <c r="ET439" s="188"/>
      <c r="EU439" s="188"/>
      <c r="EV439" s="188"/>
      <c r="EW439" s="188"/>
      <c r="EX439" s="188"/>
      <c r="EY439" s="188"/>
      <c r="EZ439" s="188"/>
      <c r="FA439" s="188"/>
      <c r="FB439" s="188"/>
      <c r="FC439" s="188"/>
      <c r="FD439" s="188"/>
      <c r="FE439" s="188"/>
      <c r="FF439" s="188"/>
      <c r="FG439" s="188"/>
      <c r="FH439" s="188"/>
      <c r="FI439" s="188"/>
      <c r="FJ439" s="188"/>
      <c r="FK439" s="188"/>
      <c r="FL439" s="188"/>
      <c r="FM439" s="188"/>
      <c r="FN439" s="188"/>
      <c r="FO439" s="188"/>
      <c r="FP439" s="188"/>
      <c r="FQ439" s="188"/>
      <c r="FR439" s="188"/>
      <c r="FS439" s="188"/>
      <c r="FT439" s="188"/>
      <c r="FU439" s="188"/>
      <c r="FV439" s="188"/>
      <c r="FW439" s="188"/>
      <c r="FX439" s="188"/>
      <c r="FY439" s="188"/>
      <c r="FZ439" s="188"/>
      <c r="GA439" s="188"/>
      <c r="GB439" s="188"/>
      <c r="GC439" s="188"/>
      <c r="GD439" s="188"/>
      <c r="GE439" s="188"/>
      <c r="GF439" s="188"/>
      <c r="GG439" s="188"/>
      <c r="GH439" s="188"/>
      <c r="GI439" s="188"/>
      <c r="GJ439" s="188"/>
      <c r="GK439" s="188"/>
      <c r="GL439" s="188"/>
      <c r="GM439" s="188"/>
      <c r="GN439" s="188"/>
      <c r="GO439" s="188"/>
      <c r="GP439" s="188"/>
      <c r="GQ439" s="188"/>
      <c r="GR439" s="188"/>
      <c r="GS439" s="188"/>
      <c r="GT439" s="188"/>
      <c r="GU439" s="188"/>
      <c r="GV439" s="188"/>
      <c r="GW439" s="188"/>
      <c r="GX439" s="188"/>
      <c r="GY439" s="188"/>
      <c r="GZ439" s="188"/>
      <c r="HA439" s="188"/>
      <c r="HB439" s="188"/>
      <c r="HC439" s="188"/>
      <c r="HD439" s="188"/>
      <c r="HE439" s="188"/>
      <c r="HF439" s="188"/>
      <c r="HG439" s="188"/>
      <c r="HH439" s="188"/>
      <c r="HI439" s="188"/>
      <c r="HJ439" s="188"/>
    </row>
    <row r="440" spans="1:218">
      <c r="A440" s="191"/>
      <c r="B440" s="191"/>
      <c r="C440" s="191"/>
      <c r="D440" s="191"/>
      <c r="E440" s="182"/>
      <c r="F440" s="191"/>
      <c r="G440" s="191"/>
      <c r="H440" s="191"/>
      <c r="I440" s="182"/>
      <c r="J440" s="191"/>
      <c r="K440" s="191"/>
      <c r="L440" s="191"/>
      <c r="M440" s="191"/>
      <c r="N440" s="191"/>
      <c r="O440" s="191"/>
      <c r="P440" s="191"/>
      <c r="Q440" s="191"/>
      <c r="R440" s="191"/>
      <c r="S440" s="191"/>
      <c r="T440" s="191"/>
      <c r="U440" s="191"/>
      <c r="V440" s="191"/>
      <c r="W440" s="191"/>
      <c r="Z440" s="188"/>
      <c r="AA440" s="188"/>
      <c r="AB440" s="188"/>
      <c r="AC440" s="188"/>
      <c r="AD440" s="188"/>
      <c r="AE440" s="188"/>
      <c r="AF440" s="188"/>
      <c r="AG440" s="188"/>
      <c r="AH440" s="188"/>
      <c r="AI440" s="188"/>
      <c r="AJ440" s="188"/>
      <c r="AK440" s="188"/>
      <c r="AL440" s="188"/>
      <c r="AM440" s="188"/>
      <c r="AN440" s="188"/>
      <c r="AO440" s="188"/>
      <c r="AP440" s="188"/>
      <c r="AQ440" s="188"/>
      <c r="AR440" s="188"/>
      <c r="AS440" s="188"/>
      <c r="AT440" s="188"/>
      <c r="AU440" s="188"/>
      <c r="AV440" s="188"/>
      <c r="AW440" s="188"/>
      <c r="AX440" s="188"/>
      <c r="AY440" s="188"/>
      <c r="AZ440" s="188"/>
      <c r="BA440" s="188"/>
      <c r="BB440" s="188"/>
      <c r="BC440" s="188"/>
      <c r="BD440" s="188"/>
      <c r="BE440" s="188"/>
      <c r="BF440" s="188"/>
      <c r="BG440" s="188"/>
      <c r="BH440" s="188"/>
      <c r="BI440" s="188"/>
      <c r="BJ440" s="188"/>
      <c r="BK440" s="188"/>
      <c r="BL440" s="188"/>
      <c r="BM440" s="188"/>
      <c r="BN440" s="188"/>
      <c r="BO440" s="188"/>
      <c r="BP440" s="188"/>
      <c r="BQ440" s="188"/>
      <c r="BR440" s="188"/>
      <c r="BS440" s="188"/>
      <c r="BT440" s="188"/>
      <c r="BU440" s="188"/>
      <c r="BV440" s="188"/>
      <c r="BW440" s="188"/>
      <c r="BX440" s="188"/>
      <c r="BY440" s="188"/>
      <c r="BZ440" s="188"/>
      <c r="CA440" s="188"/>
      <c r="CB440" s="188"/>
      <c r="CC440" s="188"/>
      <c r="CD440" s="188"/>
      <c r="CE440" s="188"/>
      <c r="CF440" s="188"/>
      <c r="CG440" s="188"/>
      <c r="CH440" s="188"/>
      <c r="CI440" s="188"/>
      <c r="CJ440" s="188"/>
      <c r="CK440" s="188"/>
      <c r="CL440" s="188"/>
      <c r="CM440" s="188"/>
      <c r="CN440" s="188"/>
      <c r="CO440" s="188"/>
      <c r="CP440" s="188"/>
      <c r="CQ440" s="188"/>
      <c r="CR440" s="188"/>
      <c r="CS440" s="188"/>
      <c r="CT440" s="188"/>
      <c r="CU440" s="188"/>
      <c r="CV440" s="188"/>
      <c r="CW440" s="188"/>
      <c r="CX440" s="188"/>
      <c r="CY440" s="188"/>
      <c r="CZ440" s="188"/>
      <c r="DA440" s="188"/>
      <c r="DB440" s="188"/>
      <c r="DC440" s="188"/>
      <c r="DD440" s="188"/>
      <c r="DE440" s="188"/>
      <c r="DF440" s="188"/>
      <c r="DG440" s="188"/>
      <c r="DH440" s="188"/>
      <c r="DI440" s="188"/>
      <c r="DJ440" s="188"/>
      <c r="DK440" s="188"/>
      <c r="DL440" s="188"/>
      <c r="DM440" s="188"/>
      <c r="DN440" s="188"/>
      <c r="DO440" s="188"/>
      <c r="DP440" s="188"/>
      <c r="DQ440" s="188"/>
      <c r="DR440" s="188"/>
      <c r="DS440" s="188"/>
      <c r="DT440" s="188"/>
      <c r="DU440" s="188"/>
      <c r="DV440" s="188"/>
      <c r="DW440" s="188"/>
      <c r="DX440" s="188"/>
      <c r="DY440" s="188"/>
      <c r="DZ440" s="188"/>
      <c r="EA440" s="188"/>
      <c r="EB440" s="188"/>
      <c r="EC440" s="188"/>
      <c r="ED440" s="188"/>
      <c r="EE440" s="188"/>
      <c r="EF440" s="188"/>
      <c r="EG440" s="188"/>
      <c r="EH440" s="188"/>
      <c r="EI440" s="188"/>
      <c r="EJ440" s="188"/>
      <c r="EK440" s="188"/>
      <c r="EL440" s="188"/>
      <c r="EM440" s="188"/>
      <c r="EN440" s="188"/>
      <c r="EO440" s="188"/>
      <c r="EP440" s="188"/>
      <c r="EQ440" s="188"/>
      <c r="ER440" s="188"/>
      <c r="ES440" s="188"/>
      <c r="ET440" s="188"/>
      <c r="EU440" s="188"/>
      <c r="EV440" s="188"/>
      <c r="EW440" s="188"/>
      <c r="EX440" s="188"/>
      <c r="EY440" s="188"/>
      <c r="EZ440" s="188"/>
      <c r="FA440" s="188"/>
      <c r="FB440" s="188"/>
      <c r="FC440" s="188"/>
      <c r="FD440" s="188"/>
      <c r="FE440" s="188"/>
      <c r="FF440" s="188"/>
      <c r="FG440" s="188"/>
      <c r="FH440" s="188"/>
      <c r="FI440" s="188"/>
      <c r="FJ440" s="188"/>
      <c r="FK440" s="188"/>
      <c r="FL440" s="188"/>
      <c r="FM440" s="188"/>
      <c r="FN440" s="188"/>
      <c r="FO440" s="188"/>
      <c r="FP440" s="188"/>
      <c r="FQ440" s="188"/>
      <c r="FR440" s="188"/>
      <c r="FS440" s="188"/>
      <c r="FT440" s="188"/>
      <c r="FU440" s="188"/>
      <c r="FV440" s="188"/>
      <c r="FW440" s="188"/>
      <c r="FX440" s="188"/>
      <c r="FY440" s="188"/>
      <c r="FZ440" s="188"/>
      <c r="GA440" s="188"/>
      <c r="GB440" s="188"/>
      <c r="GC440" s="188"/>
      <c r="GD440" s="188"/>
      <c r="GE440" s="188"/>
      <c r="GF440" s="188"/>
      <c r="GG440" s="188"/>
      <c r="GH440" s="188"/>
      <c r="GI440" s="188"/>
      <c r="GJ440" s="188"/>
      <c r="GK440" s="188"/>
      <c r="GL440" s="188"/>
      <c r="GM440" s="188"/>
      <c r="GN440" s="188"/>
      <c r="GO440" s="188"/>
      <c r="GP440" s="188"/>
      <c r="GQ440" s="188"/>
      <c r="GR440" s="188"/>
      <c r="GS440" s="188"/>
      <c r="GT440" s="188"/>
      <c r="GU440" s="188"/>
      <c r="GV440" s="188"/>
      <c r="GW440" s="188"/>
      <c r="GX440" s="188"/>
      <c r="GY440" s="188"/>
      <c r="GZ440" s="188"/>
      <c r="HA440" s="188"/>
      <c r="HB440" s="188"/>
      <c r="HC440" s="188"/>
      <c r="HD440" s="188"/>
      <c r="HE440" s="188"/>
      <c r="HF440" s="188"/>
      <c r="HG440" s="188"/>
      <c r="HH440" s="188"/>
      <c r="HI440" s="188"/>
      <c r="HJ440" s="188"/>
    </row>
    <row r="441" spans="1:218">
      <c r="A441" s="191"/>
      <c r="B441" s="191"/>
      <c r="C441" s="191"/>
      <c r="D441" s="191"/>
      <c r="E441" s="182"/>
      <c r="F441" s="191"/>
      <c r="G441" s="191"/>
      <c r="H441" s="191"/>
      <c r="I441" s="182"/>
      <c r="J441" s="191"/>
      <c r="K441" s="191"/>
      <c r="L441" s="191"/>
      <c r="M441" s="191"/>
      <c r="N441" s="191"/>
      <c r="O441" s="191"/>
      <c r="P441" s="191"/>
      <c r="Q441" s="191"/>
      <c r="R441" s="191"/>
      <c r="S441" s="191"/>
      <c r="T441" s="191"/>
      <c r="U441" s="191"/>
      <c r="V441" s="191"/>
      <c r="W441" s="191"/>
      <c r="Z441" s="188"/>
      <c r="AA441" s="188"/>
      <c r="AB441" s="188"/>
      <c r="AC441" s="188"/>
      <c r="AD441" s="188"/>
      <c r="AE441" s="188"/>
      <c r="AF441" s="188"/>
      <c r="AG441" s="188"/>
      <c r="AH441" s="188"/>
      <c r="AI441" s="188"/>
      <c r="AJ441" s="188"/>
      <c r="AK441" s="188"/>
      <c r="AL441" s="188"/>
      <c r="AM441" s="188"/>
      <c r="AN441" s="188"/>
      <c r="AO441" s="188"/>
      <c r="AP441" s="188"/>
      <c r="AQ441" s="188"/>
      <c r="AR441" s="188"/>
      <c r="AS441" s="188"/>
      <c r="AT441" s="188"/>
      <c r="AU441" s="188"/>
      <c r="AV441" s="188"/>
      <c r="AW441" s="188"/>
      <c r="AX441" s="188"/>
      <c r="AY441" s="188"/>
      <c r="AZ441" s="188"/>
      <c r="BA441" s="188"/>
      <c r="BB441" s="188"/>
      <c r="BC441" s="188"/>
      <c r="BD441" s="188"/>
      <c r="BE441" s="188"/>
      <c r="BF441" s="188"/>
      <c r="BG441" s="188"/>
      <c r="BH441" s="188"/>
      <c r="BI441" s="188"/>
      <c r="BJ441" s="188"/>
      <c r="BK441" s="188"/>
      <c r="BL441" s="188"/>
      <c r="BM441" s="188"/>
      <c r="BN441" s="188"/>
      <c r="BO441" s="188"/>
      <c r="BP441" s="188"/>
      <c r="BQ441" s="188"/>
      <c r="BR441" s="188"/>
      <c r="BS441" s="188"/>
      <c r="BT441" s="188"/>
      <c r="BU441" s="188"/>
      <c r="BV441" s="188"/>
      <c r="BW441" s="188"/>
      <c r="BX441" s="188"/>
      <c r="BY441" s="188"/>
      <c r="BZ441" s="188"/>
      <c r="CA441" s="188"/>
      <c r="CB441" s="188"/>
      <c r="CC441" s="188"/>
      <c r="CD441" s="188"/>
      <c r="CE441" s="188"/>
      <c r="CF441" s="188"/>
      <c r="CG441" s="188"/>
      <c r="CH441" s="188"/>
      <c r="CI441" s="188"/>
      <c r="CJ441" s="188"/>
      <c r="CK441" s="188"/>
      <c r="CL441" s="188"/>
      <c r="CM441" s="188"/>
      <c r="CN441" s="188"/>
      <c r="CO441" s="188"/>
      <c r="CP441" s="188"/>
      <c r="CQ441" s="188"/>
      <c r="CR441" s="188"/>
      <c r="CS441" s="188"/>
      <c r="CT441" s="188"/>
      <c r="CU441" s="188"/>
      <c r="CV441" s="188"/>
      <c r="CW441" s="188"/>
      <c r="CX441" s="188"/>
      <c r="CY441" s="188"/>
      <c r="CZ441" s="188"/>
      <c r="DA441" s="188"/>
      <c r="DB441" s="188"/>
      <c r="DC441" s="188"/>
      <c r="DD441" s="188"/>
      <c r="DE441" s="188"/>
      <c r="DF441" s="188"/>
      <c r="DG441" s="188"/>
      <c r="DH441" s="188"/>
      <c r="DI441" s="188"/>
      <c r="DJ441" s="188"/>
      <c r="DK441" s="188"/>
      <c r="DL441" s="188"/>
      <c r="DM441" s="188"/>
      <c r="DN441" s="188"/>
      <c r="DO441" s="188"/>
      <c r="DP441" s="188"/>
      <c r="DQ441" s="188"/>
      <c r="DR441" s="188"/>
      <c r="DS441" s="188"/>
      <c r="DT441" s="188"/>
      <c r="DU441" s="188"/>
      <c r="DV441" s="188"/>
      <c r="DW441" s="188"/>
      <c r="DX441" s="188"/>
      <c r="DY441" s="188"/>
      <c r="DZ441" s="188"/>
      <c r="EA441" s="188"/>
      <c r="EB441" s="188"/>
      <c r="EC441" s="188"/>
      <c r="ED441" s="188"/>
      <c r="EE441" s="188"/>
      <c r="EF441" s="188"/>
      <c r="EG441" s="188"/>
      <c r="EH441" s="188"/>
      <c r="EI441" s="188"/>
      <c r="EJ441" s="188"/>
      <c r="EK441" s="188"/>
      <c r="EL441" s="188"/>
      <c r="EM441" s="188"/>
      <c r="EN441" s="188"/>
      <c r="EO441" s="188"/>
      <c r="EP441" s="188"/>
      <c r="EQ441" s="188"/>
      <c r="ER441" s="188"/>
      <c r="ES441" s="188"/>
      <c r="ET441" s="188"/>
      <c r="EU441" s="188"/>
      <c r="EV441" s="188"/>
      <c r="EW441" s="188"/>
      <c r="EX441" s="188"/>
      <c r="EY441" s="188"/>
      <c r="EZ441" s="188"/>
      <c r="FA441" s="188"/>
      <c r="FB441" s="188"/>
      <c r="FC441" s="188"/>
      <c r="FD441" s="188"/>
      <c r="FE441" s="188"/>
      <c r="FF441" s="188"/>
      <c r="FG441" s="188"/>
      <c r="FH441" s="188"/>
      <c r="FI441" s="188"/>
      <c r="FJ441" s="188"/>
      <c r="FK441" s="188"/>
      <c r="FL441" s="188"/>
      <c r="FM441" s="188"/>
      <c r="FN441" s="188"/>
      <c r="FO441" s="188"/>
      <c r="FP441" s="188"/>
      <c r="FQ441" s="188"/>
      <c r="FR441" s="188"/>
      <c r="FS441" s="188"/>
      <c r="FT441" s="188"/>
      <c r="FU441" s="188"/>
      <c r="FV441" s="188"/>
      <c r="FW441" s="188"/>
      <c r="FX441" s="188"/>
      <c r="FY441" s="188"/>
      <c r="FZ441" s="188"/>
      <c r="GA441" s="188"/>
      <c r="GB441" s="188"/>
      <c r="GC441" s="188"/>
      <c r="GD441" s="188"/>
      <c r="GE441" s="188"/>
      <c r="GF441" s="188"/>
      <c r="GG441" s="188"/>
      <c r="GH441" s="188"/>
      <c r="GI441" s="188"/>
      <c r="GJ441" s="188"/>
      <c r="GK441" s="188"/>
      <c r="GL441" s="188"/>
      <c r="GM441" s="188"/>
      <c r="GN441" s="188"/>
      <c r="GO441" s="188"/>
      <c r="GP441" s="188"/>
      <c r="GQ441" s="188"/>
      <c r="GR441" s="188"/>
      <c r="GS441" s="188"/>
      <c r="GT441" s="188"/>
      <c r="GU441" s="188"/>
      <c r="GV441" s="188"/>
      <c r="GW441" s="188"/>
      <c r="GX441" s="188"/>
      <c r="GY441" s="188"/>
      <c r="GZ441" s="188"/>
      <c r="HA441" s="188"/>
      <c r="HB441" s="188"/>
      <c r="HC441" s="188"/>
      <c r="HD441" s="188"/>
      <c r="HE441" s="188"/>
      <c r="HF441" s="188"/>
      <c r="HG441" s="188"/>
      <c r="HH441" s="188"/>
      <c r="HI441" s="188"/>
      <c r="HJ441" s="188"/>
    </row>
    <row r="442" spans="1:218">
      <c r="A442" s="191"/>
      <c r="B442" s="191"/>
      <c r="C442" s="191"/>
      <c r="D442" s="191"/>
      <c r="E442" s="182"/>
      <c r="F442" s="191"/>
      <c r="G442" s="191"/>
      <c r="H442" s="191"/>
      <c r="I442" s="182"/>
      <c r="J442" s="191"/>
      <c r="K442" s="191"/>
      <c r="L442" s="191"/>
      <c r="M442" s="191"/>
      <c r="N442" s="191"/>
      <c r="O442" s="191"/>
      <c r="P442" s="191"/>
      <c r="Q442" s="191"/>
      <c r="R442" s="191"/>
      <c r="S442" s="191"/>
      <c r="T442" s="191"/>
      <c r="U442" s="191"/>
      <c r="V442" s="191"/>
      <c r="W442" s="191"/>
      <c r="Z442" s="188"/>
      <c r="AA442" s="188"/>
      <c r="AB442" s="188"/>
      <c r="AC442" s="188"/>
      <c r="AD442" s="188"/>
      <c r="AE442" s="188"/>
      <c r="AF442" s="188"/>
      <c r="AG442" s="188"/>
      <c r="AH442" s="188"/>
      <c r="AI442" s="188"/>
      <c r="AJ442" s="188"/>
      <c r="AK442" s="188"/>
      <c r="AL442" s="188"/>
      <c r="AM442" s="188"/>
      <c r="AN442" s="188"/>
      <c r="AO442" s="188"/>
      <c r="AP442" s="188"/>
      <c r="AQ442" s="188"/>
      <c r="AR442" s="188"/>
      <c r="AS442" s="188"/>
      <c r="AT442" s="188"/>
      <c r="AU442" s="188"/>
      <c r="AV442" s="188"/>
      <c r="AW442" s="188"/>
      <c r="AX442" s="188"/>
      <c r="AY442" s="188"/>
      <c r="AZ442" s="188"/>
      <c r="BA442" s="188"/>
      <c r="BB442" s="188"/>
      <c r="BC442" s="188"/>
      <c r="BD442" s="188"/>
      <c r="BE442" s="188"/>
      <c r="BF442" s="188"/>
      <c r="BG442" s="188"/>
      <c r="BH442" s="188"/>
      <c r="BI442" s="188"/>
      <c r="BJ442" s="188"/>
      <c r="BK442" s="188"/>
      <c r="BL442" s="188"/>
      <c r="BM442" s="188"/>
      <c r="BN442" s="188"/>
      <c r="BO442" s="188"/>
      <c r="BP442" s="188"/>
      <c r="BQ442" s="188"/>
      <c r="BR442" s="188"/>
      <c r="BS442" s="188"/>
      <c r="BT442" s="188"/>
      <c r="BU442" s="188"/>
      <c r="BV442" s="188"/>
      <c r="BW442" s="188"/>
      <c r="BX442" s="188"/>
      <c r="BY442" s="188"/>
      <c r="BZ442" s="188"/>
      <c r="CA442" s="188"/>
      <c r="CB442" s="188"/>
      <c r="CC442" s="188"/>
      <c r="CD442" s="188"/>
      <c r="CE442" s="188"/>
      <c r="CF442" s="188"/>
      <c r="CG442" s="188"/>
      <c r="CH442" s="188"/>
      <c r="CI442" s="188"/>
      <c r="CJ442" s="188"/>
      <c r="CK442" s="188"/>
      <c r="CL442" s="188"/>
      <c r="CM442" s="188"/>
      <c r="CN442" s="188"/>
      <c r="CO442" s="188"/>
      <c r="CP442" s="188"/>
      <c r="CQ442" s="188"/>
      <c r="CR442" s="188"/>
      <c r="CS442" s="188"/>
      <c r="CT442" s="188"/>
      <c r="CU442" s="188"/>
      <c r="CV442" s="188"/>
      <c r="CW442" s="188"/>
      <c r="CX442" s="188"/>
      <c r="CY442" s="188"/>
      <c r="CZ442" s="188"/>
      <c r="DA442" s="188"/>
      <c r="DB442" s="188"/>
      <c r="DC442" s="188"/>
      <c r="DD442" s="188"/>
      <c r="DE442" s="188"/>
      <c r="DF442" s="188"/>
      <c r="DG442" s="188"/>
      <c r="DH442" s="188"/>
      <c r="DI442" s="188"/>
      <c r="DJ442" s="188"/>
      <c r="DK442" s="188"/>
      <c r="DL442" s="188"/>
      <c r="DM442" s="188"/>
      <c r="DN442" s="188"/>
      <c r="DO442" s="188"/>
      <c r="DP442" s="188"/>
      <c r="DQ442" s="188"/>
      <c r="DR442" s="188"/>
      <c r="DS442" s="188"/>
      <c r="DT442" s="188"/>
      <c r="DU442" s="188"/>
      <c r="DV442" s="188"/>
      <c r="DW442" s="188"/>
      <c r="DX442" s="188"/>
      <c r="DY442" s="188"/>
      <c r="DZ442" s="188"/>
      <c r="EA442" s="188"/>
      <c r="EB442" s="188"/>
      <c r="EC442" s="188"/>
      <c r="ED442" s="188"/>
      <c r="EE442" s="188"/>
      <c r="EF442" s="188"/>
      <c r="EG442" s="188"/>
      <c r="EH442" s="188"/>
      <c r="EI442" s="188"/>
      <c r="EJ442" s="188"/>
      <c r="EK442" s="188"/>
      <c r="EL442" s="188"/>
      <c r="EM442" s="188"/>
      <c r="EN442" s="188"/>
      <c r="EO442" s="188"/>
      <c r="EP442" s="188"/>
      <c r="EQ442" s="188"/>
      <c r="ER442" s="188"/>
      <c r="ES442" s="188"/>
      <c r="ET442" s="188"/>
      <c r="EU442" s="188"/>
      <c r="EV442" s="188"/>
      <c r="EW442" s="188"/>
      <c r="EX442" s="188"/>
      <c r="EY442" s="188"/>
      <c r="EZ442" s="188"/>
      <c r="FA442" s="188"/>
      <c r="FB442" s="188"/>
      <c r="FC442" s="188"/>
      <c r="FD442" s="188"/>
      <c r="FE442" s="188"/>
      <c r="FF442" s="188"/>
      <c r="FG442" s="188"/>
      <c r="FH442" s="188"/>
      <c r="FI442" s="188"/>
      <c r="FJ442" s="188"/>
      <c r="FK442" s="188"/>
      <c r="FL442" s="188"/>
      <c r="FM442" s="188"/>
      <c r="FN442" s="188"/>
      <c r="FO442" s="188"/>
      <c r="FP442" s="188"/>
      <c r="FQ442" s="188"/>
      <c r="FR442" s="188"/>
      <c r="FS442" s="188"/>
      <c r="FT442" s="188"/>
      <c r="FU442" s="188"/>
      <c r="FV442" s="188"/>
      <c r="FW442" s="188"/>
      <c r="FX442" s="188"/>
      <c r="FY442" s="188"/>
      <c r="FZ442" s="188"/>
      <c r="GA442" s="188"/>
      <c r="GB442" s="188"/>
      <c r="GC442" s="188"/>
      <c r="GD442" s="188"/>
      <c r="GE442" s="188"/>
      <c r="GF442" s="188"/>
      <c r="GG442" s="188"/>
      <c r="GH442" s="188"/>
      <c r="GI442" s="188"/>
      <c r="GJ442" s="188"/>
      <c r="GK442" s="188"/>
      <c r="GL442" s="188"/>
      <c r="GM442" s="188"/>
      <c r="GN442" s="188"/>
      <c r="GO442" s="188"/>
      <c r="GP442" s="188"/>
      <c r="GQ442" s="188"/>
      <c r="GR442" s="188"/>
      <c r="GS442" s="188"/>
      <c r="GT442" s="188"/>
      <c r="GU442" s="188"/>
      <c r="GV442" s="188"/>
      <c r="GW442" s="188"/>
      <c r="GX442" s="188"/>
      <c r="GY442" s="188"/>
      <c r="GZ442" s="188"/>
      <c r="HA442" s="188"/>
      <c r="HB442" s="188"/>
      <c r="HC442" s="188"/>
      <c r="HD442" s="188"/>
      <c r="HE442" s="188"/>
      <c r="HF442" s="188"/>
      <c r="HG442" s="188"/>
      <c r="HH442" s="188"/>
      <c r="HI442" s="188"/>
      <c r="HJ442" s="188"/>
    </row>
    <row r="443" spans="1:218">
      <c r="A443" s="191"/>
      <c r="B443" s="191"/>
      <c r="C443" s="191"/>
      <c r="D443" s="191"/>
      <c r="E443" s="182"/>
      <c r="F443" s="191"/>
      <c r="G443" s="191"/>
      <c r="H443" s="191"/>
      <c r="I443" s="182"/>
      <c r="J443" s="191"/>
      <c r="K443" s="191"/>
      <c r="L443" s="191"/>
      <c r="M443" s="191"/>
      <c r="N443" s="191"/>
      <c r="O443" s="191"/>
      <c r="P443" s="191"/>
      <c r="Q443" s="191"/>
      <c r="R443" s="191"/>
      <c r="S443" s="191"/>
      <c r="T443" s="191"/>
      <c r="U443" s="191"/>
      <c r="V443" s="191"/>
      <c r="W443" s="191"/>
      <c r="Z443" s="188"/>
      <c r="AA443" s="188"/>
      <c r="AB443" s="188"/>
      <c r="AC443" s="188"/>
      <c r="AD443" s="188"/>
      <c r="AE443" s="188"/>
      <c r="AF443" s="188"/>
      <c r="AG443" s="188"/>
      <c r="AH443" s="188"/>
      <c r="AI443" s="188"/>
      <c r="AJ443" s="188"/>
      <c r="AK443" s="188"/>
      <c r="AL443" s="188"/>
      <c r="AM443" s="188"/>
      <c r="AN443" s="188"/>
      <c r="AO443" s="188"/>
      <c r="AP443" s="188"/>
      <c r="AQ443" s="188"/>
      <c r="AR443" s="188"/>
      <c r="AS443" s="188"/>
      <c r="AT443" s="188"/>
      <c r="AU443" s="188"/>
      <c r="AV443" s="188"/>
      <c r="AW443" s="188"/>
      <c r="AX443" s="188"/>
      <c r="AY443" s="188"/>
      <c r="AZ443" s="188"/>
      <c r="BA443" s="188"/>
      <c r="BB443" s="188"/>
      <c r="BC443" s="188"/>
      <c r="BD443" s="188"/>
      <c r="BE443" s="188"/>
      <c r="BF443" s="188"/>
      <c r="BG443" s="188"/>
      <c r="BH443" s="188"/>
      <c r="BI443" s="188"/>
      <c r="BJ443" s="188"/>
      <c r="BK443" s="188"/>
      <c r="BL443" s="188"/>
      <c r="BM443" s="188"/>
      <c r="BN443" s="188"/>
      <c r="BO443" s="188"/>
      <c r="BP443" s="188"/>
      <c r="BQ443" s="188"/>
      <c r="BR443" s="188"/>
      <c r="BS443" s="188"/>
      <c r="BT443" s="188"/>
      <c r="BU443" s="188"/>
      <c r="BV443" s="188"/>
      <c r="BW443" s="188"/>
      <c r="BX443" s="188"/>
      <c r="BY443" s="188"/>
      <c r="BZ443" s="188"/>
      <c r="CA443" s="188"/>
      <c r="CB443" s="188"/>
      <c r="CC443" s="188"/>
      <c r="CD443" s="188"/>
      <c r="CE443" s="188"/>
      <c r="CF443" s="188"/>
      <c r="CG443" s="188"/>
      <c r="CH443" s="188"/>
      <c r="CI443" s="188"/>
      <c r="CJ443" s="188"/>
      <c r="CK443" s="188"/>
      <c r="CL443" s="188"/>
      <c r="CM443" s="188"/>
      <c r="CN443" s="188"/>
      <c r="CO443" s="188"/>
      <c r="CP443" s="188"/>
      <c r="CQ443" s="188"/>
      <c r="CR443" s="188"/>
      <c r="CS443" s="188"/>
      <c r="CT443" s="188"/>
      <c r="CU443" s="188"/>
      <c r="CV443" s="188"/>
      <c r="CW443" s="188"/>
      <c r="CX443" s="188"/>
      <c r="CY443" s="188"/>
      <c r="CZ443" s="188"/>
      <c r="DA443" s="188"/>
      <c r="DB443" s="188"/>
      <c r="DC443" s="188"/>
      <c r="DD443" s="188"/>
      <c r="DE443" s="188"/>
      <c r="DF443" s="188"/>
      <c r="DG443" s="188"/>
      <c r="DH443" s="188"/>
      <c r="DI443" s="188"/>
      <c r="DJ443" s="188"/>
      <c r="DK443" s="188"/>
      <c r="DL443" s="188"/>
      <c r="DM443" s="188"/>
      <c r="DN443" s="188"/>
      <c r="DO443" s="188"/>
      <c r="DP443" s="188"/>
      <c r="DQ443" s="188"/>
      <c r="DR443" s="188"/>
      <c r="DS443" s="188"/>
      <c r="DT443" s="188"/>
      <c r="DU443" s="188"/>
      <c r="DV443" s="188"/>
      <c r="DW443" s="188"/>
      <c r="DX443" s="188"/>
      <c r="DY443" s="188"/>
      <c r="DZ443" s="188"/>
      <c r="EA443" s="188"/>
      <c r="EB443" s="188"/>
      <c r="EC443" s="188"/>
      <c r="ED443" s="188"/>
      <c r="EE443" s="188"/>
      <c r="EF443" s="188"/>
      <c r="EG443" s="188"/>
      <c r="EH443" s="188"/>
      <c r="EI443" s="188"/>
      <c r="EJ443" s="188"/>
      <c r="EK443" s="188"/>
      <c r="EL443" s="188"/>
      <c r="EM443" s="188"/>
      <c r="EN443" s="188"/>
      <c r="EO443" s="188"/>
      <c r="EP443" s="188"/>
      <c r="EQ443" s="188"/>
      <c r="ER443" s="188"/>
      <c r="ES443" s="188"/>
      <c r="ET443" s="188"/>
      <c r="EU443" s="188"/>
      <c r="EV443" s="188"/>
      <c r="EW443" s="188"/>
      <c r="EX443" s="188"/>
      <c r="EY443" s="188"/>
      <c r="EZ443" s="188"/>
      <c r="FA443" s="188"/>
      <c r="FB443" s="188"/>
      <c r="FC443" s="188"/>
      <c r="FD443" s="188"/>
      <c r="FE443" s="188"/>
      <c r="FF443" s="188"/>
      <c r="FG443" s="188"/>
      <c r="FH443" s="188"/>
      <c r="FI443" s="188"/>
      <c r="FJ443" s="188"/>
      <c r="FK443" s="188"/>
      <c r="FL443" s="188"/>
      <c r="FM443" s="188"/>
      <c r="FN443" s="188"/>
      <c r="FO443" s="188"/>
      <c r="FP443" s="188"/>
      <c r="FQ443" s="188"/>
      <c r="FR443" s="188"/>
      <c r="FS443" s="188"/>
      <c r="FT443" s="188"/>
      <c r="FU443" s="188"/>
      <c r="FV443" s="188"/>
      <c r="FW443" s="188"/>
      <c r="FX443" s="188"/>
      <c r="FY443" s="188"/>
      <c r="FZ443" s="188"/>
      <c r="GA443" s="188"/>
      <c r="GB443" s="188"/>
      <c r="GC443" s="188"/>
      <c r="GD443" s="188"/>
      <c r="GE443" s="188"/>
      <c r="GF443" s="188"/>
      <c r="GG443" s="188"/>
      <c r="GH443" s="188"/>
      <c r="GI443" s="188"/>
      <c r="GJ443" s="188"/>
      <c r="GK443" s="188"/>
      <c r="GL443" s="188"/>
      <c r="GM443" s="188"/>
      <c r="GN443" s="188"/>
      <c r="GO443" s="188"/>
      <c r="GP443" s="188"/>
      <c r="GQ443" s="188"/>
      <c r="GR443" s="188"/>
      <c r="GS443" s="188"/>
      <c r="GT443" s="188"/>
      <c r="GU443" s="188"/>
      <c r="GV443" s="188"/>
      <c r="GW443" s="188"/>
      <c r="GX443" s="188"/>
      <c r="GY443" s="188"/>
      <c r="GZ443" s="188"/>
      <c r="HA443" s="188"/>
      <c r="HB443" s="188"/>
      <c r="HC443" s="188"/>
      <c r="HD443" s="188"/>
      <c r="HE443" s="188"/>
      <c r="HF443" s="188"/>
      <c r="HG443" s="188"/>
      <c r="HH443" s="188"/>
      <c r="HI443" s="188"/>
      <c r="HJ443" s="188"/>
    </row>
    <row r="444" spans="1:218">
      <c r="A444" s="191"/>
      <c r="B444" s="191"/>
      <c r="C444" s="191"/>
      <c r="D444" s="191"/>
      <c r="E444" s="182"/>
      <c r="F444" s="191"/>
      <c r="G444" s="191"/>
      <c r="H444" s="191"/>
      <c r="I444" s="182"/>
      <c r="J444" s="191"/>
      <c r="K444" s="191"/>
      <c r="L444" s="191"/>
      <c r="M444" s="191"/>
      <c r="N444" s="191"/>
      <c r="O444" s="191"/>
      <c r="P444" s="191"/>
      <c r="Q444" s="191"/>
      <c r="R444" s="191"/>
      <c r="S444" s="191"/>
      <c r="T444" s="191"/>
      <c r="U444" s="191"/>
      <c r="V444" s="191"/>
      <c r="W444" s="191"/>
    </row>
    <row r="445" spans="1:218">
      <c r="A445" s="191"/>
      <c r="B445" s="191"/>
      <c r="C445" s="191"/>
      <c r="D445" s="191"/>
      <c r="E445" s="182"/>
      <c r="F445" s="191"/>
      <c r="G445" s="191"/>
      <c r="H445" s="191"/>
      <c r="I445" s="182"/>
      <c r="J445" s="191"/>
      <c r="K445" s="191"/>
      <c r="L445" s="191"/>
      <c r="M445" s="191"/>
      <c r="N445" s="191"/>
      <c r="O445" s="191"/>
      <c r="P445" s="191"/>
      <c r="Q445" s="191"/>
      <c r="R445" s="191"/>
      <c r="S445" s="191"/>
      <c r="T445" s="191"/>
      <c r="U445" s="191"/>
      <c r="V445" s="191"/>
      <c r="W445" s="191"/>
    </row>
    <row r="446" spans="1:218">
      <c r="A446" s="191"/>
      <c r="B446" s="191"/>
      <c r="C446" s="191"/>
      <c r="D446" s="191"/>
      <c r="E446" s="182"/>
      <c r="F446" s="191"/>
      <c r="G446" s="191"/>
      <c r="H446" s="191"/>
      <c r="I446" s="182"/>
      <c r="J446" s="191"/>
      <c r="K446" s="191"/>
      <c r="L446" s="191"/>
      <c r="M446" s="191"/>
      <c r="N446" s="191"/>
      <c r="O446" s="191"/>
      <c r="P446" s="191"/>
      <c r="Q446" s="191"/>
      <c r="R446" s="191"/>
      <c r="S446" s="191"/>
      <c r="T446" s="191"/>
      <c r="U446" s="191"/>
      <c r="V446" s="191"/>
      <c r="W446" s="191"/>
    </row>
    <row r="447" spans="1:218">
      <c r="A447" s="191"/>
      <c r="B447" s="191"/>
      <c r="C447" s="191"/>
      <c r="D447" s="191"/>
      <c r="E447" s="182"/>
      <c r="F447" s="191"/>
      <c r="G447" s="191"/>
      <c r="H447" s="191"/>
      <c r="I447" s="182"/>
      <c r="J447" s="191"/>
      <c r="K447" s="191"/>
      <c r="L447" s="191"/>
      <c r="M447" s="191"/>
      <c r="N447" s="191"/>
      <c r="O447" s="191"/>
      <c r="P447" s="191"/>
      <c r="Q447" s="191"/>
      <c r="R447" s="191"/>
      <c r="S447" s="191"/>
      <c r="T447" s="191"/>
      <c r="U447" s="191"/>
      <c r="V447" s="191"/>
      <c r="W447" s="191"/>
    </row>
    <row r="448" spans="1:218">
      <c r="A448" s="191"/>
      <c r="B448" s="191"/>
      <c r="C448" s="191"/>
      <c r="D448" s="191"/>
      <c r="E448" s="182"/>
      <c r="F448" s="191"/>
      <c r="G448" s="191"/>
      <c r="H448" s="191"/>
      <c r="I448" s="182"/>
      <c r="J448" s="191"/>
      <c r="K448" s="191"/>
      <c r="L448" s="191"/>
      <c r="M448" s="191"/>
      <c r="N448" s="191"/>
      <c r="O448" s="191"/>
      <c r="P448" s="191"/>
      <c r="Q448" s="191"/>
      <c r="R448" s="191"/>
      <c r="S448" s="191"/>
      <c r="T448" s="191"/>
      <c r="U448" s="191"/>
      <c r="V448" s="191"/>
      <c r="W448" s="191"/>
    </row>
    <row r="449" spans="1:23">
      <c r="A449" s="191"/>
      <c r="B449" s="191"/>
      <c r="C449" s="191"/>
      <c r="D449" s="191"/>
      <c r="E449" s="182"/>
      <c r="F449" s="191"/>
      <c r="G449" s="191"/>
      <c r="H449" s="191"/>
      <c r="I449" s="182"/>
      <c r="J449" s="191"/>
      <c r="K449" s="191"/>
      <c r="L449" s="191"/>
      <c r="M449" s="191"/>
      <c r="N449" s="191"/>
      <c r="O449" s="191"/>
      <c r="P449" s="191"/>
      <c r="Q449" s="191"/>
      <c r="R449" s="191"/>
      <c r="S449" s="191"/>
      <c r="T449" s="191"/>
      <c r="U449" s="191"/>
      <c r="V449" s="191"/>
      <c r="W449" s="191"/>
    </row>
    <row r="450" spans="1:23">
      <c r="A450" s="191"/>
      <c r="B450" s="191"/>
      <c r="C450" s="191"/>
      <c r="D450" s="191"/>
      <c r="E450" s="182"/>
      <c r="F450" s="191"/>
      <c r="G450" s="191"/>
      <c r="H450" s="191"/>
      <c r="I450" s="182"/>
      <c r="J450" s="191"/>
      <c r="K450" s="191"/>
      <c r="L450" s="191"/>
      <c r="M450" s="191"/>
      <c r="N450" s="191"/>
      <c r="O450" s="191"/>
      <c r="P450" s="191"/>
      <c r="Q450" s="191"/>
      <c r="R450" s="191"/>
      <c r="S450" s="191"/>
      <c r="T450" s="191"/>
      <c r="U450" s="191"/>
      <c r="V450" s="191"/>
      <c r="W450" s="191"/>
    </row>
    <row r="451" spans="1:23">
      <c r="A451" s="191"/>
      <c r="B451" s="191"/>
      <c r="C451" s="191"/>
      <c r="D451" s="191"/>
      <c r="E451" s="182"/>
      <c r="F451" s="191"/>
      <c r="G451" s="191"/>
      <c r="H451" s="191"/>
      <c r="I451" s="182"/>
      <c r="J451" s="191"/>
      <c r="K451" s="191"/>
      <c r="L451" s="191"/>
      <c r="M451" s="191"/>
      <c r="N451" s="191"/>
      <c r="O451" s="191"/>
      <c r="P451" s="191"/>
      <c r="Q451" s="191"/>
      <c r="R451" s="191"/>
      <c r="S451" s="191"/>
      <c r="T451" s="191"/>
      <c r="U451" s="191"/>
      <c r="V451" s="191"/>
      <c r="W451" s="191"/>
    </row>
    <row r="452" spans="1:23">
      <c r="A452" s="191"/>
      <c r="B452" s="191"/>
      <c r="C452" s="191"/>
      <c r="D452" s="191"/>
      <c r="E452" s="182"/>
      <c r="F452" s="191"/>
      <c r="G452" s="191"/>
      <c r="H452" s="191"/>
      <c r="I452" s="182"/>
      <c r="J452" s="191"/>
      <c r="K452" s="191"/>
      <c r="L452" s="191"/>
      <c r="M452" s="191"/>
      <c r="N452" s="191"/>
      <c r="O452" s="191"/>
      <c r="P452" s="191"/>
      <c r="Q452" s="191"/>
      <c r="R452" s="191"/>
      <c r="S452" s="191"/>
      <c r="T452" s="191"/>
      <c r="U452" s="191"/>
      <c r="V452" s="191"/>
      <c r="W452" s="191"/>
    </row>
    <row r="453" spans="1:23">
      <c r="A453" s="191"/>
      <c r="B453" s="191"/>
      <c r="C453" s="191"/>
      <c r="D453" s="191"/>
      <c r="E453" s="182"/>
      <c r="F453" s="191"/>
      <c r="G453" s="191"/>
      <c r="H453" s="191"/>
      <c r="I453" s="182"/>
      <c r="J453" s="191"/>
      <c r="K453" s="191"/>
      <c r="L453" s="191"/>
      <c r="M453" s="191"/>
      <c r="N453" s="191"/>
      <c r="O453" s="191"/>
      <c r="P453" s="191"/>
      <c r="Q453" s="191"/>
      <c r="R453" s="191"/>
      <c r="S453" s="191"/>
      <c r="T453" s="191"/>
      <c r="U453" s="191"/>
      <c r="V453" s="191"/>
      <c r="W453" s="191"/>
    </row>
    <row r="454" spans="1:23">
      <c r="A454" s="191"/>
      <c r="B454" s="191"/>
      <c r="C454" s="191"/>
      <c r="D454" s="191"/>
      <c r="E454" s="182"/>
      <c r="F454" s="191"/>
      <c r="G454" s="191"/>
      <c r="H454" s="191"/>
      <c r="I454" s="182"/>
      <c r="J454" s="191"/>
      <c r="K454" s="191"/>
      <c r="L454" s="191"/>
      <c r="M454" s="191"/>
      <c r="N454" s="191"/>
      <c r="O454" s="191"/>
      <c r="P454" s="191"/>
      <c r="Q454" s="191"/>
      <c r="R454" s="191"/>
      <c r="S454" s="191"/>
      <c r="T454" s="191"/>
      <c r="U454" s="191"/>
      <c r="V454" s="191"/>
      <c r="W454" s="191"/>
    </row>
    <row r="455" spans="1:23">
      <c r="A455" s="191"/>
      <c r="B455" s="191"/>
      <c r="C455" s="191"/>
      <c r="D455" s="191"/>
      <c r="E455" s="182"/>
      <c r="F455" s="191"/>
      <c r="G455" s="191"/>
      <c r="H455" s="191"/>
      <c r="I455" s="182"/>
      <c r="J455" s="191"/>
      <c r="K455" s="191"/>
      <c r="L455" s="191"/>
      <c r="M455" s="191"/>
      <c r="N455" s="191"/>
      <c r="O455" s="191"/>
      <c r="P455" s="191"/>
      <c r="Q455" s="191"/>
      <c r="R455" s="191"/>
      <c r="S455" s="191"/>
      <c r="T455" s="191"/>
      <c r="U455" s="191"/>
      <c r="V455" s="191"/>
      <c r="W455" s="191"/>
    </row>
    <row r="456" spans="1:23">
      <c r="A456" s="191"/>
      <c r="B456" s="191"/>
      <c r="C456" s="191"/>
      <c r="D456" s="191"/>
      <c r="E456" s="182"/>
      <c r="F456" s="191"/>
      <c r="G456" s="191"/>
      <c r="H456" s="191"/>
      <c r="I456" s="182"/>
      <c r="J456" s="191"/>
      <c r="K456" s="191"/>
      <c r="L456" s="191"/>
      <c r="M456" s="191"/>
      <c r="N456" s="191"/>
      <c r="O456" s="191"/>
      <c r="P456" s="191"/>
      <c r="Q456" s="191"/>
      <c r="R456" s="191"/>
      <c r="S456" s="191"/>
      <c r="T456" s="191"/>
      <c r="U456" s="191"/>
      <c r="V456" s="191"/>
      <c r="W456" s="191"/>
    </row>
    <row r="457" spans="1:23">
      <c r="A457" s="191"/>
      <c r="B457" s="191"/>
      <c r="C457" s="191"/>
      <c r="D457" s="191"/>
      <c r="E457" s="182"/>
      <c r="F457" s="191"/>
      <c r="G457" s="191"/>
      <c r="H457" s="191"/>
      <c r="I457" s="182"/>
      <c r="J457" s="191"/>
      <c r="K457" s="191"/>
      <c r="L457" s="191"/>
      <c r="M457" s="191"/>
      <c r="N457" s="191"/>
      <c r="O457" s="191"/>
      <c r="P457" s="191"/>
      <c r="Q457" s="191"/>
      <c r="R457" s="191"/>
      <c r="S457" s="191"/>
      <c r="T457" s="191"/>
      <c r="U457" s="191"/>
      <c r="V457" s="191"/>
      <c r="W457" s="191"/>
    </row>
    <row r="458" spans="1:23">
      <c r="A458" s="191"/>
      <c r="B458" s="191"/>
      <c r="C458" s="191"/>
      <c r="D458" s="191"/>
      <c r="E458" s="182"/>
      <c r="F458" s="191"/>
      <c r="G458" s="191"/>
      <c r="H458" s="191"/>
      <c r="I458" s="182"/>
      <c r="J458" s="191"/>
      <c r="K458" s="191"/>
      <c r="L458" s="191"/>
      <c r="M458" s="191"/>
      <c r="N458" s="191"/>
      <c r="O458" s="191"/>
      <c r="P458" s="191"/>
      <c r="Q458" s="191"/>
      <c r="R458" s="191"/>
      <c r="S458" s="191"/>
      <c r="T458" s="191"/>
      <c r="U458" s="191"/>
      <c r="V458" s="191"/>
      <c r="W458" s="191"/>
    </row>
    <row r="459" spans="1:23">
      <c r="A459" s="191"/>
      <c r="B459" s="191"/>
      <c r="C459" s="191"/>
      <c r="D459" s="191"/>
      <c r="E459" s="182"/>
      <c r="F459" s="191"/>
      <c r="G459" s="191"/>
      <c r="H459" s="191"/>
      <c r="I459" s="182"/>
      <c r="J459" s="191"/>
      <c r="K459" s="191"/>
      <c r="L459" s="191"/>
      <c r="M459" s="191"/>
      <c r="N459" s="191"/>
      <c r="O459" s="191"/>
      <c r="P459" s="191"/>
      <c r="Q459" s="191"/>
      <c r="R459" s="191"/>
      <c r="S459" s="191"/>
      <c r="T459" s="191"/>
      <c r="U459" s="191"/>
      <c r="V459" s="191"/>
      <c r="W459" s="191"/>
    </row>
    <row r="460" spans="1:23">
      <c r="A460" s="191"/>
      <c r="B460" s="191"/>
      <c r="C460" s="191"/>
      <c r="D460" s="191"/>
      <c r="E460" s="182"/>
      <c r="F460" s="191"/>
      <c r="G460" s="191"/>
      <c r="H460" s="191"/>
      <c r="I460" s="182"/>
      <c r="J460" s="191"/>
      <c r="K460" s="191"/>
      <c r="L460" s="191"/>
      <c r="M460" s="191"/>
      <c r="N460" s="191"/>
      <c r="O460" s="191"/>
      <c r="P460" s="191"/>
      <c r="Q460" s="191"/>
      <c r="R460" s="191"/>
      <c r="S460" s="191"/>
      <c r="T460" s="191"/>
      <c r="U460" s="191"/>
      <c r="V460" s="191"/>
      <c r="W460" s="191"/>
    </row>
    <row r="461" spans="1:23">
      <c r="A461" s="191"/>
      <c r="B461" s="191"/>
      <c r="C461" s="191"/>
      <c r="D461" s="191"/>
      <c r="E461" s="182"/>
      <c r="F461" s="191"/>
      <c r="G461" s="191"/>
      <c r="H461" s="191"/>
      <c r="I461" s="182"/>
      <c r="J461" s="191"/>
      <c r="K461" s="191"/>
      <c r="L461" s="191"/>
      <c r="M461" s="191"/>
      <c r="N461" s="191"/>
      <c r="O461" s="191"/>
      <c r="P461" s="191"/>
      <c r="Q461" s="191"/>
      <c r="R461" s="191"/>
      <c r="S461" s="191"/>
      <c r="T461" s="191"/>
      <c r="U461" s="191"/>
      <c r="V461" s="191"/>
      <c r="W461" s="191"/>
    </row>
    <row r="462" spans="1:23">
      <c r="A462" s="191"/>
      <c r="B462" s="191"/>
      <c r="C462" s="191"/>
      <c r="D462" s="191"/>
      <c r="E462" s="182"/>
      <c r="F462" s="191"/>
      <c r="G462" s="191"/>
      <c r="H462" s="191"/>
      <c r="I462" s="182"/>
      <c r="J462" s="191"/>
      <c r="K462" s="191"/>
      <c r="L462" s="191"/>
      <c r="M462" s="191"/>
      <c r="N462" s="191"/>
      <c r="O462" s="191"/>
      <c r="P462" s="191"/>
      <c r="Q462" s="191"/>
      <c r="R462" s="191"/>
      <c r="S462" s="191"/>
      <c r="T462" s="191"/>
      <c r="U462" s="191"/>
      <c r="V462" s="191"/>
      <c r="W462" s="191"/>
    </row>
    <row r="463" spans="1:23">
      <c r="A463" s="191"/>
      <c r="B463" s="191"/>
      <c r="C463" s="191"/>
      <c r="D463" s="191"/>
      <c r="E463" s="182"/>
      <c r="F463" s="191"/>
      <c r="G463" s="191"/>
      <c r="H463" s="191"/>
      <c r="I463" s="182"/>
      <c r="J463" s="191"/>
      <c r="K463" s="191"/>
      <c r="L463" s="191"/>
      <c r="M463" s="191"/>
      <c r="N463" s="191"/>
      <c r="O463" s="191"/>
      <c r="P463" s="191"/>
      <c r="Q463" s="191"/>
      <c r="R463" s="191"/>
      <c r="S463" s="191"/>
      <c r="T463" s="191"/>
      <c r="U463" s="191"/>
      <c r="V463" s="191"/>
      <c r="W463" s="191"/>
    </row>
    <row r="464" spans="1:23">
      <c r="A464" s="191"/>
      <c r="B464" s="191"/>
      <c r="C464" s="191"/>
      <c r="D464" s="191"/>
      <c r="E464" s="182"/>
      <c r="F464" s="191"/>
      <c r="G464" s="191"/>
      <c r="H464" s="191"/>
      <c r="I464" s="182"/>
      <c r="J464" s="191"/>
      <c r="K464" s="191"/>
      <c r="L464" s="191"/>
      <c r="M464" s="191"/>
      <c r="N464" s="191"/>
      <c r="O464" s="191"/>
      <c r="P464" s="191"/>
      <c r="Q464" s="191"/>
      <c r="R464" s="191"/>
      <c r="S464" s="191"/>
      <c r="T464" s="191"/>
      <c r="U464" s="191"/>
      <c r="V464" s="191"/>
      <c r="W464" s="191"/>
    </row>
    <row r="465" spans="1:23">
      <c r="A465" s="191"/>
      <c r="B465" s="191"/>
      <c r="C465" s="191"/>
      <c r="D465" s="191"/>
      <c r="E465" s="182"/>
      <c r="F465" s="191"/>
      <c r="G465" s="191"/>
      <c r="H465" s="191"/>
      <c r="I465" s="182"/>
      <c r="J465" s="191"/>
      <c r="K465" s="191"/>
      <c r="L465" s="191"/>
      <c r="M465" s="191"/>
      <c r="N465" s="191"/>
      <c r="O465" s="191"/>
      <c r="P465" s="191"/>
      <c r="Q465" s="191"/>
      <c r="R465" s="191"/>
      <c r="S465" s="191"/>
      <c r="T465" s="191"/>
      <c r="U465" s="191"/>
      <c r="V465" s="191"/>
      <c r="W465" s="191"/>
    </row>
    <row r="466" spans="1:23">
      <c r="A466" s="191"/>
      <c r="B466" s="191"/>
      <c r="C466" s="191"/>
      <c r="D466" s="191"/>
      <c r="E466" s="182"/>
      <c r="F466" s="191"/>
      <c r="G466" s="191"/>
      <c r="H466" s="191"/>
      <c r="I466" s="182"/>
      <c r="J466" s="191"/>
      <c r="K466" s="191"/>
      <c r="L466" s="191"/>
      <c r="M466" s="191"/>
      <c r="N466" s="191"/>
      <c r="O466" s="191"/>
      <c r="P466" s="191"/>
      <c r="Q466" s="191"/>
      <c r="R466" s="191"/>
      <c r="S466" s="191"/>
      <c r="T466" s="191"/>
      <c r="U466" s="191"/>
      <c r="V466" s="191"/>
      <c r="W466" s="191"/>
    </row>
    <row r="467" spans="1:23">
      <c r="A467" s="191"/>
      <c r="B467" s="191"/>
      <c r="C467" s="191"/>
      <c r="D467" s="191"/>
      <c r="E467" s="182"/>
      <c r="F467" s="191"/>
      <c r="G467" s="191"/>
      <c r="H467" s="191"/>
      <c r="I467" s="182"/>
      <c r="J467" s="191"/>
      <c r="K467" s="191"/>
      <c r="L467" s="191"/>
      <c r="M467" s="191"/>
      <c r="N467" s="191"/>
      <c r="O467" s="191"/>
      <c r="P467" s="191"/>
      <c r="Q467" s="191"/>
      <c r="R467" s="191"/>
      <c r="S467" s="191"/>
      <c r="T467" s="191"/>
      <c r="U467" s="191"/>
      <c r="V467" s="191"/>
      <c r="W467" s="191"/>
    </row>
    <row r="468" spans="1:23">
      <c r="A468" s="191"/>
      <c r="B468" s="191"/>
      <c r="C468" s="191"/>
      <c r="D468" s="191"/>
      <c r="E468" s="182"/>
      <c r="F468" s="191"/>
      <c r="G468" s="191"/>
      <c r="H468" s="191"/>
      <c r="I468" s="182"/>
      <c r="J468" s="191"/>
      <c r="K468" s="191"/>
      <c r="L468" s="191"/>
      <c r="M468" s="191"/>
      <c r="N468" s="191"/>
      <c r="O468" s="191"/>
      <c r="P468" s="191"/>
      <c r="Q468" s="191"/>
      <c r="R468" s="191"/>
      <c r="S468" s="191"/>
      <c r="T468" s="191"/>
      <c r="U468" s="191"/>
      <c r="V468" s="191"/>
      <c r="W468" s="191"/>
    </row>
    <row r="469" spans="1:23">
      <c r="A469" s="191"/>
      <c r="B469" s="191"/>
      <c r="C469" s="191"/>
      <c r="D469" s="191"/>
      <c r="E469" s="182"/>
      <c r="F469" s="191"/>
      <c r="G469" s="191"/>
      <c r="H469" s="191"/>
      <c r="I469" s="182"/>
      <c r="J469" s="191"/>
      <c r="K469" s="191"/>
      <c r="L469" s="191"/>
      <c r="M469" s="191"/>
      <c r="N469" s="191"/>
      <c r="O469" s="191"/>
      <c r="P469" s="191"/>
      <c r="Q469" s="191"/>
      <c r="R469" s="191"/>
      <c r="S469" s="191"/>
      <c r="T469" s="191"/>
      <c r="U469" s="191"/>
      <c r="V469" s="191"/>
      <c r="W469" s="191"/>
    </row>
    <row r="470" spans="1:23">
      <c r="A470" s="191"/>
      <c r="B470" s="191"/>
      <c r="C470" s="191"/>
      <c r="D470" s="191"/>
      <c r="E470" s="182"/>
      <c r="F470" s="191"/>
      <c r="G470" s="191"/>
      <c r="H470" s="191"/>
      <c r="I470" s="182"/>
      <c r="J470" s="191"/>
      <c r="K470" s="191"/>
      <c r="L470" s="191"/>
      <c r="M470" s="191"/>
      <c r="N470" s="191"/>
      <c r="O470" s="191"/>
      <c r="P470" s="191"/>
      <c r="Q470" s="191"/>
      <c r="R470" s="191"/>
      <c r="S470" s="191"/>
      <c r="T470" s="191"/>
      <c r="U470" s="191"/>
      <c r="V470" s="191"/>
      <c r="W470" s="191"/>
    </row>
    <row r="471" spans="1:23">
      <c r="A471" s="191"/>
      <c r="B471" s="191"/>
      <c r="C471" s="191"/>
      <c r="D471" s="191"/>
      <c r="E471" s="182"/>
      <c r="F471" s="191"/>
      <c r="G471" s="191"/>
      <c r="H471" s="191"/>
      <c r="I471" s="182"/>
      <c r="J471" s="191"/>
      <c r="K471" s="191"/>
      <c r="L471" s="191"/>
      <c r="M471" s="191"/>
      <c r="N471" s="191"/>
      <c r="O471" s="191"/>
      <c r="P471" s="191"/>
      <c r="Q471" s="191"/>
      <c r="R471" s="191"/>
      <c r="S471" s="191"/>
      <c r="T471" s="191"/>
      <c r="U471" s="191"/>
      <c r="V471" s="191"/>
      <c r="W471" s="191"/>
    </row>
    <row r="472" spans="1:23">
      <c r="A472" s="191"/>
      <c r="B472" s="191"/>
      <c r="C472" s="191"/>
      <c r="D472" s="191"/>
      <c r="E472" s="182"/>
      <c r="F472" s="191"/>
      <c r="G472" s="191"/>
      <c r="H472" s="191"/>
      <c r="I472" s="182"/>
      <c r="J472" s="191"/>
      <c r="K472" s="191"/>
      <c r="L472" s="191"/>
      <c r="M472" s="191"/>
      <c r="N472" s="191"/>
      <c r="O472" s="191"/>
      <c r="P472" s="191"/>
      <c r="Q472" s="191"/>
      <c r="R472" s="191"/>
      <c r="S472" s="191"/>
      <c r="T472" s="191"/>
      <c r="U472" s="191"/>
      <c r="V472" s="191"/>
      <c r="W472" s="191"/>
    </row>
    <row r="473" spans="1:23">
      <c r="A473" s="191"/>
      <c r="B473" s="191"/>
      <c r="C473" s="191"/>
      <c r="D473" s="191"/>
      <c r="E473" s="182"/>
      <c r="F473" s="191"/>
      <c r="G473" s="191"/>
      <c r="H473" s="191"/>
      <c r="I473" s="182"/>
      <c r="J473" s="191"/>
      <c r="K473" s="191"/>
      <c r="L473" s="191"/>
      <c r="M473" s="191"/>
      <c r="N473" s="191"/>
      <c r="O473" s="191"/>
      <c r="P473" s="191"/>
      <c r="Q473" s="191"/>
      <c r="R473" s="191"/>
      <c r="S473" s="191"/>
      <c r="T473" s="191"/>
      <c r="U473" s="191"/>
      <c r="V473" s="191"/>
      <c r="W473" s="191"/>
    </row>
    <row r="474" spans="1:23">
      <c r="A474" s="191"/>
      <c r="B474" s="191"/>
      <c r="C474" s="191"/>
      <c r="D474" s="191"/>
      <c r="E474" s="182"/>
      <c r="F474" s="191"/>
      <c r="G474" s="191"/>
      <c r="H474" s="191"/>
      <c r="I474" s="182"/>
      <c r="J474" s="191"/>
      <c r="K474" s="191"/>
      <c r="L474" s="191"/>
      <c r="M474" s="191"/>
      <c r="N474" s="191"/>
      <c r="O474" s="191"/>
      <c r="P474" s="191"/>
      <c r="Q474" s="191"/>
      <c r="R474" s="191"/>
      <c r="S474" s="191"/>
      <c r="T474" s="191"/>
      <c r="U474" s="191"/>
      <c r="V474" s="191"/>
      <c r="W474" s="191"/>
    </row>
    <row r="475" spans="1:23">
      <c r="A475" s="191"/>
      <c r="B475" s="191"/>
      <c r="C475" s="191"/>
      <c r="D475" s="191"/>
      <c r="E475" s="182"/>
      <c r="F475" s="191"/>
      <c r="G475" s="191"/>
      <c r="H475" s="191"/>
      <c r="I475" s="182"/>
      <c r="J475" s="191"/>
      <c r="K475" s="191"/>
      <c r="L475" s="191"/>
      <c r="M475" s="191"/>
      <c r="N475" s="191"/>
      <c r="O475" s="191"/>
      <c r="P475" s="191"/>
      <c r="Q475" s="191"/>
      <c r="R475" s="191"/>
      <c r="S475" s="191"/>
      <c r="T475" s="191"/>
      <c r="U475" s="191"/>
      <c r="V475" s="191"/>
      <c r="W475" s="191"/>
    </row>
    <row r="476" spans="1:23">
      <c r="A476" s="191"/>
      <c r="B476" s="191"/>
      <c r="C476" s="191"/>
      <c r="D476" s="191"/>
      <c r="E476" s="182"/>
      <c r="F476" s="191"/>
      <c r="G476" s="191"/>
      <c r="H476" s="191"/>
      <c r="I476" s="182"/>
      <c r="J476" s="191"/>
      <c r="K476" s="191"/>
      <c r="L476" s="191"/>
      <c r="M476" s="191"/>
      <c r="N476" s="191"/>
      <c r="O476" s="191"/>
      <c r="P476" s="191"/>
      <c r="Q476" s="191"/>
      <c r="R476" s="191"/>
      <c r="S476" s="191"/>
      <c r="T476" s="191"/>
      <c r="U476" s="191"/>
      <c r="V476" s="191"/>
      <c r="W476" s="191"/>
    </row>
    <row r="477" spans="1:23">
      <c r="A477" s="191"/>
      <c r="B477" s="191"/>
      <c r="C477" s="191"/>
      <c r="D477" s="191"/>
      <c r="E477" s="182"/>
      <c r="F477" s="191"/>
      <c r="G477" s="191"/>
      <c r="H477" s="191"/>
      <c r="I477" s="182"/>
      <c r="J477" s="191"/>
      <c r="K477" s="191"/>
      <c r="L477" s="191"/>
      <c r="M477" s="191"/>
      <c r="N477" s="191"/>
      <c r="O477" s="191"/>
      <c r="P477" s="191"/>
      <c r="Q477" s="191"/>
      <c r="R477" s="191"/>
      <c r="S477" s="191"/>
      <c r="T477" s="191"/>
      <c r="U477" s="191"/>
      <c r="V477" s="191"/>
      <c r="W477" s="191"/>
    </row>
    <row r="478" spans="1:23">
      <c r="A478" s="191"/>
      <c r="B478" s="191"/>
      <c r="C478" s="191"/>
      <c r="D478" s="191"/>
      <c r="E478" s="182"/>
      <c r="F478" s="191"/>
      <c r="G478" s="191"/>
      <c r="H478" s="191"/>
      <c r="I478" s="182"/>
      <c r="J478" s="191"/>
      <c r="K478" s="191"/>
      <c r="L478" s="191"/>
      <c r="M478" s="191"/>
      <c r="N478" s="191"/>
      <c r="O478" s="191"/>
      <c r="P478" s="191"/>
      <c r="Q478" s="191"/>
      <c r="R478" s="191"/>
      <c r="S478" s="191"/>
      <c r="T478" s="191"/>
      <c r="U478" s="191"/>
      <c r="V478" s="191"/>
      <c r="W478" s="191"/>
    </row>
    <row r="479" spans="1:23">
      <c r="A479" s="191"/>
      <c r="B479" s="191"/>
      <c r="C479" s="191"/>
      <c r="D479" s="191"/>
      <c r="E479" s="182"/>
      <c r="F479" s="191"/>
      <c r="G479" s="191"/>
      <c r="H479" s="191"/>
      <c r="I479" s="182"/>
      <c r="J479" s="191"/>
      <c r="K479" s="191"/>
      <c r="L479" s="191"/>
      <c r="M479" s="191"/>
      <c r="N479" s="191"/>
      <c r="O479" s="191"/>
      <c r="P479" s="191"/>
      <c r="Q479" s="191"/>
      <c r="R479" s="191"/>
      <c r="S479" s="191"/>
      <c r="T479" s="191"/>
      <c r="U479" s="191"/>
      <c r="V479" s="191"/>
      <c r="W479" s="191"/>
    </row>
    <row r="480" spans="1:23">
      <c r="A480" s="191"/>
      <c r="B480" s="191"/>
      <c r="C480" s="191"/>
      <c r="D480" s="191"/>
      <c r="E480" s="182"/>
      <c r="F480" s="191"/>
      <c r="G480" s="191"/>
      <c r="H480" s="191"/>
      <c r="I480" s="182"/>
      <c r="J480" s="191"/>
      <c r="K480" s="191"/>
      <c r="L480" s="191"/>
      <c r="M480" s="191"/>
      <c r="N480" s="191"/>
      <c r="O480" s="191"/>
      <c r="P480" s="191"/>
      <c r="Q480" s="191"/>
      <c r="R480" s="191"/>
      <c r="S480" s="191"/>
      <c r="T480" s="191"/>
      <c r="U480" s="191"/>
      <c r="V480" s="191"/>
      <c r="W480" s="191"/>
    </row>
    <row r="481" spans="1:23">
      <c r="A481" s="191"/>
      <c r="B481" s="191"/>
      <c r="C481" s="191"/>
      <c r="D481" s="191"/>
      <c r="E481" s="182"/>
      <c r="F481" s="191"/>
      <c r="G481" s="191"/>
      <c r="H481" s="191"/>
      <c r="I481" s="182"/>
      <c r="J481" s="191"/>
      <c r="K481" s="191"/>
      <c r="L481" s="191"/>
      <c r="M481" s="191"/>
      <c r="N481" s="191"/>
      <c r="O481" s="191"/>
      <c r="P481" s="191"/>
      <c r="Q481" s="191"/>
      <c r="R481" s="191"/>
      <c r="S481" s="191"/>
      <c r="T481" s="191"/>
      <c r="U481" s="191"/>
      <c r="V481" s="191"/>
      <c r="W481" s="191"/>
    </row>
    <row r="482" spans="1:23">
      <c r="A482" s="191"/>
      <c r="B482" s="191"/>
      <c r="C482" s="191"/>
      <c r="D482" s="191"/>
      <c r="E482" s="182"/>
      <c r="F482" s="191"/>
      <c r="G482" s="191"/>
      <c r="H482" s="191"/>
      <c r="I482" s="182"/>
      <c r="J482" s="191"/>
      <c r="K482" s="191"/>
      <c r="L482" s="191"/>
      <c r="M482" s="191"/>
      <c r="N482" s="191"/>
      <c r="O482" s="191"/>
      <c r="P482" s="191"/>
      <c r="Q482" s="191"/>
      <c r="R482" s="191"/>
      <c r="S482" s="191"/>
      <c r="T482" s="191"/>
      <c r="U482" s="191"/>
      <c r="V482" s="191"/>
      <c r="W482" s="191"/>
    </row>
    <row r="483" spans="1:23">
      <c r="A483" s="191"/>
      <c r="B483" s="191"/>
      <c r="C483" s="191"/>
      <c r="D483" s="191"/>
      <c r="E483" s="182"/>
      <c r="F483" s="191"/>
      <c r="G483" s="191"/>
      <c r="H483" s="191"/>
      <c r="I483" s="182"/>
      <c r="J483" s="191"/>
      <c r="K483" s="191"/>
      <c r="L483" s="191"/>
      <c r="M483" s="191"/>
      <c r="N483" s="191"/>
      <c r="O483" s="191"/>
      <c r="P483" s="191"/>
      <c r="Q483" s="191"/>
      <c r="R483" s="191"/>
      <c r="S483" s="191"/>
      <c r="T483" s="191"/>
      <c r="U483" s="191"/>
      <c r="V483" s="191"/>
      <c r="W483" s="191"/>
    </row>
    <row r="484" spans="1:23">
      <c r="A484" s="191"/>
      <c r="B484" s="191"/>
      <c r="C484" s="191"/>
      <c r="D484" s="191"/>
      <c r="E484" s="182"/>
      <c r="F484" s="191"/>
      <c r="G484" s="191"/>
      <c r="H484" s="191"/>
      <c r="I484" s="182"/>
      <c r="J484" s="191"/>
      <c r="K484" s="191"/>
      <c r="L484" s="191"/>
      <c r="M484" s="191"/>
      <c r="N484" s="191"/>
      <c r="O484" s="191"/>
      <c r="P484" s="191"/>
      <c r="Q484" s="191"/>
      <c r="R484" s="191"/>
      <c r="S484" s="191"/>
      <c r="T484" s="191"/>
      <c r="U484" s="191"/>
      <c r="V484" s="191"/>
      <c r="W484" s="191"/>
    </row>
    <row r="485" spans="1:23">
      <c r="A485" s="191"/>
      <c r="B485" s="191"/>
      <c r="C485" s="191"/>
      <c r="D485" s="191"/>
      <c r="E485" s="182"/>
      <c r="F485" s="191"/>
      <c r="G485" s="191"/>
      <c r="H485" s="191"/>
      <c r="I485" s="182"/>
      <c r="J485" s="191"/>
      <c r="K485" s="191"/>
      <c r="L485" s="191"/>
      <c r="M485" s="191"/>
      <c r="N485" s="191"/>
      <c r="O485" s="191"/>
      <c r="P485" s="191"/>
      <c r="Q485" s="191"/>
      <c r="R485" s="191"/>
      <c r="S485" s="191"/>
      <c r="T485" s="191"/>
      <c r="U485" s="191"/>
      <c r="V485" s="191"/>
      <c r="W485" s="191"/>
    </row>
    <row r="486" spans="1:23">
      <c r="A486" s="191"/>
      <c r="B486" s="191"/>
      <c r="C486" s="191"/>
      <c r="D486" s="191"/>
      <c r="E486" s="182"/>
      <c r="F486" s="191"/>
      <c r="G486" s="191"/>
      <c r="H486" s="191"/>
      <c r="I486" s="182"/>
      <c r="J486" s="191"/>
      <c r="K486" s="191"/>
      <c r="L486" s="191"/>
      <c r="M486" s="191"/>
      <c r="N486" s="191"/>
      <c r="O486" s="191"/>
      <c r="P486" s="191"/>
      <c r="Q486" s="191"/>
      <c r="R486" s="191"/>
      <c r="S486" s="191"/>
      <c r="T486" s="191"/>
      <c r="U486" s="191"/>
      <c r="V486" s="191"/>
      <c r="W486" s="191"/>
    </row>
    <row r="487" spans="1:23">
      <c r="A487" s="191"/>
      <c r="B487" s="191"/>
      <c r="C487" s="191"/>
      <c r="D487" s="191"/>
      <c r="E487" s="182"/>
      <c r="F487" s="191"/>
      <c r="G487" s="191"/>
      <c r="H487" s="191"/>
      <c r="I487" s="182"/>
      <c r="J487" s="191"/>
      <c r="K487" s="191"/>
      <c r="L487" s="191"/>
      <c r="M487" s="191"/>
      <c r="N487" s="191"/>
      <c r="O487" s="191"/>
      <c r="P487" s="191"/>
      <c r="Q487" s="191"/>
      <c r="R487" s="191"/>
      <c r="S487" s="191"/>
      <c r="T487" s="191"/>
      <c r="U487" s="191"/>
      <c r="V487" s="191"/>
      <c r="W487" s="191"/>
    </row>
    <row r="488" spans="1:23">
      <c r="A488" s="191"/>
      <c r="B488" s="191"/>
      <c r="C488" s="191"/>
      <c r="D488" s="191"/>
      <c r="E488" s="182"/>
      <c r="F488" s="191"/>
      <c r="G488" s="191"/>
      <c r="H488" s="191"/>
      <c r="I488" s="182"/>
      <c r="J488" s="191"/>
      <c r="K488" s="191"/>
      <c r="L488" s="191"/>
      <c r="M488" s="191"/>
      <c r="N488" s="191"/>
      <c r="O488" s="191"/>
      <c r="P488" s="191"/>
      <c r="Q488" s="191"/>
      <c r="R488" s="191"/>
      <c r="S488" s="191"/>
      <c r="T488" s="191"/>
      <c r="U488" s="191"/>
      <c r="V488" s="191"/>
      <c r="W488" s="191"/>
    </row>
    <row r="489" spans="1:23">
      <c r="A489" s="191"/>
      <c r="B489" s="191"/>
      <c r="C489" s="191"/>
      <c r="D489" s="191"/>
      <c r="E489" s="182"/>
      <c r="F489" s="191"/>
      <c r="G489" s="191"/>
      <c r="H489" s="191"/>
      <c r="I489" s="182"/>
      <c r="J489" s="191"/>
      <c r="K489" s="191"/>
      <c r="L489" s="191"/>
      <c r="M489" s="191"/>
      <c r="N489" s="191"/>
      <c r="O489" s="191"/>
      <c r="P489" s="191"/>
      <c r="Q489" s="191"/>
      <c r="R489" s="191"/>
      <c r="S489" s="191"/>
      <c r="T489" s="191"/>
      <c r="U489" s="191"/>
      <c r="V489" s="191"/>
      <c r="W489" s="191"/>
    </row>
    <row r="490" spans="1:23">
      <c r="A490" s="191"/>
      <c r="B490" s="191"/>
      <c r="C490" s="191"/>
      <c r="D490" s="191"/>
      <c r="E490" s="182"/>
      <c r="F490" s="191"/>
      <c r="G490" s="191"/>
      <c r="H490" s="191"/>
      <c r="I490" s="182"/>
      <c r="J490" s="191"/>
      <c r="K490" s="191"/>
      <c r="L490" s="191"/>
      <c r="M490" s="191"/>
      <c r="N490" s="191"/>
      <c r="O490" s="191"/>
      <c r="P490" s="191"/>
      <c r="Q490" s="191"/>
      <c r="R490" s="191"/>
      <c r="S490" s="191"/>
      <c r="T490" s="191"/>
      <c r="U490" s="191"/>
      <c r="V490" s="191"/>
      <c r="W490" s="191"/>
    </row>
    <row r="491" spans="1:23">
      <c r="A491" s="191"/>
      <c r="B491" s="191"/>
      <c r="C491" s="191"/>
      <c r="D491" s="191"/>
      <c r="E491" s="182"/>
      <c r="F491" s="191"/>
      <c r="G491" s="191"/>
      <c r="H491" s="191"/>
      <c r="I491" s="182"/>
      <c r="J491" s="191"/>
      <c r="K491" s="191"/>
      <c r="L491" s="191"/>
      <c r="M491" s="191"/>
      <c r="N491" s="191"/>
      <c r="O491" s="191"/>
      <c r="P491" s="191"/>
      <c r="Q491" s="191"/>
      <c r="R491" s="191"/>
      <c r="S491" s="191"/>
      <c r="T491" s="191"/>
      <c r="U491" s="191"/>
      <c r="V491" s="191"/>
      <c r="W491" s="191"/>
    </row>
    <row r="492" spans="1:23">
      <c r="A492" s="191"/>
      <c r="B492" s="191"/>
      <c r="C492" s="191"/>
      <c r="D492" s="191"/>
      <c r="E492" s="182"/>
      <c r="F492" s="191"/>
      <c r="G492" s="191"/>
      <c r="H492" s="191"/>
      <c r="I492" s="182"/>
      <c r="J492" s="191"/>
      <c r="K492" s="191"/>
      <c r="L492" s="191"/>
      <c r="M492" s="191"/>
      <c r="N492" s="191"/>
      <c r="O492" s="191"/>
      <c r="P492" s="191"/>
      <c r="Q492" s="191"/>
      <c r="R492" s="191"/>
      <c r="S492" s="191"/>
      <c r="T492" s="191"/>
      <c r="U492" s="191"/>
      <c r="V492" s="191"/>
      <c r="W492" s="191"/>
    </row>
    <row r="493" spans="1:23">
      <c r="A493" s="191"/>
      <c r="B493" s="191"/>
      <c r="C493" s="191"/>
      <c r="D493" s="191"/>
      <c r="E493" s="182"/>
      <c r="F493" s="191"/>
      <c r="G493" s="191"/>
      <c r="H493" s="191"/>
      <c r="I493" s="182"/>
      <c r="J493" s="191"/>
      <c r="K493" s="191"/>
      <c r="L493" s="191"/>
      <c r="M493" s="191"/>
      <c r="N493" s="191"/>
      <c r="O493" s="191"/>
      <c r="P493" s="191"/>
      <c r="Q493" s="191"/>
      <c r="R493" s="191"/>
      <c r="S493" s="191"/>
      <c r="T493" s="191"/>
      <c r="U493" s="191"/>
      <c r="V493" s="191"/>
      <c r="W493" s="191"/>
    </row>
    <row r="494" spans="1:23">
      <c r="A494" s="191"/>
      <c r="B494" s="191"/>
      <c r="C494" s="191"/>
      <c r="D494" s="191"/>
      <c r="E494" s="182"/>
      <c r="F494" s="191"/>
      <c r="G494" s="191"/>
      <c r="H494" s="191"/>
      <c r="I494" s="182"/>
      <c r="J494" s="191"/>
      <c r="K494" s="191"/>
      <c r="L494" s="191"/>
      <c r="M494" s="191"/>
      <c r="N494" s="191"/>
      <c r="O494" s="191"/>
      <c r="P494" s="191"/>
      <c r="Q494" s="191"/>
      <c r="R494" s="191"/>
      <c r="S494" s="191"/>
      <c r="T494" s="191"/>
      <c r="U494" s="191"/>
      <c r="V494" s="191"/>
      <c r="W494" s="191"/>
    </row>
    <row r="495" spans="1:23">
      <c r="A495" s="191"/>
      <c r="B495" s="191"/>
      <c r="C495" s="191"/>
      <c r="D495" s="191"/>
      <c r="E495" s="182"/>
      <c r="F495" s="191"/>
      <c r="G495" s="191"/>
      <c r="H495" s="191"/>
      <c r="I495" s="182"/>
      <c r="J495" s="191"/>
      <c r="K495" s="191"/>
      <c r="L495" s="191"/>
      <c r="M495" s="191"/>
      <c r="N495" s="191"/>
      <c r="O495" s="191"/>
      <c r="P495" s="191"/>
      <c r="Q495" s="191"/>
      <c r="R495" s="191"/>
      <c r="S495" s="191"/>
      <c r="T495" s="191"/>
      <c r="U495" s="191"/>
      <c r="V495" s="191"/>
      <c r="W495" s="191"/>
    </row>
    <row r="496" spans="1:23">
      <c r="A496" s="191"/>
      <c r="B496" s="191"/>
      <c r="C496" s="191"/>
      <c r="D496" s="191"/>
      <c r="E496" s="182"/>
      <c r="F496" s="191"/>
      <c r="G496" s="191"/>
      <c r="H496" s="191"/>
      <c r="I496" s="182"/>
      <c r="J496" s="191"/>
      <c r="K496" s="191"/>
      <c r="L496" s="191"/>
      <c r="M496" s="191"/>
      <c r="N496" s="191"/>
      <c r="O496" s="191"/>
      <c r="P496" s="191"/>
      <c r="Q496" s="191"/>
      <c r="R496" s="191"/>
      <c r="S496" s="191"/>
      <c r="T496" s="191"/>
      <c r="U496" s="191"/>
      <c r="V496" s="191"/>
      <c r="W496" s="191"/>
    </row>
    <row r="497" spans="1:23">
      <c r="A497" s="191"/>
      <c r="B497" s="191"/>
      <c r="C497" s="191"/>
      <c r="D497" s="191"/>
      <c r="E497" s="182"/>
      <c r="F497" s="191"/>
      <c r="G497" s="191"/>
      <c r="H497" s="191"/>
      <c r="I497" s="182"/>
      <c r="J497" s="191"/>
      <c r="K497" s="191"/>
      <c r="L497" s="191"/>
      <c r="M497" s="191"/>
      <c r="N497" s="191"/>
      <c r="O497" s="191"/>
      <c r="P497" s="191"/>
      <c r="Q497" s="191"/>
      <c r="R497" s="191"/>
      <c r="S497" s="191"/>
      <c r="T497" s="191"/>
      <c r="U497" s="191"/>
      <c r="V497" s="191"/>
      <c r="W497" s="191"/>
    </row>
    <row r="498" spans="1:23">
      <c r="A498" s="191"/>
      <c r="B498" s="191"/>
      <c r="C498" s="191"/>
      <c r="D498" s="191"/>
      <c r="E498" s="182"/>
      <c r="F498" s="191"/>
      <c r="G498" s="191"/>
      <c r="H498" s="191"/>
      <c r="I498" s="182"/>
      <c r="J498" s="191"/>
      <c r="K498" s="191"/>
      <c r="L498" s="191"/>
      <c r="M498" s="191"/>
      <c r="N498" s="191"/>
      <c r="O498" s="191"/>
      <c r="P498" s="191"/>
      <c r="Q498" s="191"/>
      <c r="R498" s="191"/>
      <c r="S498" s="191"/>
      <c r="T498" s="191"/>
      <c r="U498" s="191"/>
      <c r="V498" s="191"/>
      <c r="W498" s="191"/>
    </row>
    <row r="499" spans="1:23">
      <c r="A499" s="191"/>
      <c r="B499" s="191"/>
      <c r="C499" s="191"/>
      <c r="D499" s="191"/>
      <c r="E499" s="182"/>
      <c r="F499" s="191"/>
      <c r="G499" s="191"/>
      <c r="H499" s="191"/>
      <c r="I499" s="182"/>
      <c r="J499" s="191"/>
      <c r="K499" s="191"/>
      <c r="L499" s="191"/>
      <c r="M499" s="191"/>
      <c r="N499" s="191"/>
      <c r="O499" s="191"/>
      <c r="P499" s="191"/>
      <c r="Q499" s="191"/>
      <c r="R499" s="191"/>
      <c r="S499" s="191"/>
      <c r="T499" s="191"/>
      <c r="U499" s="191"/>
      <c r="V499" s="191"/>
      <c r="W499" s="191"/>
    </row>
    <row r="500" spans="1:23">
      <c r="A500" s="191"/>
      <c r="B500" s="191"/>
      <c r="C500" s="191"/>
      <c r="D500" s="191"/>
      <c r="E500" s="182"/>
      <c r="F500" s="191"/>
      <c r="G500" s="191"/>
      <c r="H500" s="191"/>
      <c r="I500" s="182"/>
      <c r="J500" s="191"/>
      <c r="K500" s="191"/>
      <c r="L500" s="191"/>
      <c r="M500" s="191"/>
      <c r="N500" s="191"/>
      <c r="O500" s="191"/>
      <c r="P500" s="191"/>
      <c r="Q500" s="191"/>
      <c r="R500" s="191"/>
      <c r="S500" s="191"/>
      <c r="T500" s="191"/>
      <c r="U500" s="191"/>
      <c r="V500" s="191"/>
      <c r="W500" s="191"/>
    </row>
    <row r="501" spans="1:23">
      <c r="A501" s="191"/>
      <c r="B501" s="191"/>
      <c r="C501" s="191"/>
      <c r="D501" s="191"/>
      <c r="E501" s="182"/>
      <c r="F501" s="191"/>
      <c r="G501" s="191"/>
      <c r="H501" s="191"/>
      <c r="I501" s="182"/>
      <c r="J501" s="191"/>
      <c r="K501" s="191"/>
      <c r="L501" s="191"/>
      <c r="M501" s="191"/>
      <c r="N501" s="191"/>
      <c r="O501" s="191"/>
      <c r="P501" s="191"/>
      <c r="Q501" s="191"/>
      <c r="R501" s="191"/>
      <c r="S501" s="191"/>
      <c r="T501" s="191"/>
      <c r="U501" s="191"/>
      <c r="V501" s="191"/>
      <c r="W501" s="191"/>
    </row>
    <row r="502" spans="1:23">
      <c r="A502" s="191"/>
      <c r="B502" s="191"/>
      <c r="C502" s="191"/>
      <c r="D502" s="191"/>
      <c r="E502" s="182"/>
      <c r="F502" s="191"/>
      <c r="G502" s="191"/>
      <c r="H502" s="191"/>
      <c r="I502" s="182"/>
      <c r="J502" s="191"/>
      <c r="K502" s="191"/>
      <c r="L502" s="191"/>
      <c r="M502" s="191"/>
      <c r="N502" s="191"/>
      <c r="O502" s="191"/>
      <c r="P502" s="191"/>
      <c r="Q502" s="191"/>
      <c r="R502" s="191"/>
      <c r="S502" s="191"/>
      <c r="T502" s="191"/>
      <c r="U502" s="191"/>
      <c r="V502" s="191"/>
      <c r="W502" s="191"/>
    </row>
    <row r="503" spans="1:23">
      <c r="A503" s="191"/>
      <c r="B503" s="191"/>
      <c r="C503" s="191"/>
      <c r="D503" s="191"/>
      <c r="E503" s="182"/>
      <c r="F503" s="191"/>
      <c r="G503" s="191"/>
      <c r="H503" s="191"/>
      <c r="I503" s="182"/>
      <c r="J503" s="191"/>
      <c r="K503" s="191"/>
      <c r="L503" s="191"/>
      <c r="M503" s="191"/>
      <c r="N503" s="191"/>
      <c r="O503" s="191"/>
      <c r="P503" s="191"/>
      <c r="Q503" s="191"/>
      <c r="R503" s="191"/>
      <c r="S503" s="191"/>
      <c r="T503" s="191"/>
      <c r="U503" s="191"/>
      <c r="V503" s="191"/>
      <c r="W503" s="191"/>
    </row>
    <row r="504" spans="1:23">
      <c r="A504" s="191"/>
      <c r="B504" s="191"/>
      <c r="C504" s="191"/>
      <c r="D504" s="191"/>
      <c r="E504" s="182"/>
      <c r="F504" s="191"/>
      <c r="G504" s="191"/>
      <c r="H504" s="191"/>
      <c r="I504" s="182"/>
      <c r="J504" s="191"/>
      <c r="K504" s="191"/>
      <c r="L504" s="191"/>
      <c r="M504" s="191"/>
      <c r="N504" s="191"/>
      <c r="O504" s="191"/>
      <c r="P504" s="191"/>
      <c r="Q504" s="191"/>
      <c r="R504" s="191"/>
      <c r="S504" s="191"/>
      <c r="T504" s="191"/>
      <c r="U504" s="191"/>
      <c r="V504" s="191"/>
      <c r="W504" s="191"/>
    </row>
    <row r="505" spans="1:23">
      <c r="A505" s="191"/>
      <c r="B505" s="191"/>
      <c r="C505" s="191"/>
      <c r="D505" s="191"/>
      <c r="E505" s="182"/>
      <c r="F505" s="191"/>
      <c r="G505" s="191"/>
      <c r="H505" s="191"/>
      <c r="I505" s="182"/>
      <c r="J505" s="191"/>
      <c r="K505" s="191"/>
      <c r="L505" s="191"/>
      <c r="M505" s="191"/>
      <c r="N505" s="191"/>
      <c r="O505" s="191"/>
      <c r="P505" s="191"/>
      <c r="Q505" s="191"/>
      <c r="R505" s="191"/>
      <c r="S505" s="191"/>
      <c r="T505" s="191"/>
      <c r="U505" s="191"/>
      <c r="V505" s="191"/>
      <c r="W505" s="191"/>
    </row>
    <row r="506" spans="1:23">
      <c r="A506" s="191"/>
      <c r="B506" s="191"/>
      <c r="C506" s="191"/>
      <c r="D506" s="191"/>
      <c r="E506" s="182"/>
      <c r="F506" s="191"/>
      <c r="G506" s="191"/>
      <c r="H506" s="191"/>
      <c r="I506" s="182"/>
      <c r="J506" s="191"/>
      <c r="K506" s="191"/>
      <c r="L506" s="191"/>
      <c r="M506" s="191"/>
      <c r="N506" s="191"/>
      <c r="O506" s="191"/>
      <c r="P506" s="191"/>
      <c r="Q506" s="191"/>
      <c r="R506" s="191"/>
      <c r="S506" s="191"/>
      <c r="T506" s="191"/>
      <c r="U506" s="191"/>
      <c r="V506" s="191"/>
      <c r="W506" s="191"/>
    </row>
    <row r="507" spans="1:23">
      <c r="A507" s="191"/>
      <c r="B507" s="191"/>
      <c r="C507" s="191"/>
      <c r="D507" s="191"/>
      <c r="E507" s="182"/>
      <c r="F507" s="191"/>
      <c r="G507" s="191"/>
      <c r="H507" s="191"/>
      <c r="I507" s="182"/>
      <c r="J507" s="191"/>
      <c r="K507" s="191"/>
      <c r="L507" s="191"/>
      <c r="M507" s="191"/>
      <c r="N507" s="191"/>
      <c r="O507" s="191"/>
      <c r="P507" s="191"/>
      <c r="Q507" s="191"/>
      <c r="R507" s="191"/>
      <c r="S507" s="191"/>
      <c r="T507" s="191"/>
      <c r="U507" s="191"/>
      <c r="V507" s="191"/>
      <c r="W507" s="191"/>
    </row>
    <row r="508" spans="1:23">
      <c r="A508" s="191"/>
      <c r="B508" s="191"/>
      <c r="C508" s="191"/>
      <c r="D508" s="191"/>
      <c r="E508" s="182"/>
      <c r="F508" s="191"/>
      <c r="G508" s="191"/>
      <c r="H508" s="191"/>
      <c r="I508" s="182"/>
      <c r="J508" s="191"/>
      <c r="K508" s="191"/>
      <c r="L508" s="191"/>
      <c r="M508" s="191"/>
      <c r="N508" s="191"/>
      <c r="O508" s="191"/>
      <c r="P508" s="191"/>
      <c r="Q508" s="191"/>
      <c r="R508" s="191"/>
      <c r="S508" s="191"/>
      <c r="T508" s="191"/>
      <c r="U508" s="191"/>
      <c r="V508" s="191"/>
      <c r="W508" s="191"/>
    </row>
    <row r="509" spans="1:23">
      <c r="A509" s="191"/>
      <c r="B509" s="191"/>
      <c r="C509" s="191"/>
      <c r="D509" s="191"/>
      <c r="E509" s="182"/>
      <c r="F509" s="191"/>
      <c r="G509" s="191"/>
      <c r="H509" s="191"/>
      <c r="I509" s="182"/>
      <c r="J509" s="191"/>
      <c r="K509" s="191"/>
      <c r="L509" s="191"/>
      <c r="M509" s="191"/>
      <c r="N509" s="191"/>
      <c r="O509" s="191"/>
      <c r="P509" s="191"/>
      <c r="Q509" s="191"/>
      <c r="R509" s="191"/>
      <c r="S509" s="191"/>
      <c r="T509" s="191"/>
      <c r="U509" s="191"/>
      <c r="V509" s="191"/>
      <c r="W509" s="191"/>
    </row>
    <row r="510" spans="1:23">
      <c r="A510" s="191"/>
      <c r="B510" s="191"/>
      <c r="C510" s="191"/>
      <c r="D510" s="191"/>
      <c r="E510" s="182"/>
      <c r="F510" s="191"/>
      <c r="G510" s="191"/>
      <c r="H510" s="191"/>
      <c r="I510" s="182"/>
      <c r="J510" s="191"/>
      <c r="K510" s="191"/>
      <c r="L510" s="191"/>
      <c r="M510" s="191"/>
      <c r="N510" s="191"/>
      <c r="O510" s="191"/>
      <c r="P510" s="191"/>
      <c r="Q510" s="191"/>
      <c r="R510" s="191"/>
      <c r="S510" s="191"/>
      <c r="T510" s="191"/>
      <c r="U510" s="191"/>
      <c r="V510" s="191"/>
      <c r="W510" s="191"/>
    </row>
    <row r="511" spans="1:23">
      <c r="A511" s="191"/>
      <c r="B511" s="191"/>
      <c r="C511" s="191"/>
      <c r="D511" s="191"/>
      <c r="E511" s="182"/>
      <c r="F511" s="191"/>
      <c r="G511" s="191"/>
      <c r="H511" s="191"/>
      <c r="I511" s="182"/>
      <c r="J511" s="191"/>
      <c r="K511" s="191"/>
      <c r="L511" s="191"/>
      <c r="M511" s="191"/>
      <c r="N511" s="191"/>
      <c r="O511" s="191"/>
      <c r="P511" s="191"/>
      <c r="Q511" s="191"/>
      <c r="R511" s="191"/>
      <c r="S511" s="191"/>
      <c r="T511" s="191"/>
      <c r="U511" s="191"/>
      <c r="V511" s="191"/>
      <c r="W511" s="191"/>
    </row>
    <row r="512" spans="1:23">
      <c r="A512" s="191"/>
      <c r="B512" s="191"/>
      <c r="C512" s="191"/>
      <c r="D512" s="191"/>
      <c r="E512" s="182"/>
      <c r="F512" s="191"/>
      <c r="G512" s="191"/>
      <c r="H512" s="191"/>
      <c r="I512" s="182"/>
      <c r="J512" s="191"/>
      <c r="K512" s="191"/>
      <c r="L512" s="191"/>
      <c r="M512" s="191"/>
      <c r="N512" s="191"/>
      <c r="O512" s="191"/>
      <c r="P512" s="191"/>
      <c r="Q512" s="191"/>
      <c r="R512" s="191"/>
      <c r="S512" s="191"/>
      <c r="T512" s="191"/>
      <c r="U512" s="191"/>
      <c r="V512" s="191"/>
      <c r="W512" s="191"/>
    </row>
    <row r="513" spans="1:23">
      <c r="A513" s="191"/>
      <c r="B513" s="191"/>
      <c r="C513" s="191"/>
      <c r="D513" s="191"/>
      <c r="E513" s="182"/>
      <c r="F513" s="191"/>
      <c r="G513" s="191"/>
      <c r="H513" s="191"/>
      <c r="I513" s="182"/>
      <c r="J513" s="191"/>
      <c r="K513" s="191"/>
      <c r="L513" s="191"/>
      <c r="M513" s="191"/>
      <c r="N513" s="191"/>
      <c r="O513" s="191"/>
      <c r="P513" s="191"/>
      <c r="Q513" s="191"/>
      <c r="R513" s="191"/>
      <c r="S513" s="191"/>
      <c r="T513" s="191"/>
      <c r="U513" s="191"/>
      <c r="V513" s="191"/>
      <c r="W513" s="191"/>
    </row>
    <row r="514" spans="1:23">
      <c r="A514" s="191"/>
      <c r="B514" s="191"/>
      <c r="C514" s="191"/>
      <c r="D514" s="191"/>
      <c r="E514" s="182"/>
      <c r="F514" s="191"/>
      <c r="G514" s="191"/>
      <c r="H514" s="191"/>
      <c r="I514" s="182"/>
      <c r="J514" s="191"/>
      <c r="K514" s="191"/>
      <c r="L514" s="191"/>
      <c r="M514" s="191"/>
      <c r="N514" s="191"/>
      <c r="O514" s="191"/>
      <c r="P514" s="191"/>
      <c r="Q514" s="191"/>
      <c r="R514" s="191"/>
      <c r="S514" s="191"/>
      <c r="T514" s="191"/>
      <c r="U514" s="191"/>
      <c r="V514" s="191"/>
      <c r="W514" s="191"/>
    </row>
    <row r="515" spans="1:23">
      <c r="A515" s="191"/>
      <c r="B515" s="191"/>
      <c r="C515" s="191"/>
      <c r="D515" s="191"/>
      <c r="E515" s="182"/>
      <c r="F515" s="191"/>
      <c r="G515" s="191"/>
      <c r="H515" s="191"/>
      <c r="I515" s="182"/>
      <c r="J515" s="191"/>
      <c r="K515" s="191"/>
      <c r="L515" s="191"/>
      <c r="M515" s="191"/>
      <c r="N515" s="191"/>
      <c r="O515" s="191"/>
      <c r="P515" s="191"/>
      <c r="Q515" s="191"/>
      <c r="R515" s="191"/>
      <c r="S515" s="191"/>
      <c r="T515" s="191"/>
      <c r="U515" s="191"/>
      <c r="V515" s="191"/>
      <c r="W515" s="191"/>
    </row>
    <row r="516" spans="1:23">
      <c r="A516" s="191"/>
      <c r="B516" s="191"/>
      <c r="C516" s="191"/>
      <c r="D516" s="191"/>
      <c r="E516" s="182"/>
      <c r="F516" s="191"/>
      <c r="G516" s="191"/>
      <c r="H516" s="191"/>
      <c r="I516" s="182"/>
      <c r="J516" s="191"/>
      <c r="K516" s="191"/>
      <c r="L516" s="191"/>
      <c r="M516" s="191"/>
      <c r="N516" s="191"/>
      <c r="O516" s="191"/>
      <c r="P516" s="191"/>
      <c r="Q516" s="191"/>
      <c r="R516" s="191"/>
      <c r="S516" s="191"/>
      <c r="T516" s="191"/>
      <c r="U516" s="191"/>
      <c r="V516" s="191"/>
      <c r="W516" s="191"/>
    </row>
    <row r="517" spans="1:23">
      <c r="A517" s="191"/>
      <c r="B517" s="191"/>
      <c r="C517" s="191"/>
      <c r="D517" s="191"/>
      <c r="E517" s="182"/>
      <c r="F517" s="191"/>
      <c r="G517" s="191"/>
      <c r="H517" s="191"/>
      <c r="I517" s="182"/>
      <c r="J517" s="191"/>
      <c r="K517" s="191"/>
      <c r="L517" s="191"/>
      <c r="M517" s="191"/>
      <c r="N517" s="191"/>
      <c r="O517" s="191"/>
      <c r="P517" s="191"/>
      <c r="Q517" s="191"/>
      <c r="R517" s="191"/>
      <c r="S517" s="191"/>
      <c r="T517" s="191"/>
      <c r="U517" s="191"/>
      <c r="V517" s="191"/>
      <c r="W517" s="191"/>
    </row>
    <row r="518" spans="1:23">
      <c r="A518" s="191"/>
      <c r="B518" s="191"/>
      <c r="C518" s="191"/>
      <c r="D518" s="191"/>
      <c r="E518" s="182"/>
      <c r="F518" s="191"/>
      <c r="G518" s="191"/>
      <c r="H518" s="191"/>
      <c r="I518" s="182"/>
      <c r="J518" s="191"/>
      <c r="K518" s="191"/>
      <c r="L518" s="191"/>
      <c r="M518" s="191"/>
      <c r="N518" s="191"/>
      <c r="O518" s="191"/>
      <c r="P518" s="191"/>
      <c r="Q518" s="191"/>
      <c r="R518" s="191"/>
      <c r="S518" s="191"/>
      <c r="T518" s="191"/>
      <c r="U518" s="191"/>
      <c r="V518" s="191"/>
      <c r="W518" s="191"/>
    </row>
    <row r="519" spans="1:23">
      <c r="A519" s="191"/>
      <c r="B519" s="191"/>
      <c r="C519" s="191"/>
      <c r="D519" s="191"/>
      <c r="E519" s="182"/>
      <c r="F519" s="191"/>
      <c r="G519" s="191"/>
      <c r="H519" s="191"/>
      <c r="I519" s="182"/>
      <c r="J519" s="191"/>
      <c r="K519" s="191"/>
      <c r="L519" s="191"/>
      <c r="M519" s="191"/>
      <c r="N519" s="191"/>
      <c r="O519" s="191"/>
      <c r="P519" s="191"/>
      <c r="Q519" s="191"/>
      <c r="R519" s="191"/>
      <c r="S519" s="191"/>
      <c r="T519" s="191"/>
      <c r="U519" s="191"/>
      <c r="V519" s="191"/>
      <c r="W519" s="191"/>
    </row>
    <row r="520" spans="1:23">
      <c r="A520" s="191"/>
      <c r="B520" s="191"/>
      <c r="C520" s="191"/>
      <c r="D520" s="191"/>
      <c r="E520" s="182"/>
      <c r="F520" s="191"/>
      <c r="G520" s="191"/>
      <c r="H520" s="191"/>
      <c r="I520" s="182"/>
      <c r="J520" s="191"/>
      <c r="K520" s="191"/>
      <c r="L520" s="191"/>
      <c r="M520" s="191"/>
      <c r="N520" s="191"/>
      <c r="O520" s="191"/>
      <c r="P520" s="191"/>
      <c r="Q520" s="191"/>
      <c r="R520" s="191"/>
      <c r="S520" s="191"/>
      <c r="T520" s="191"/>
      <c r="U520" s="191"/>
      <c r="V520" s="191"/>
      <c r="W520" s="191"/>
    </row>
    <row r="521" spans="1:23">
      <c r="A521" s="191"/>
      <c r="B521" s="191"/>
      <c r="C521" s="191"/>
      <c r="D521" s="191"/>
      <c r="E521" s="182"/>
      <c r="F521" s="191"/>
      <c r="G521" s="191"/>
      <c r="H521" s="191"/>
      <c r="I521" s="182"/>
      <c r="J521" s="191"/>
      <c r="K521" s="191"/>
      <c r="L521" s="191"/>
      <c r="M521" s="191"/>
      <c r="N521" s="191"/>
      <c r="O521" s="191"/>
      <c r="P521" s="191"/>
      <c r="Q521" s="191"/>
      <c r="R521" s="191"/>
      <c r="S521" s="191"/>
      <c r="T521" s="191"/>
      <c r="U521" s="191"/>
      <c r="V521" s="191"/>
      <c r="W521" s="191"/>
    </row>
    <row r="522" spans="1:23">
      <c r="A522" s="191"/>
      <c r="B522" s="191"/>
      <c r="C522" s="191"/>
      <c r="D522" s="191"/>
      <c r="E522" s="182"/>
      <c r="F522" s="191"/>
      <c r="G522" s="191"/>
      <c r="H522" s="191"/>
      <c r="I522" s="182"/>
      <c r="J522" s="191"/>
      <c r="K522" s="191"/>
      <c r="L522" s="191"/>
      <c r="M522" s="191"/>
      <c r="N522" s="191"/>
      <c r="O522" s="191"/>
      <c r="P522" s="191"/>
      <c r="Q522" s="191"/>
      <c r="R522" s="191"/>
      <c r="S522" s="191"/>
      <c r="T522" s="191"/>
      <c r="U522" s="191"/>
      <c r="V522" s="191"/>
      <c r="W522" s="191"/>
    </row>
    <row r="523" spans="1:23">
      <c r="A523" s="191"/>
      <c r="B523" s="191"/>
      <c r="C523" s="191"/>
      <c r="D523" s="191"/>
      <c r="E523" s="182"/>
      <c r="F523" s="191"/>
      <c r="G523" s="191"/>
      <c r="H523" s="191"/>
      <c r="I523" s="182"/>
      <c r="J523" s="191"/>
      <c r="K523" s="191"/>
      <c r="L523" s="191"/>
      <c r="M523" s="191"/>
      <c r="N523" s="191"/>
      <c r="O523" s="191"/>
      <c r="P523" s="191"/>
      <c r="Q523" s="191"/>
      <c r="R523" s="191"/>
      <c r="S523" s="191"/>
      <c r="T523" s="191"/>
      <c r="U523" s="191"/>
      <c r="V523" s="191"/>
      <c r="W523" s="191"/>
    </row>
    <row r="524" spans="1:23">
      <c r="A524" s="191"/>
      <c r="B524" s="191"/>
      <c r="C524" s="191"/>
      <c r="D524" s="191"/>
      <c r="E524" s="182"/>
      <c r="F524" s="191"/>
      <c r="G524" s="191"/>
      <c r="H524" s="191"/>
      <c r="I524" s="182"/>
      <c r="J524" s="191"/>
      <c r="K524" s="191"/>
      <c r="L524" s="191"/>
      <c r="M524" s="191"/>
      <c r="N524" s="191"/>
      <c r="O524" s="191"/>
      <c r="P524" s="191"/>
      <c r="Q524" s="191"/>
      <c r="R524" s="191"/>
      <c r="S524" s="191"/>
      <c r="T524" s="191"/>
      <c r="U524" s="191"/>
      <c r="V524" s="191"/>
      <c r="W524" s="191"/>
    </row>
    <row r="525" spans="1:23">
      <c r="A525" s="191"/>
      <c r="B525" s="191"/>
      <c r="C525" s="191"/>
      <c r="D525" s="191"/>
      <c r="E525" s="182"/>
      <c r="F525" s="191"/>
      <c r="G525" s="191"/>
      <c r="H525" s="191"/>
      <c r="I525" s="182"/>
      <c r="J525" s="191"/>
      <c r="K525" s="191"/>
      <c r="L525" s="191"/>
      <c r="M525" s="191"/>
      <c r="N525" s="191"/>
      <c r="O525" s="191"/>
      <c r="P525" s="191"/>
      <c r="Q525" s="191"/>
      <c r="R525" s="191"/>
      <c r="S525" s="191"/>
      <c r="T525" s="191"/>
      <c r="U525" s="191"/>
      <c r="V525" s="191"/>
      <c r="W525" s="191"/>
    </row>
    <row r="526" spans="1:23">
      <c r="A526" s="191"/>
      <c r="B526" s="191"/>
      <c r="C526" s="191"/>
      <c r="D526" s="191"/>
      <c r="E526" s="182"/>
      <c r="F526" s="191"/>
      <c r="G526" s="191"/>
      <c r="H526" s="191"/>
      <c r="I526" s="182"/>
      <c r="J526" s="191"/>
      <c r="K526" s="191"/>
      <c r="L526" s="191"/>
      <c r="M526" s="191"/>
      <c r="N526" s="191"/>
      <c r="O526" s="191"/>
      <c r="P526" s="191"/>
      <c r="Q526" s="191"/>
      <c r="R526" s="191"/>
      <c r="S526" s="191"/>
      <c r="T526" s="191"/>
      <c r="U526" s="191"/>
      <c r="V526" s="191"/>
      <c r="W526" s="191"/>
    </row>
    <row r="527" spans="1:23">
      <c r="A527" s="191"/>
      <c r="B527" s="191"/>
      <c r="C527" s="191"/>
      <c r="D527" s="191"/>
      <c r="E527" s="182"/>
      <c r="F527" s="191"/>
      <c r="G527" s="191"/>
      <c r="H527" s="191"/>
      <c r="I527" s="182"/>
      <c r="J527" s="191"/>
      <c r="K527" s="191"/>
      <c r="L527" s="191"/>
      <c r="M527" s="191"/>
      <c r="N527" s="191"/>
      <c r="O527" s="191"/>
      <c r="P527" s="191"/>
      <c r="Q527" s="191"/>
      <c r="R527" s="191"/>
      <c r="S527" s="191"/>
      <c r="T527" s="191"/>
      <c r="U527" s="191"/>
      <c r="V527" s="191"/>
      <c r="W527" s="191"/>
    </row>
    <row r="528" spans="1:23">
      <c r="A528" s="191"/>
      <c r="B528" s="191"/>
      <c r="C528" s="191"/>
      <c r="D528" s="191"/>
      <c r="E528" s="182"/>
      <c r="F528" s="191"/>
      <c r="G528" s="191"/>
      <c r="H528" s="191"/>
      <c r="I528" s="182"/>
      <c r="J528" s="191"/>
      <c r="K528" s="191"/>
      <c r="L528" s="191"/>
      <c r="M528" s="191"/>
      <c r="N528" s="191"/>
      <c r="O528" s="191"/>
      <c r="P528" s="191"/>
      <c r="Q528" s="191"/>
      <c r="R528" s="191"/>
      <c r="S528" s="191"/>
      <c r="T528" s="191"/>
      <c r="U528" s="191"/>
      <c r="V528" s="191"/>
      <c r="W528" s="191"/>
    </row>
    <row r="529" spans="1:23">
      <c r="A529" s="191"/>
      <c r="B529" s="191"/>
      <c r="C529" s="191"/>
      <c r="D529" s="191"/>
      <c r="E529" s="182"/>
      <c r="F529" s="191"/>
      <c r="G529" s="191"/>
      <c r="H529" s="191"/>
      <c r="I529" s="182"/>
      <c r="J529" s="191"/>
      <c r="K529" s="191"/>
      <c r="L529" s="191"/>
      <c r="M529" s="191"/>
      <c r="N529" s="191"/>
      <c r="O529" s="191"/>
      <c r="P529" s="191"/>
      <c r="Q529" s="191"/>
      <c r="R529" s="191"/>
      <c r="S529" s="191"/>
      <c r="T529" s="191"/>
      <c r="U529" s="191"/>
      <c r="V529" s="191"/>
      <c r="W529" s="191"/>
    </row>
    <row r="530" spans="1:23">
      <c r="A530" s="191"/>
      <c r="B530" s="191"/>
      <c r="C530" s="191"/>
      <c r="D530" s="191"/>
      <c r="E530" s="182"/>
      <c r="F530" s="191"/>
      <c r="G530" s="191"/>
      <c r="H530" s="191"/>
      <c r="I530" s="182"/>
      <c r="J530" s="191"/>
      <c r="K530" s="191"/>
      <c r="L530" s="191"/>
      <c r="M530" s="191"/>
      <c r="N530" s="191"/>
      <c r="O530" s="191"/>
      <c r="P530" s="191"/>
      <c r="Q530" s="191"/>
      <c r="R530" s="191"/>
      <c r="S530" s="191"/>
      <c r="T530" s="191"/>
      <c r="U530" s="191"/>
      <c r="V530" s="191"/>
      <c r="W530" s="191"/>
    </row>
    <row r="531" spans="1:23">
      <c r="A531" s="191"/>
      <c r="B531" s="191"/>
      <c r="C531" s="191"/>
      <c r="D531" s="191"/>
      <c r="E531" s="182"/>
      <c r="F531" s="191"/>
      <c r="G531" s="191"/>
      <c r="H531" s="191"/>
      <c r="I531" s="182"/>
      <c r="J531" s="191"/>
      <c r="K531" s="191"/>
      <c r="L531" s="191"/>
      <c r="M531" s="191"/>
      <c r="N531" s="191"/>
      <c r="O531" s="191"/>
      <c r="P531" s="191"/>
      <c r="Q531" s="191"/>
      <c r="R531" s="191"/>
      <c r="S531" s="191"/>
      <c r="T531" s="191"/>
      <c r="U531" s="191"/>
      <c r="V531" s="191"/>
      <c r="W531" s="191"/>
    </row>
    <row r="532" spans="1:23">
      <c r="A532" s="191"/>
      <c r="B532" s="191"/>
      <c r="C532" s="191"/>
      <c r="D532" s="191"/>
      <c r="E532" s="182"/>
      <c r="F532" s="191"/>
      <c r="G532" s="191"/>
      <c r="H532" s="191"/>
      <c r="I532" s="182"/>
      <c r="J532" s="191"/>
      <c r="K532" s="191"/>
      <c r="L532" s="191"/>
      <c r="M532" s="191"/>
      <c r="N532" s="191"/>
      <c r="O532" s="191"/>
      <c r="P532" s="191"/>
      <c r="Q532" s="191"/>
      <c r="R532" s="191"/>
      <c r="S532" s="191"/>
      <c r="T532" s="191"/>
      <c r="U532" s="191"/>
      <c r="V532" s="191"/>
      <c r="W532" s="191"/>
    </row>
    <row r="533" spans="1:23">
      <c r="A533" s="191"/>
      <c r="B533" s="191"/>
      <c r="C533" s="191"/>
      <c r="D533" s="191"/>
      <c r="E533" s="182"/>
      <c r="F533" s="191"/>
      <c r="G533" s="191"/>
      <c r="H533" s="191"/>
      <c r="I533" s="182"/>
      <c r="J533" s="191"/>
      <c r="K533" s="191"/>
      <c r="L533" s="191"/>
      <c r="M533" s="191"/>
      <c r="N533" s="191"/>
      <c r="O533" s="191"/>
      <c r="P533" s="191"/>
      <c r="Q533" s="191"/>
      <c r="R533" s="191"/>
      <c r="S533" s="191"/>
      <c r="T533" s="191"/>
      <c r="U533" s="191"/>
      <c r="V533" s="191"/>
      <c r="W533" s="191"/>
    </row>
    <row r="534" spans="1:23">
      <c r="A534" s="191"/>
      <c r="B534" s="191"/>
      <c r="C534" s="191"/>
      <c r="D534" s="191"/>
      <c r="E534" s="182"/>
      <c r="F534" s="191"/>
      <c r="G534" s="191"/>
      <c r="H534" s="191"/>
      <c r="I534" s="182"/>
      <c r="J534" s="191"/>
      <c r="K534" s="191"/>
      <c r="L534" s="191"/>
      <c r="M534" s="191"/>
      <c r="N534" s="191"/>
      <c r="O534" s="191"/>
      <c r="P534" s="191"/>
      <c r="Q534" s="191"/>
      <c r="R534" s="191"/>
      <c r="S534" s="191"/>
      <c r="T534" s="191"/>
      <c r="U534" s="191"/>
      <c r="V534" s="191"/>
      <c r="W534" s="191"/>
    </row>
    <row r="535" spans="1:23">
      <c r="A535" s="191"/>
      <c r="B535" s="191"/>
      <c r="C535" s="191"/>
      <c r="D535" s="191"/>
      <c r="E535" s="182"/>
      <c r="F535" s="191"/>
      <c r="G535" s="191"/>
      <c r="H535" s="191"/>
      <c r="I535" s="182"/>
      <c r="J535" s="191"/>
      <c r="K535" s="191"/>
      <c r="L535" s="191"/>
      <c r="M535" s="191"/>
      <c r="N535" s="191"/>
      <c r="O535" s="191"/>
      <c r="P535" s="191"/>
      <c r="Q535" s="191"/>
      <c r="R535" s="191"/>
      <c r="S535" s="191"/>
      <c r="T535" s="191"/>
      <c r="U535" s="191"/>
      <c r="V535" s="191"/>
      <c r="W535" s="191"/>
    </row>
    <row r="536" spans="1:23">
      <c r="A536" s="191"/>
      <c r="B536" s="191"/>
      <c r="C536" s="191"/>
      <c r="D536" s="191"/>
      <c r="E536" s="182"/>
      <c r="F536" s="191"/>
      <c r="G536" s="191"/>
      <c r="H536" s="191"/>
      <c r="I536" s="182"/>
      <c r="J536" s="191"/>
      <c r="K536" s="191"/>
      <c r="L536" s="191"/>
      <c r="M536" s="191"/>
      <c r="N536" s="191"/>
      <c r="O536" s="191"/>
      <c r="P536" s="191"/>
      <c r="Q536" s="191"/>
      <c r="R536" s="191"/>
      <c r="S536" s="191"/>
      <c r="T536" s="191"/>
      <c r="U536" s="191"/>
      <c r="V536" s="191"/>
      <c r="W536" s="191"/>
    </row>
    <row r="537" spans="1:23">
      <c r="A537" s="191"/>
      <c r="B537" s="191"/>
      <c r="C537" s="191"/>
      <c r="D537" s="191"/>
      <c r="E537" s="182"/>
      <c r="F537" s="191"/>
      <c r="G537" s="191"/>
      <c r="H537" s="191"/>
      <c r="I537" s="182"/>
      <c r="J537" s="191"/>
      <c r="K537" s="191"/>
      <c r="L537" s="191"/>
      <c r="M537" s="191"/>
      <c r="N537" s="191"/>
      <c r="O537" s="191"/>
      <c r="P537" s="191"/>
      <c r="Q537" s="191"/>
      <c r="R537" s="191"/>
      <c r="S537" s="191"/>
      <c r="T537" s="191"/>
      <c r="U537" s="191"/>
      <c r="V537" s="191"/>
      <c r="W537" s="191"/>
    </row>
    <row r="538" spans="1:23">
      <c r="A538" s="191"/>
      <c r="B538" s="191"/>
      <c r="C538" s="191"/>
      <c r="D538" s="191"/>
      <c r="E538" s="182"/>
      <c r="F538" s="191"/>
      <c r="G538" s="191"/>
      <c r="H538" s="191"/>
      <c r="I538" s="182"/>
      <c r="J538" s="191"/>
      <c r="K538" s="191"/>
      <c r="L538" s="191"/>
      <c r="M538" s="191"/>
      <c r="N538" s="191"/>
      <c r="O538" s="191"/>
      <c r="P538" s="191"/>
      <c r="Q538" s="191"/>
      <c r="R538" s="191"/>
      <c r="S538" s="191"/>
      <c r="T538" s="191"/>
      <c r="U538" s="191"/>
      <c r="V538" s="191"/>
      <c r="W538" s="191"/>
    </row>
    <row r="539" spans="1:23">
      <c r="A539" s="191"/>
      <c r="B539" s="191"/>
      <c r="C539" s="191"/>
      <c r="D539" s="191"/>
      <c r="E539" s="182"/>
      <c r="F539" s="191"/>
      <c r="G539" s="191"/>
      <c r="H539" s="191"/>
      <c r="I539" s="182"/>
      <c r="J539" s="191"/>
      <c r="K539" s="191"/>
      <c r="L539" s="191"/>
      <c r="M539" s="191"/>
      <c r="N539" s="191"/>
      <c r="O539" s="191"/>
      <c r="P539" s="191"/>
      <c r="Q539" s="191"/>
      <c r="R539" s="191"/>
      <c r="S539" s="191"/>
      <c r="T539" s="191"/>
      <c r="U539" s="191"/>
      <c r="V539" s="191"/>
      <c r="W539" s="191"/>
    </row>
    <row r="540" spans="1:23">
      <c r="A540" s="191"/>
      <c r="B540" s="191"/>
      <c r="C540" s="191"/>
      <c r="D540" s="191"/>
      <c r="E540" s="182"/>
      <c r="F540" s="191"/>
      <c r="G540" s="191"/>
      <c r="H540" s="191"/>
      <c r="I540" s="182"/>
      <c r="J540" s="191"/>
      <c r="K540" s="191"/>
      <c r="L540" s="191"/>
      <c r="M540" s="191"/>
      <c r="N540" s="191"/>
      <c r="O540" s="191"/>
      <c r="P540" s="191"/>
      <c r="Q540" s="191"/>
      <c r="R540" s="191"/>
      <c r="S540" s="191"/>
      <c r="T540" s="191"/>
      <c r="U540" s="191"/>
      <c r="V540" s="191"/>
      <c r="W540" s="191"/>
    </row>
    <row r="541" spans="1:23">
      <c r="A541" s="191"/>
      <c r="B541" s="191"/>
      <c r="C541" s="191"/>
      <c r="D541" s="191"/>
      <c r="E541" s="182"/>
      <c r="F541" s="191"/>
      <c r="G541" s="191"/>
      <c r="H541" s="191"/>
      <c r="I541" s="182"/>
      <c r="J541" s="191"/>
      <c r="K541" s="191"/>
      <c r="L541" s="191"/>
      <c r="M541" s="191"/>
      <c r="N541" s="191"/>
      <c r="O541" s="191"/>
      <c r="P541" s="191"/>
      <c r="Q541" s="191"/>
      <c r="R541" s="191"/>
      <c r="S541" s="191"/>
      <c r="T541" s="191"/>
      <c r="U541" s="191"/>
      <c r="V541" s="191"/>
      <c r="W541" s="191"/>
    </row>
    <row r="542" spans="1:23">
      <c r="A542" s="191"/>
      <c r="B542" s="191"/>
      <c r="C542" s="191"/>
      <c r="D542" s="191"/>
      <c r="E542" s="182"/>
      <c r="F542" s="191"/>
      <c r="G542" s="191"/>
      <c r="H542" s="191"/>
      <c r="I542" s="182"/>
      <c r="J542" s="191"/>
      <c r="K542" s="191"/>
      <c r="L542" s="191"/>
      <c r="M542" s="191"/>
      <c r="N542" s="191"/>
      <c r="O542" s="191"/>
      <c r="P542" s="191"/>
      <c r="Q542" s="191"/>
      <c r="R542" s="191"/>
      <c r="S542" s="191"/>
      <c r="T542" s="191"/>
      <c r="U542" s="191"/>
      <c r="V542" s="191"/>
      <c r="W542" s="191"/>
    </row>
    <row r="543" spans="1:23">
      <c r="A543" s="191"/>
      <c r="B543" s="191"/>
      <c r="C543" s="191"/>
      <c r="D543" s="191"/>
      <c r="E543" s="182"/>
      <c r="F543" s="191"/>
      <c r="G543" s="191"/>
      <c r="H543" s="191"/>
      <c r="I543" s="182"/>
      <c r="J543" s="191"/>
      <c r="K543" s="191"/>
      <c r="L543" s="191"/>
      <c r="M543" s="191"/>
      <c r="N543" s="191"/>
      <c r="O543" s="191"/>
      <c r="P543" s="191"/>
      <c r="Q543" s="191"/>
      <c r="R543" s="191"/>
      <c r="S543" s="191"/>
      <c r="T543" s="191"/>
      <c r="U543" s="191"/>
      <c r="V543" s="191"/>
      <c r="W543" s="191"/>
    </row>
    <row r="544" spans="1:23">
      <c r="A544" s="191"/>
      <c r="B544" s="191"/>
      <c r="C544" s="191"/>
      <c r="D544" s="191"/>
      <c r="E544" s="182"/>
      <c r="F544" s="191"/>
      <c r="G544" s="191"/>
      <c r="H544" s="191"/>
      <c r="I544" s="182"/>
      <c r="J544" s="191"/>
      <c r="K544" s="191"/>
      <c r="L544" s="191"/>
      <c r="M544" s="191"/>
      <c r="N544" s="191"/>
      <c r="O544" s="191"/>
      <c r="P544" s="191"/>
      <c r="Q544" s="191"/>
      <c r="R544" s="191"/>
      <c r="S544" s="191"/>
      <c r="T544" s="191"/>
      <c r="U544" s="191"/>
      <c r="V544" s="191"/>
      <c r="W544" s="191"/>
    </row>
    <row r="545" spans="1:23">
      <c r="A545" s="191"/>
      <c r="B545" s="191"/>
      <c r="C545" s="191"/>
      <c r="D545" s="191"/>
      <c r="E545" s="182"/>
      <c r="F545" s="191"/>
      <c r="G545" s="191"/>
      <c r="H545" s="191"/>
      <c r="I545" s="182"/>
      <c r="J545" s="191"/>
      <c r="K545" s="191"/>
      <c r="L545" s="191"/>
      <c r="M545" s="191"/>
      <c r="N545" s="191"/>
      <c r="O545" s="191"/>
      <c r="P545" s="191"/>
      <c r="Q545" s="191"/>
      <c r="R545" s="191"/>
      <c r="S545" s="191"/>
      <c r="T545" s="191"/>
      <c r="U545" s="191"/>
      <c r="V545" s="191"/>
      <c r="W545" s="191"/>
    </row>
    <row r="546" spans="1:23">
      <c r="A546" s="191"/>
      <c r="B546" s="191"/>
      <c r="C546" s="191"/>
      <c r="D546" s="191"/>
      <c r="E546" s="182"/>
      <c r="F546" s="191"/>
      <c r="G546" s="191"/>
      <c r="H546" s="191"/>
      <c r="I546" s="182"/>
      <c r="J546" s="191"/>
      <c r="K546" s="191"/>
      <c r="L546" s="191"/>
      <c r="M546" s="191"/>
      <c r="N546" s="191"/>
      <c r="O546" s="191"/>
      <c r="P546" s="191"/>
      <c r="Q546" s="191"/>
      <c r="R546" s="191"/>
      <c r="S546" s="191"/>
      <c r="T546" s="191"/>
      <c r="U546" s="191"/>
      <c r="V546" s="191"/>
      <c r="W546" s="191"/>
    </row>
    <row r="547" spans="1:23">
      <c r="A547" s="191"/>
      <c r="B547" s="191"/>
      <c r="C547" s="191"/>
      <c r="D547" s="191"/>
      <c r="E547" s="182"/>
      <c r="F547" s="191"/>
      <c r="G547" s="191"/>
      <c r="H547" s="191"/>
      <c r="I547" s="182"/>
      <c r="J547" s="191"/>
      <c r="K547" s="191"/>
      <c r="L547" s="191"/>
      <c r="M547" s="191"/>
      <c r="N547" s="191"/>
      <c r="O547" s="191"/>
      <c r="P547" s="191"/>
      <c r="Q547" s="191"/>
      <c r="R547" s="191"/>
      <c r="S547" s="191"/>
      <c r="T547" s="191"/>
      <c r="U547" s="191"/>
      <c r="V547" s="191"/>
      <c r="W547" s="191"/>
    </row>
    <row r="548" spans="1:23">
      <c r="A548" s="191"/>
      <c r="B548" s="191"/>
      <c r="C548" s="191"/>
      <c r="D548" s="191"/>
      <c r="E548" s="182"/>
      <c r="F548" s="191"/>
      <c r="G548" s="191"/>
      <c r="H548" s="191"/>
      <c r="I548" s="182"/>
      <c r="J548" s="191"/>
      <c r="K548" s="191"/>
      <c r="L548" s="191"/>
      <c r="M548" s="191"/>
      <c r="N548" s="191"/>
      <c r="O548" s="191"/>
      <c r="P548" s="191"/>
      <c r="Q548" s="191"/>
      <c r="R548" s="191"/>
      <c r="S548" s="191"/>
      <c r="T548" s="191"/>
      <c r="U548" s="191"/>
      <c r="V548" s="191"/>
      <c r="W548" s="191"/>
    </row>
    <row r="549" spans="1:23">
      <c r="A549" s="191"/>
      <c r="B549" s="191"/>
      <c r="C549" s="191"/>
      <c r="D549" s="191"/>
      <c r="E549" s="182"/>
      <c r="F549" s="191"/>
      <c r="G549" s="191"/>
      <c r="H549" s="191"/>
      <c r="I549" s="182"/>
      <c r="J549" s="191"/>
      <c r="K549" s="191"/>
      <c r="L549" s="191"/>
      <c r="M549" s="191"/>
      <c r="N549" s="191"/>
      <c r="O549" s="191"/>
      <c r="P549" s="191"/>
      <c r="Q549" s="191"/>
      <c r="R549" s="191"/>
      <c r="S549" s="191"/>
      <c r="T549" s="191"/>
      <c r="U549" s="191"/>
      <c r="V549" s="191"/>
      <c r="W549" s="191"/>
    </row>
    <row r="550" spans="1:23">
      <c r="A550" s="191"/>
      <c r="B550" s="191"/>
      <c r="C550" s="191"/>
      <c r="D550" s="191"/>
      <c r="E550" s="182"/>
      <c r="F550" s="191"/>
      <c r="G550" s="191"/>
      <c r="H550" s="191"/>
      <c r="I550" s="182"/>
      <c r="J550" s="191"/>
      <c r="K550" s="191"/>
      <c r="L550" s="191"/>
      <c r="M550" s="191"/>
      <c r="N550" s="191"/>
      <c r="O550" s="191"/>
      <c r="P550" s="191"/>
      <c r="Q550" s="191"/>
      <c r="R550" s="191"/>
      <c r="S550" s="191"/>
      <c r="T550" s="191"/>
      <c r="U550" s="191"/>
      <c r="V550" s="191"/>
      <c r="W550" s="191"/>
    </row>
    <row r="551" spans="1:23">
      <c r="A551" s="191"/>
      <c r="B551" s="191"/>
      <c r="C551" s="191"/>
      <c r="D551" s="191"/>
      <c r="E551" s="182"/>
      <c r="F551" s="191"/>
      <c r="G551" s="191"/>
      <c r="H551" s="191"/>
      <c r="I551" s="182"/>
      <c r="J551" s="191"/>
      <c r="K551" s="191"/>
      <c r="L551" s="191"/>
      <c r="M551" s="191"/>
      <c r="N551" s="191"/>
      <c r="O551" s="191"/>
      <c r="P551" s="191"/>
      <c r="Q551" s="191"/>
      <c r="R551" s="191"/>
      <c r="S551" s="191"/>
      <c r="T551" s="191"/>
      <c r="U551" s="191"/>
      <c r="V551" s="191"/>
      <c r="W551" s="191"/>
    </row>
    <row r="552" spans="1:23">
      <c r="A552" s="191"/>
      <c r="B552" s="191"/>
      <c r="C552" s="191"/>
      <c r="D552" s="191"/>
      <c r="E552" s="182"/>
      <c r="F552" s="191"/>
      <c r="G552" s="191"/>
      <c r="H552" s="191"/>
      <c r="I552" s="182"/>
      <c r="J552" s="191"/>
      <c r="K552" s="191"/>
      <c r="L552" s="191"/>
      <c r="M552" s="191"/>
      <c r="N552" s="191"/>
      <c r="O552" s="191"/>
      <c r="P552" s="191"/>
      <c r="Q552" s="191"/>
      <c r="R552" s="191"/>
      <c r="S552" s="191"/>
      <c r="T552" s="191"/>
      <c r="U552" s="191"/>
      <c r="V552" s="191"/>
      <c r="W552" s="191"/>
    </row>
    <row r="553" spans="1:23">
      <c r="A553" s="191"/>
      <c r="B553" s="191"/>
      <c r="C553" s="191"/>
      <c r="D553" s="191"/>
      <c r="E553" s="182"/>
      <c r="F553" s="191"/>
      <c r="G553" s="191"/>
      <c r="H553" s="191"/>
      <c r="I553" s="182"/>
      <c r="J553" s="191"/>
      <c r="K553" s="191"/>
      <c r="L553" s="191"/>
      <c r="M553" s="191"/>
      <c r="N553" s="191"/>
      <c r="O553" s="191"/>
      <c r="P553" s="191"/>
      <c r="Q553" s="191"/>
      <c r="R553" s="191"/>
      <c r="S553" s="191"/>
      <c r="T553" s="191"/>
      <c r="U553" s="191"/>
      <c r="V553" s="191"/>
      <c r="W553" s="191"/>
    </row>
    <row r="554" spans="1:23">
      <c r="A554" s="191"/>
      <c r="B554" s="191"/>
      <c r="C554" s="191"/>
      <c r="D554" s="191"/>
      <c r="E554" s="182"/>
      <c r="F554" s="191"/>
      <c r="G554" s="191"/>
      <c r="H554" s="191"/>
      <c r="I554" s="182"/>
      <c r="J554" s="191"/>
      <c r="K554" s="191"/>
      <c r="L554" s="191"/>
      <c r="M554" s="191"/>
      <c r="N554" s="191"/>
      <c r="O554" s="191"/>
      <c r="P554" s="191"/>
      <c r="Q554" s="191"/>
      <c r="R554" s="191"/>
      <c r="S554" s="191"/>
      <c r="T554" s="191"/>
      <c r="U554" s="191"/>
      <c r="V554" s="191"/>
      <c r="W554" s="191"/>
    </row>
    <row r="555" spans="1:23">
      <c r="A555" s="191"/>
      <c r="B555" s="191"/>
      <c r="C555" s="191"/>
      <c r="D555" s="191"/>
      <c r="E555" s="182"/>
      <c r="F555" s="191"/>
      <c r="G555" s="191"/>
      <c r="H555" s="191"/>
      <c r="I555" s="182"/>
      <c r="J555" s="191"/>
      <c r="K555" s="191"/>
      <c r="L555" s="191"/>
      <c r="M555" s="191"/>
      <c r="N555" s="191"/>
      <c r="O555" s="191"/>
      <c r="P555" s="191"/>
      <c r="Q555" s="191"/>
      <c r="R555" s="191"/>
      <c r="S555" s="191"/>
      <c r="T555" s="191"/>
      <c r="U555" s="191"/>
      <c r="V555" s="191"/>
      <c r="W555" s="191"/>
    </row>
    <row r="556" spans="1:23">
      <c r="A556" s="191"/>
      <c r="B556" s="191"/>
      <c r="C556" s="191"/>
      <c r="D556" s="191"/>
      <c r="E556" s="182"/>
      <c r="F556" s="191"/>
      <c r="G556" s="191"/>
      <c r="H556" s="191"/>
      <c r="I556" s="182"/>
      <c r="J556" s="191"/>
      <c r="K556" s="191"/>
      <c r="L556" s="191"/>
      <c r="M556" s="191"/>
      <c r="N556" s="191"/>
      <c r="O556" s="191"/>
      <c r="P556" s="191"/>
      <c r="Q556" s="191"/>
      <c r="R556" s="191"/>
      <c r="S556" s="191"/>
      <c r="T556" s="191"/>
      <c r="U556" s="191"/>
      <c r="V556" s="191"/>
      <c r="W556" s="191"/>
    </row>
    <row r="557" spans="1:23">
      <c r="A557" s="191"/>
      <c r="B557" s="191"/>
      <c r="C557" s="191"/>
      <c r="D557" s="191"/>
      <c r="E557" s="182"/>
      <c r="F557" s="191"/>
      <c r="G557" s="191"/>
      <c r="H557" s="191"/>
      <c r="I557" s="182"/>
      <c r="J557" s="191"/>
      <c r="K557" s="191"/>
      <c r="L557" s="191"/>
      <c r="M557" s="191"/>
      <c r="N557" s="191"/>
      <c r="O557" s="191"/>
      <c r="P557" s="191"/>
      <c r="Q557" s="191"/>
      <c r="R557" s="191"/>
      <c r="S557" s="191"/>
      <c r="T557" s="191"/>
      <c r="U557" s="191"/>
      <c r="V557" s="191"/>
      <c r="W557" s="191"/>
    </row>
    <row r="558" spans="1:23">
      <c r="A558" s="191"/>
      <c r="B558" s="191"/>
      <c r="C558" s="191"/>
      <c r="D558" s="191"/>
      <c r="E558" s="182"/>
      <c r="F558" s="191"/>
      <c r="G558" s="191"/>
      <c r="H558" s="191"/>
      <c r="I558" s="182"/>
      <c r="J558" s="191"/>
      <c r="K558" s="191"/>
      <c r="L558" s="191"/>
      <c r="M558" s="191"/>
      <c r="N558" s="191"/>
      <c r="O558" s="191"/>
      <c r="P558" s="191"/>
      <c r="Q558" s="191"/>
      <c r="R558" s="191"/>
      <c r="S558" s="191"/>
      <c r="T558" s="191"/>
      <c r="U558" s="191"/>
      <c r="V558" s="191"/>
      <c r="W558" s="191"/>
    </row>
    <row r="559" spans="1:23">
      <c r="A559" s="191"/>
      <c r="B559" s="191"/>
      <c r="C559" s="191"/>
      <c r="D559" s="191"/>
      <c r="E559" s="182"/>
      <c r="F559" s="191"/>
      <c r="G559" s="191"/>
      <c r="H559" s="191"/>
      <c r="I559" s="182"/>
      <c r="J559" s="191"/>
      <c r="K559" s="191"/>
      <c r="L559" s="191"/>
      <c r="M559" s="191"/>
      <c r="N559" s="191"/>
      <c r="O559" s="191"/>
      <c r="P559" s="191"/>
      <c r="Q559" s="191"/>
      <c r="R559" s="191"/>
      <c r="S559" s="191"/>
      <c r="T559" s="191"/>
      <c r="U559" s="191"/>
      <c r="V559" s="191"/>
      <c r="W559" s="191"/>
    </row>
    <row r="560" spans="1:23">
      <c r="A560" s="191"/>
      <c r="B560" s="191"/>
      <c r="C560" s="191"/>
      <c r="D560" s="191"/>
      <c r="E560" s="182"/>
      <c r="F560" s="191"/>
      <c r="G560" s="191"/>
      <c r="H560" s="191"/>
      <c r="I560" s="182"/>
      <c r="J560" s="191"/>
      <c r="K560" s="191"/>
      <c r="L560" s="191"/>
      <c r="M560" s="191"/>
      <c r="N560" s="191"/>
      <c r="O560" s="191"/>
      <c r="P560" s="191"/>
      <c r="Q560" s="191"/>
      <c r="R560" s="191"/>
      <c r="S560" s="191"/>
      <c r="T560" s="191"/>
      <c r="U560" s="191"/>
      <c r="V560" s="191"/>
      <c r="W560" s="191"/>
    </row>
    <row r="561" spans="1:23">
      <c r="A561" s="191"/>
      <c r="B561" s="191"/>
      <c r="C561" s="191"/>
      <c r="D561" s="191"/>
      <c r="E561" s="182"/>
      <c r="F561" s="191"/>
      <c r="G561" s="191"/>
      <c r="H561" s="191"/>
      <c r="I561" s="182"/>
      <c r="J561" s="191"/>
      <c r="K561" s="191"/>
      <c r="L561" s="191"/>
      <c r="M561" s="191"/>
      <c r="N561" s="191"/>
      <c r="O561" s="191"/>
      <c r="P561" s="191"/>
      <c r="Q561" s="191"/>
      <c r="R561" s="191"/>
      <c r="S561" s="191"/>
      <c r="T561" s="191"/>
      <c r="U561" s="191"/>
      <c r="V561" s="191"/>
      <c r="W561" s="191"/>
    </row>
    <row r="562" spans="1:23">
      <c r="A562" s="191"/>
      <c r="B562" s="191"/>
      <c r="C562" s="191"/>
      <c r="D562" s="191"/>
      <c r="E562" s="182"/>
      <c r="F562" s="191"/>
      <c r="G562" s="191"/>
      <c r="H562" s="191"/>
      <c r="I562" s="182"/>
      <c r="J562" s="191"/>
      <c r="K562" s="191"/>
      <c r="L562" s="191"/>
      <c r="M562" s="191"/>
      <c r="N562" s="191"/>
      <c r="O562" s="191"/>
      <c r="P562" s="191"/>
      <c r="Q562" s="191"/>
      <c r="R562" s="191"/>
      <c r="S562" s="191"/>
      <c r="T562" s="191"/>
      <c r="U562" s="191"/>
      <c r="V562" s="191"/>
      <c r="W562" s="191"/>
    </row>
    <row r="563" spans="1:23">
      <c r="A563" s="191"/>
      <c r="B563" s="191"/>
      <c r="C563" s="191"/>
      <c r="D563" s="191"/>
      <c r="E563" s="182"/>
      <c r="F563" s="191"/>
      <c r="G563" s="191"/>
      <c r="H563" s="191"/>
      <c r="I563" s="182"/>
      <c r="J563" s="191"/>
      <c r="K563" s="191"/>
      <c r="L563" s="191"/>
      <c r="M563" s="191"/>
      <c r="N563" s="191"/>
      <c r="O563" s="191"/>
      <c r="P563" s="191"/>
      <c r="Q563" s="191"/>
      <c r="R563" s="191"/>
      <c r="S563" s="191"/>
      <c r="T563" s="191"/>
      <c r="U563" s="191"/>
      <c r="V563" s="191"/>
      <c r="W563" s="191"/>
    </row>
    <row r="564" spans="1:23">
      <c r="A564" s="191"/>
      <c r="B564" s="191"/>
      <c r="C564" s="191"/>
      <c r="D564" s="191"/>
      <c r="E564" s="182"/>
      <c r="F564" s="191"/>
      <c r="G564" s="191"/>
      <c r="H564" s="191"/>
      <c r="I564" s="182"/>
      <c r="J564" s="191"/>
      <c r="K564" s="191"/>
      <c r="L564" s="191"/>
      <c r="M564" s="191"/>
      <c r="N564" s="191"/>
      <c r="O564" s="191"/>
      <c r="P564" s="191"/>
      <c r="Q564" s="191"/>
      <c r="R564" s="191"/>
      <c r="S564" s="191"/>
      <c r="T564" s="191"/>
      <c r="U564" s="191"/>
      <c r="V564" s="191"/>
      <c r="W564" s="191"/>
    </row>
    <row r="565" spans="1:23">
      <c r="A565" s="191"/>
      <c r="B565" s="191"/>
      <c r="C565" s="191"/>
      <c r="D565" s="191"/>
      <c r="E565" s="182"/>
      <c r="F565" s="191"/>
      <c r="G565" s="191"/>
      <c r="H565" s="191"/>
      <c r="I565" s="182"/>
      <c r="J565" s="191"/>
      <c r="K565" s="191"/>
      <c r="L565" s="191"/>
      <c r="M565" s="191"/>
      <c r="N565" s="191"/>
      <c r="O565" s="191"/>
      <c r="P565" s="191"/>
      <c r="Q565" s="191"/>
      <c r="R565" s="191"/>
      <c r="S565" s="191"/>
      <c r="T565" s="191"/>
      <c r="U565" s="191"/>
      <c r="V565" s="191"/>
      <c r="W565" s="191"/>
    </row>
    <row r="566" spans="1:23">
      <c r="A566" s="191"/>
      <c r="B566" s="191"/>
      <c r="C566" s="191"/>
      <c r="D566" s="191"/>
      <c r="E566" s="182"/>
      <c r="F566" s="191"/>
      <c r="G566" s="191"/>
      <c r="H566" s="191"/>
      <c r="I566" s="182"/>
      <c r="J566" s="191"/>
      <c r="K566" s="191"/>
      <c r="L566" s="191"/>
      <c r="M566" s="191"/>
      <c r="N566" s="191"/>
      <c r="O566" s="191"/>
      <c r="P566" s="191"/>
      <c r="Q566" s="191"/>
      <c r="R566" s="191"/>
      <c r="S566" s="191"/>
      <c r="T566" s="191"/>
      <c r="U566" s="191"/>
      <c r="V566" s="191"/>
      <c r="W566" s="191"/>
    </row>
    <row r="567" spans="1:23">
      <c r="A567" s="191"/>
      <c r="B567" s="191"/>
      <c r="C567" s="191"/>
      <c r="D567" s="191"/>
      <c r="E567" s="182"/>
      <c r="F567" s="191"/>
      <c r="G567" s="191"/>
      <c r="H567" s="191"/>
      <c r="I567" s="182"/>
      <c r="J567" s="191"/>
      <c r="K567" s="191"/>
      <c r="L567" s="191"/>
      <c r="M567" s="191"/>
      <c r="N567" s="191"/>
      <c r="O567" s="191"/>
      <c r="P567" s="191"/>
      <c r="Q567" s="191"/>
      <c r="R567" s="191"/>
      <c r="S567" s="191"/>
      <c r="T567" s="191"/>
      <c r="U567" s="191"/>
      <c r="V567" s="191"/>
      <c r="W567" s="191"/>
    </row>
    <row r="568" spans="1:23">
      <c r="A568" s="191"/>
      <c r="B568" s="191"/>
      <c r="C568" s="191"/>
      <c r="D568" s="191"/>
      <c r="E568" s="182"/>
      <c r="F568" s="191"/>
      <c r="G568" s="191"/>
      <c r="H568" s="191"/>
      <c r="I568" s="182"/>
      <c r="J568" s="191"/>
      <c r="K568" s="191"/>
      <c r="L568" s="191"/>
      <c r="M568" s="191"/>
      <c r="N568" s="191"/>
      <c r="O568" s="191"/>
      <c r="P568" s="191"/>
      <c r="Q568" s="191"/>
      <c r="R568" s="191"/>
      <c r="S568" s="191"/>
      <c r="T568" s="191"/>
      <c r="U568" s="191"/>
      <c r="V568" s="191"/>
      <c r="W568" s="191"/>
    </row>
    <row r="569" spans="1:23">
      <c r="A569" s="191"/>
      <c r="B569" s="191"/>
      <c r="C569" s="191"/>
      <c r="D569" s="191"/>
      <c r="E569" s="182"/>
      <c r="F569" s="191"/>
      <c r="G569" s="191"/>
      <c r="H569" s="191"/>
      <c r="I569" s="182"/>
      <c r="J569" s="191"/>
      <c r="K569" s="191"/>
      <c r="L569" s="191"/>
      <c r="M569" s="191"/>
      <c r="N569" s="191"/>
      <c r="O569" s="191"/>
      <c r="P569" s="191"/>
      <c r="Q569" s="191"/>
      <c r="R569" s="191"/>
      <c r="S569" s="191"/>
      <c r="T569" s="191"/>
      <c r="U569" s="191"/>
      <c r="V569" s="191"/>
      <c r="W569" s="191"/>
    </row>
    <row r="570" spans="1:23">
      <c r="A570" s="191"/>
      <c r="B570" s="191"/>
      <c r="C570" s="191"/>
      <c r="D570" s="191"/>
      <c r="E570" s="182"/>
      <c r="F570" s="191"/>
      <c r="G570" s="191"/>
      <c r="H570" s="191"/>
      <c r="I570" s="182"/>
      <c r="J570" s="191"/>
      <c r="K570" s="191"/>
      <c r="L570" s="191"/>
      <c r="M570" s="191"/>
      <c r="N570" s="191"/>
      <c r="O570" s="191"/>
      <c r="P570" s="191"/>
      <c r="Q570" s="191"/>
      <c r="R570" s="191"/>
      <c r="S570" s="191"/>
      <c r="T570" s="191"/>
      <c r="U570" s="191"/>
      <c r="V570" s="191"/>
      <c r="W570" s="191"/>
    </row>
    <row r="571" spans="1:23">
      <c r="A571" s="191"/>
      <c r="B571" s="191"/>
      <c r="C571" s="191"/>
      <c r="D571" s="191"/>
      <c r="E571" s="182"/>
      <c r="F571" s="191"/>
      <c r="G571" s="191"/>
      <c r="H571" s="191"/>
      <c r="I571" s="182"/>
      <c r="J571" s="191"/>
      <c r="K571" s="191"/>
      <c r="L571" s="191"/>
      <c r="M571" s="191"/>
      <c r="N571" s="191"/>
      <c r="O571" s="191"/>
      <c r="P571" s="191"/>
      <c r="Q571" s="191"/>
      <c r="R571" s="191"/>
      <c r="S571" s="191"/>
      <c r="T571" s="191"/>
      <c r="U571" s="191"/>
      <c r="V571" s="191"/>
      <c r="W571" s="191"/>
    </row>
    <row r="572" spans="1:23">
      <c r="A572" s="191"/>
      <c r="B572" s="191"/>
      <c r="C572" s="191"/>
      <c r="D572" s="191"/>
      <c r="E572" s="182"/>
      <c r="F572" s="191"/>
      <c r="G572" s="191"/>
      <c r="H572" s="191"/>
      <c r="I572" s="182"/>
      <c r="J572" s="191"/>
      <c r="K572" s="191"/>
      <c r="L572" s="191"/>
      <c r="M572" s="191"/>
      <c r="N572" s="191"/>
      <c r="O572" s="191"/>
      <c r="P572" s="191"/>
      <c r="Q572" s="191"/>
      <c r="R572" s="191"/>
      <c r="S572" s="191"/>
      <c r="T572" s="191"/>
      <c r="U572" s="191"/>
      <c r="V572" s="191"/>
      <c r="W572" s="191"/>
    </row>
    <row r="573" spans="1:23">
      <c r="A573" s="191"/>
      <c r="B573" s="191"/>
      <c r="C573" s="191"/>
      <c r="D573" s="191"/>
      <c r="E573" s="182"/>
      <c r="F573" s="191"/>
      <c r="G573" s="191"/>
      <c r="H573" s="191"/>
      <c r="I573" s="182"/>
      <c r="J573" s="191"/>
      <c r="K573" s="191"/>
      <c r="L573" s="191"/>
      <c r="M573" s="191"/>
      <c r="N573" s="191"/>
      <c r="O573" s="191"/>
      <c r="P573" s="191"/>
      <c r="Q573" s="191"/>
      <c r="R573" s="191"/>
      <c r="S573" s="191"/>
      <c r="T573" s="191"/>
      <c r="U573" s="191"/>
      <c r="V573" s="191"/>
      <c r="W573" s="191"/>
    </row>
    <row r="574" spans="1:23">
      <c r="A574" s="191"/>
      <c r="B574" s="191"/>
      <c r="C574" s="191"/>
      <c r="D574" s="191"/>
      <c r="E574" s="182"/>
      <c r="F574" s="191"/>
      <c r="G574" s="191"/>
      <c r="H574" s="191"/>
      <c r="I574" s="182"/>
      <c r="J574" s="191"/>
      <c r="K574" s="191"/>
      <c r="L574" s="191"/>
      <c r="M574" s="191"/>
      <c r="N574" s="191"/>
      <c r="O574" s="191"/>
      <c r="P574" s="191"/>
      <c r="Q574" s="191"/>
      <c r="R574" s="191"/>
      <c r="S574" s="191"/>
      <c r="T574" s="191"/>
      <c r="U574" s="191"/>
      <c r="V574" s="191"/>
      <c r="W574" s="191"/>
    </row>
    <row r="575" spans="1:23">
      <c r="A575" s="191"/>
      <c r="B575" s="191"/>
      <c r="C575" s="191"/>
      <c r="D575" s="191"/>
      <c r="E575" s="182"/>
      <c r="F575" s="191"/>
      <c r="G575" s="191"/>
      <c r="H575" s="191"/>
      <c r="I575" s="182"/>
      <c r="J575" s="191"/>
      <c r="K575" s="191"/>
      <c r="L575" s="191"/>
      <c r="M575" s="191"/>
      <c r="N575" s="191"/>
      <c r="O575" s="191"/>
      <c r="P575" s="191"/>
      <c r="Q575" s="191"/>
      <c r="R575" s="191"/>
      <c r="S575" s="191"/>
      <c r="T575" s="191"/>
      <c r="U575" s="191"/>
      <c r="V575" s="191"/>
      <c r="W575" s="191"/>
    </row>
    <row r="576" spans="1:23">
      <c r="A576" s="191"/>
      <c r="B576" s="191"/>
      <c r="C576" s="191"/>
      <c r="D576" s="191"/>
      <c r="E576" s="182"/>
      <c r="F576" s="191"/>
      <c r="G576" s="191"/>
      <c r="H576" s="191"/>
      <c r="I576" s="182"/>
      <c r="J576" s="191"/>
      <c r="K576" s="191"/>
      <c r="L576" s="191"/>
      <c r="M576" s="191"/>
      <c r="N576" s="191"/>
      <c r="O576" s="191"/>
      <c r="P576" s="191"/>
      <c r="Q576" s="191"/>
      <c r="R576" s="191"/>
      <c r="S576" s="191"/>
      <c r="T576" s="191"/>
      <c r="U576" s="191"/>
      <c r="V576" s="191"/>
      <c r="W576" s="191"/>
    </row>
    <row r="577" spans="1:23">
      <c r="A577" s="191"/>
      <c r="B577" s="191"/>
      <c r="C577" s="191"/>
      <c r="D577" s="191"/>
      <c r="E577" s="182"/>
      <c r="F577" s="191"/>
      <c r="G577" s="191"/>
      <c r="H577" s="191"/>
      <c r="I577" s="182"/>
      <c r="J577" s="191"/>
      <c r="K577" s="191"/>
      <c r="L577" s="191"/>
      <c r="M577" s="191"/>
      <c r="N577" s="191"/>
      <c r="O577" s="191"/>
      <c r="P577" s="191"/>
      <c r="Q577" s="191"/>
      <c r="R577" s="191"/>
      <c r="S577" s="191"/>
      <c r="T577" s="191"/>
      <c r="U577" s="191"/>
      <c r="V577" s="191"/>
      <c r="W577" s="191"/>
    </row>
    <row r="578" spans="1:23">
      <c r="A578" s="191"/>
      <c r="B578" s="191"/>
      <c r="C578" s="191"/>
      <c r="D578" s="191"/>
      <c r="E578" s="182"/>
      <c r="F578" s="191"/>
      <c r="G578" s="191"/>
      <c r="H578" s="191"/>
      <c r="I578" s="182"/>
      <c r="J578" s="191"/>
      <c r="K578" s="191"/>
      <c r="L578" s="191"/>
      <c r="M578" s="191"/>
      <c r="N578" s="191"/>
      <c r="O578" s="191"/>
      <c r="P578" s="191"/>
      <c r="Q578" s="191"/>
      <c r="R578" s="191"/>
      <c r="S578" s="191"/>
      <c r="T578" s="191"/>
      <c r="U578" s="191"/>
      <c r="V578" s="191"/>
      <c r="W578" s="191"/>
    </row>
    <row r="579" spans="1:23">
      <c r="A579" s="191"/>
      <c r="B579" s="191"/>
      <c r="C579" s="191"/>
      <c r="D579" s="191"/>
      <c r="E579" s="182"/>
      <c r="F579" s="191"/>
      <c r="G579" s="191"/>
      <c r="H579" s="191"/>
      <c r="I579" s="182"/>
      <c r="J579" s="191"/>
      <c r="K579" s="191"/>
      <c r="L579" s="191"/>
      <c r="M579" s="191"/>
      <c r="N579" s="191"/>
      <c r="O579" s="191"/>
      <c r="P579" s="191"/>
      <c r="Q579" s="191"/>
      <c r="R579" s="191"/>
      <c r="S579" s="191"/>
      <c r="T579" s="191"/>
      <c r="U579" s="191"/>
      <c r="V579" s="191"/>
      <c r="W579" s="191"/>
    </row>
    <row r="580" spans="1:23">
      <c r="A580" s="191"/>
      <c r="B580" s="191"/>
      <c r="C580" s="191"/>
      <c r="D580" s="191"/>
      <c r="E580" s="182"/>
      <c r="F580" s="191"/>
      <c r="G580" s="191"/>
      <c r="H580" s="191"/>
      <c r="I580" s="182"/>
      <c r="J580" s="191"/>
      <c r="K580" s="191"/>
      <c r="L580" s="191"/>
      <c r="M580" s="191"/>
      <c r="N580" s="191"/>
      <c r="O580" s="191"/>
      <c r="P580" s="191"/>
      <c r="Q580" s="191"/>
      <c r="R580" s="191"/>
      <c r="S580" s="191"/>
      <c r="T580" s="191"/>
      <c r="U580" s="191"/>
      <c r="V580" s="191"/>
      <c r="W580" s="191"/>
    </row>
    <row r="581" spans="1:23">
      <c r="A581" s="191"/>
      <c r="B581" s="191"/>
      <c r="C581" s="191"/>
      <c r="D581" s="191"/>
      <c r="E581" s="182"/>
      <c r="F581" s="191"/>
      <c r="G581" s="191"/>
      <c r="H581" s="191"/>
      <c r="I581" s="182"/>
      <c r="J581" s="191"/>
      <c r="K581" s="191"/>
      <c r="L581" s="191"/>
      <c r="M581" s="191"/>
      <c r="N581" s="191"/>
      <c r="O581" s="191"/>
      <c r="P581" s="191"/>
      <c r="Q581" s="191"/>
      <c r="R581" s="191"/>
      <c r="S581" s="191"/>
      <c r="T581" s="191"/>
      <c r="U581" s="191"/>
      <c r="V581" s="191"/>
      <c r="W581" s="191"/>
    </row>
    <row r="582" spans="1:23">
      <c r="A582" s="191"/>
      <c r="B582" s="191"/>
      <c r="C582" s="191"/>
      <c r="D582" s="191"/>
      <c r="E582" s="182"/>
      <c r="F582" s="191"/>
      <c r="G582" s="191"/>
      <c r="H582" s="191"/>
      <c r="I582" s="182"/>
      <c r="J582" s="191"/>
      <c r="K582" s="191"/>
      <c r="L582" s="191"/>
      <c r="M582" s="191"/>
      <c r="N582" s="191"/>
      <c r="O582" s="191"/>
      <c r="P582" s="191"/>
      <c r="Q582" s="191"/>
      <c r="R582" s="191"/>
      <c r="S582" s="191"/>
      <c r="T582" s="191"/>
      <c r="U582" s="191"/>
      <c r="V582" s="191"/>
      <c r="W582" s="191"/>
    </row>
    <row r="583" spans="1:23">
      <c r="A583" s="191"/>
      <c r="B583" s="191"/>
      <c r="C583" s="191"/>
      <c r="D583" s="191"/>
      <c r="E583" s="182"/>
      <c r="F583" s="191"/>
      <c r="G583" s="191"/>
      <c r="H583" s="191"/>
      <c r="I583" s="182"/>
      <c r="J583" s="191"/>
      <c r="K583" s="191"/>
      <c r="L583" s="191"/>
      <c r="M583" s="191"/>
      <c r="N583" s="191"/>
      <c r="O583" s="191"/>
      <c r="P583" s="191"/>
      <c r="Q583" s="191"/>
      <c r="R583" s="191"/>
      <c r="S583" s="191"/>
      <c r="T583" s="191"/>
      <c r="U583" s="191"/>
      <c r="V583" s="191"/>
      <c r="W583" s="191"/>
    </row>
    <row r="584" spans="1:23">
      <c r="A584" s="191"/>
      <c r="B584" s="191"/>
      <c r="C584" s="191"/>
      <c r="D584" s="191"/>
      <c r="E584" s="182"/>
      <c r="F584" s="191"/>
      <c r="G584" s="191"/>
      <c r="H584" s="191"/>
      <c r="I584" s="182"/>
      <c r="J584" s="191"/>
      <c r="K584" s="191"/>
      <c r="L584" s="191"/>
      <c r="M584" s="191"/>
      <c r="N584" s="191"/>
      <c r="O584" s="191"/>
      <c r="P584" s="191"/>
      <c r="Q584" s="191"/>
      <c r="R584" s="191"/>
      <c r="S584" s="191"/>
      <c r="T584" s="191"/>
      <c r="U584" s="191"/>
      <c r="V584" s="191"/>
      <c r="W584" s="191"/>
    </row>
    <row r="585" spans="1:23">
      <c r="A585" s="191"/>
      <c r="B585" s="191"/>
      <c r="C585" s="191"/>
      <c r="D585" s="191"/>
      <c r="E585" s="182"/>
      <c r="F585" s="191"/>
      <c r="G585" s="191"/>
      <c r="H585" s="191"/>
      <c r="I585" s="182"/>
      <c r="J585" s="191"/>
      <c r="K585" s="191"/>
      <c r="L585" s="191"/>
      <c r="M585" s="191"/>
      <c r="N585" s="191"/>
      <c r="O585" s="191"/>
      <c r="P585" s="191"/>
      <c r="Q585" s="191"/>
      <c r="R585" s="191"/>
      <c r="S585" s="191"/>
      <c r="T585" s="191"/>
      <c r="U585" s="191"/>
      <c r="V585" s="191"/>
      <c r="W585" s="191"/>
    </row>
    <row r="586" spans="1:23">
      <c r="A586" s="191"/>
      <c r="B586" s="191"/>
      <c r="C586" s="191"/>
      <c r="D586" s="191"/>
      <c r="E586" s="182"/>
      <c r="F586" s="191"/>
      <c r="G586" s="191"/>
      <c r="H586" s="191"/>
      <c r="I586" s="182"/>
      <c r="J586" s="191"/>
      <c r="K586" s="191"/>
      <c r="L586" s="191"/>
      <c r="M586" s="191"/>
      <c r="N586" s="191"/>
      <c r="O586" s="191"/>
      <c r="P586" s="191"/>
      <c r="Q586" s="191"/>
      <c r="R586" s="191"/>
      <c r="S586" s="191"/>
      <c r="T586" s="191"/>
      <c r="U586" s="191"/>
      <c r="V586" s="191"/>
      <c r="W586" s="191"/>
    </row>
    <row r="587" spans="1:23">
      <c r="A587" s="191"/>
      <c r="B587" s="191"/>
      <c r="C587" s="191"/>
      <c r="D587" s="191"/>
      <c r="E587" s="182"/>
      <c r="F587" s="191"/>
      <c r="G587" s="191"/>
      <c r="H587" s="191"/>
      <c r="I587" s="182"/>
      <c r="J587" s="191"/>
      <c r="K587" s="191"/>
      <c r="L587" s="191"/>
      <c r="M587" s="191"/>
      <c r="N587" s="191"/>
      <c r="O587" s="191"/>
      <c r="P587" s="191"/>
      <c r="Q587" s="191"/>
      <c r="R587" s="191"/>
      <c r="S587" s="191"/>
      <c r="T587" s="191"/>
      <c r="U587" s="191"/>
      <c r="V587" s="191"/>
      <c r="W587" s="191"/>
    </row>
    <row r="588" spans="1:23">
      <c r="A588" s="191"/>
      <c r="B588" s="191"/>
      <c r="C588" s="191"/>
      <c r="D588" s="191"/>
      <c r="E588" s="182"/>
      <c r="F588" s="191"/>
      <c r="G588" s="191"/>
      <c r="H588" s="191"/>
      <c r="I588" s="182"/>
      <c r="J588" s="191"/>
      <c r="K588" s="191"/>
      <c r="L588" s="191"/>
      <c r="M588" s="191"/>
      <c r="N588" s="191"/>
      <c r="O588" s="191"/>
      <c r="P588" s="191"/>
      <c r="Q588" s="191"/>
      <c r="R588" s="191"/>
      <c r="S588" s="191"/>
      <c r="T588" s="191"/>
      <c r="U588" s="191"/>
      <c r="V588" s="191"/>
      <c r="W588" s="191"/>
    </row>
    <row r="589" spans="1:23">
      <c r="A589" s="191"/>
      <c r="B589" s="191"/>
      <c r="C589" s="191"/>
      <c r="D589" s="191"/>
      <c r="E589" s="182"/>
      <c r="F589" s="191"/>
      <c r="G589" s="191"/>
      <c r="H589" s="191"/>
      <c r="I589" s="182"/>
      <c r="J589" s="191"/>
      <c r="K589" s="191"/>
      <c r="L589" s="191"/>
      <c r="M589" s="191"/>
      <c r="N589" s="191"/>
      <c r="O589" s="191"/>
      <c r="P589" s="191"/>
      <c r="Q589" s="191"/>
      <c r="R589" s="191"/>
      <c r="S589" s="191"/>
      <c r="T589" s="191"/>
      <c r="U589" s="191"/>
      <c r="V589" s="191"/>
      <c r="W589" s="191"/>
    </row>
    <row r="590" spans="1:23">
      <c r="A590" s="191"/>
      <c r="B590" s="191"/>
      <c r="C590" s="191"/>
      <c r="D590" s="191"/>
      <c r="E590" s="182"/>
      <c r="F590" s="191"/>
      <c r="G590" s="191"/>
      <c r="H590" s="191"/>
      <c r="I590" s="182"/>
      <c r="J590" s="191"/>
      <c r="K590" s="191"/>
      <c r="L590" s="191"/>
      <c r="M590" s="191"/>
      <c r="N590" s="191"/>
      <c r="O590" s="191"/>
      <c r="P590" s="191"/>
      <c r="Q590" s="191"/>
      <c r="R590" s="191"/>
      <c r="S590" s="191"/>
      <c r="T590" s="191"/>
      <c r="U590" s="191"/>
      <c r="V590" s="191"/>
      <c r="W590" s="191"/>
    </row>
    <row r="591" spans="1:23">
      <c r="A591" s="191"/>
      <c r="B591" s="191"/>
      <c r="C591" s="191"/>
      <c r="D591" s="191"/>
      <c r="E591" s="182"/>
      <c r="F591" s="191"/>
      <c r="G591" s="191"/>
      <c r="H591" s="191"/>
      <c r="I591" s="182"/>
      <c r="J591" s="191"/>
      <c r="K591" s="191"/>
      <c r="L591" s="191"/>
      <c r="M591" s="191"/>
      <c r="N591" s="191"/>
      <c r="O591" s="191"/>
      <c r="P591" s="191"/>
      <c r="Q591" s="191"/>
      <c r="R591" s="191"/>
      <c r="S591" s="191"/>
      <c r="T591" s="191"/>
      <c r="U591" s="191"/>
      <c r="V591" s="191"/>
      <c r="W591" s="191"/>
    </row>
    <row r="592" spans="1:23">
      <c r="A592" s="191"/>
      <c r="B592" s="191"/>
      <c r="C592" s="191"/>
      <c r="D592" s="191"/>
      <c r="E592" s="182"/>
      <c r="F592" s="191"/>
      <c r="G592" s="191"/>
      <c r="H592" s="191"/>
      <c r="I592" s="182"/>
      <c r="J592" s="191"/>
      <c r="K592" s="191"/>
      <c r="L592" s="191"/>
      <c r="M592" s="191"/>
      <c r="N592" s="191"/>
      <c r="O592" s="191"/>
      <c r="P592" s="191"/>
      <c r="Q592" s="191"/>
      <c r="R592" s="191"/>
      <c r="S592" s="191"/>
      <c r="T592" s="191"/>
      <c r="U592" s="191"/>
      <c r="V592" s="191"/>
      <c r="W592" s="191"/>
    </row>
    <row r="593" spans="1:23">
      <c r="A593" s="191"/>
      <c r="B593" s="191"/>
      <c r="C593" s="191"/>
      <c r="D593" s="191"/>
      <c r="E593" s="182"/>
      <c r="F593" s="191"/>
      <c r="G593" s="191"/>
      <c r="H593" s="191"/>
      <c r="I593" s="182"/>
      <c r="J593" s="191"/>
      <c r="K593" s="191"/>
      <c r="L593" s="191"/>
      <c r="M593" s="191"/>
      <c r="N593" s="191"/>
      <c r="O593" s="191"/>
      <c r="P593" s="191"/>
      <c r="Q593" s="191"/>
      <c r="R593" s="191"/>
      <c r="S593" s="191"/>
      <c r="T593" s="191"/>
      <c r="U593" s="191"/>
      <c r="V593" s="191"/>
      <c r="W593" s="191"/>
    </row>
    <row r="594" spans="1:23">
      <c r="A594" s="191"/>
      <c r="B594" s="191"/>
      <c r="C594" s="191"/>
      <c r="D594" s="191"/>
      <c r="E594" s="182"/>
      <c r="F594" s="191"/>
      <c r="G594" s="191"/>
      <c r="H594" s="191"/>
      <c r="I594" s="182"/>
      <c r="J594" s="191"/>
      <c r="K594" s="191"/>
      <c r="L594" s="191"/>
      <c r="M594" s="191"/>
      <c r="N594" s="191"/>
      <c r="O594" s="191"/>
      <c r="P594" s="191"/>
      <c r="Q594" s="191"/>
      <c r="R594" s="191"/>
      <c r="S594" s="191"/>
      <c r="T594" s="191"/>
      <c r="U594" s="191"/>
      <c r="V594" s="191"/>
      <c r="W594" s="191"/>
    </row>
    <row r="595" spans="1:23">
      <c r="A595" s="191"/>
      <c r="B595" s="191"/>
      <c r="C595" s="191"/>
      <c r="D595" s="191"/>
      <c r="E595" s="182"/>
      <c r="F595" s="191"/>
      <c r="G595" s="191"/>
      <c r="H595" s="191"/>
      <c r="I595" s="182"/>
      <c r="J595" s="191"/>
      <c r="K595" s="191"/>
      <c r="L595" s="191"/>
      <c r="M595" s="191"/>
      <c r="N595" s="191"/>
      <c r="O595" s="191"/>
      <c r="P595" s="191"/>
      <c r="Q595" s="191"/>
      <c r="R595" s="191"/>
      <c r="S595" s="191"/>
      <c r="T595" s="191"/>
      <c r="U595" s="191"/>
      <c r="V595" s="191"/>
      <c r="W595" s="191"/>
    </row>
    <row r="596" spans="1:23">
      <c r="A596" s="191"/>
      <c r="B596" s="191"/>
      <c r="C596" s="191"/>
      <c r="D596" s="191"/>
      <c r="E596" s="182"/>
      <c r="F596" s="191"/>
      <c r="G596" s="191"/>
      <c r="H596" s="191"/>
      <c r="I596" s="182"/>
      <c r="J596" s="191"/>
      <c r="K596" s="191"/>
      <c r="L596" s="191"/>
      <c r="M596" s="191"/>
      <c r="N596" s="191"/>
      <c r="O596" s="191"/>
      <c r="P596" s="191"/>
      <c r="Q596" s="191"/>
      <c r="R596" s="191"/>
      <c r="S596" s="191"/>
      <c r="T596" s="191"/>
      <c r="U596" s="191"/>
      <c r="V596" s="191"/>
      <c r="W596" s="191"/>
    </row>
    <row r="597" spans="1:23">
      <c r="A597" s="191"/>
      <c r="B597" s="191"/>
      <c r="C597" s="191"/>
      <c r="D597" s="191"/>
      <c r="E597" s="182"/>
      <c r="F597" s="191"/>
      <c r="G597" s="191"/>
      <c r="H597" s="191"/>
      <c r="I597" s="182"/>
      <c r="J597" s="191"/>
      <c r="K597" s="191"/>
      <c r="L597" s="191"/>
      <c r="M597" s="191"/>
      <c r="N597" s="191"/>
      <c r="O597" s="191"/>
      <c r="P597" s="191"/>
      <c r="Q597" s="191"/>
      <c r="R597" s="191"/>
      <c r="S597" s="191"/>
      <c r="T597" s="191"/>
      <c r="U597" s="191"/>
      <c r="V597" s="191"/>
      <c r="W597" s="191"/>
    </row>
    <row r="598" spans="1:23">
      <c r="A598" s="191"/>
      <c r="B598" s="191"/>
      <c r="C598" s="191"/>
      <c r="D598" s="191"/>
      <c r="E598" s="182"/>
      <c r="F598" s="191"/>
      <c r="G598" s="191"/>
      <c r="H598" s="191"/>
      <c r="I598" s="182"/>
      <c r="J598" s="191"/>
      <c r="K598" s="191"/>
      <c r="L598" s="191"/>
      <c r="M598" s="191"/>
      <c r="N598" s="191"/>
      <c r="O598" s="191"/>
      <c r="P598" s="191"/>
      <c r="Q598" s="191"/>
      <c r="R598" s="191"/>
      <c r="S598" s="191"/>
      <c r="T598" s="191"/>
      <c r="U598" s="191"/>
      <c r="V598" s="191"/>
      <c r="W598" s="191"/>
    </row>
    <row r="599" spans="1:23">
      <c r="A599" s="191"/>
      <c r="B599" s="191"/>
      <c r="C599" s="191"/>
      <c r="D599" s="191"/>
      <c r="E599" s="182"/>
      <c r="F599" s="191"/>
      <c r="G599" s="191"/>
      <c r="H599" s="191"/>
      <c r="I599" s="182"/>
      <c r="J599" s="191"/>
      <c r="K599" s="191"/>
      <c r="L599" s="191"/>
      <c r="M599" s="191"/>
      <c r="N599" s="191"/>
      <c r="O599" s="191"/>
      <c r="P599" s="191"/>
      <c r="Q599" s="191"/>
      <c r="R599" s="191"/>
      <c r="S599" s="191"/>
      <c r="T599" s="191"/>
      <c r="U599" s="191"/>
      <c r="V599" s="191"/>
      <c r="W599" s="191"/>
    </row>
    <row r="600" spans="1:23">
      <c r="A600" s="191"/>
      <c r="B600" s="191"/>
      <c r="C600" s="191"/>
      <c r="D600" s="191"/>
      <c r="E600" s="182"/>
      <c r="F600" s="191"/>
      <c r="G600" s="191"/>
      <c r="H600" s="191"/>
      <c r="I600" s="182"/>
      <c r="J600" s="191"/>
      <c r="K600" s="191"/>
      <c r="L600" s="191"/>
      <c r="M600" s="191"/>
      <c r="N600" s="191"/>
      <c r="O600" s="191"/>
      <c r="P600" s="191"/>
      <c r="Q600" s="191"/>
      <c r="R600" s="191"/>
      <c r="S600" s="191"/>
      <c r="T600" s="191"/>
      <c r="U600" s="191"/>
      <c r="V600" s="191"/>
      <c r="W600" s="191"/>
    </row>
    <row r="601" spans="1:23">
      <c r="A601" s="191"/>
      <c r="B601" s="191"/>
      <c r="C601" s="191"/>
      <c r="D601" s="191"/>
      <c r="E601" s="182"/>
      <c r="F601" s="191"/>
      <c r="G601" s="191"/>
      <c r="H601" s="191"/>
      <c r="I601" s="182"/>
      <c r="J601" s="191"/>
      <c r="K601" s="191"/>
      <c r="L601" s="191"/>
      <c r="M601" s="191"/>
      <c r="N601" s="191"/>
      <c r="O601" s="191"/>
      <c r="P601" s="191"/>
      <c r="Q601" s="191"/>
      <c r="R601" s="191"/>
      <c r="S601" s="191"/>
      <c r="T601" s="191"/>
      <c r="U601" s="191"/>
      <c r="V601" s="191"/>
      <c r="W601" s="191"/>
    </row>
    <row r="602" spans="1:23">
      <c r="A602" s="191"/>
      <c r="B602" s="191"/>
      <c r="C602" s="191"/>
      <c r="D602" s="191"/>
      <c r="E602" s="182"/>
      <c r="F602" s="191"/>
      <c r="G602" s="191"/>
      <c r="H602" s="191"/>
      <c r="I602" s="182"/>
      <c r="J602" s="191"/>
      <c r="K602" s="191"/>
      <c r="L602" s="191"/>
      <c r="M602" s="191"/>
      <c r="N602" s="191"/>
      <c r="O602" s="191"/>
      <c r="P602" s="191"/>
      <c r="Q602" s="191"/>
      <c r="R602" s="191"/>
      <c r="S602" s="191"/>
      <c r="T602" s="191"/>
      <c r="U602" s="191"/>
      <c r="V602" s="191"/>
      <c r="W602" s="191"/>
    </row>
    <row r="603" spans="1:23">
      <c r="A603" s="191"/>
      <c r="B603" s="191"/>
      <c r="C603" s="191"/>
      <c r="D603" s="191"/>
      <c r="E603" s="182"/>
      <c r="F603" s="191"/>
      <c r="G603" s="191"/>
      <c r="H603" s="191"/>
      <c r="I603" s="182"/>
      <c r="J603" s="191"/>
      <c r="K603" s="191"/>
      <c r="L603" s="191"/>
      <c r="M603" s="191"/>
      <c r="N603" s="191"/>
      <c r="O603" s="191"/>
      <c r="P603" s="191"/>
      <c r="Q603" s="191"/>
      <c r="R603" s="191"/>
      <c r="S603" s="191"/>
      <c r="T603" s="191"/>
      <c r="U603" s="191"/>
      <c r="V603" s="191"/>
      <c r="W603" s="191"/>
    </row>
    <row r="604" spans="1:23">
      <c r="A604" s="191"/>
      <c r="B604" s="191"/>
      <c r="C604" s="191"/>
      <c r="D604" s="191"/>
      <c r="E604" s="182"/>
      <c r="F604" s="191"/>
      <c r="G604" s="191"/>
      <c r="H604" s="191"/>
      <c r="I604" s="182"/>
      <c r="J604" s="191"/>
      <c r="K604" s="191"/>
      <c r="L604" s="191"/>
      <c r="M604" s="191"/>
      <c r="N604" s="191"/>
      <c r="O604" s="191"/>
      <c r="P604" s="191"/>
      <c r="Q604" s="191"/>
      <c r="R604" s="191"/>
      <c r="S604" s="191"/>
      <c r="T604" s="191"/>
      <c r="U604" s="191"/>
      <c r="V604" s="191"/>
      <c r="W604" s="191"/>
    </row>
    <row r="605" spans="1:23">
      <c r="A605" s="191"/>
      <c r="B605" s="191"/>
      <c r="C605" s="191"/>
      <c r="D605" s="191"/>
      <c r="E605" s="182"/>
      <c r="F605" s="191"/>
      <c r="G605" s="191"/>
      <c r="H605" s="191"/>
      <c r="I605" s="182"/>
      <c r="J605" s="191"/>
      <c r="K605" s="191"/>
      <c r="L605" s="191"/>
      <c r="M605" s="191"/>
      <c r="N605" s="191"/>
      <c r="O605" s="191"/>
      <c r="P605" s="191"/>
      <c r="Q605" s="191"/>
      <c r="R605" s="191"/>
      <c r="S605" s="191"/>
      <c r="T605" s="191"/>
      <c r="U605" s="191"/>
      <c r="V605" s="191"/>
      <c r="W605" s="191"/>
    </row>
    <row r="606" spans="1:23">
      <c r="A606" s="191"/>
      <c r="B606" s="191"/>
      <c r="C606" s="191"/>
      <c r="D606" s="191"/>
      <c r="E606" s="182"/>
      <c r="F606" s="191"/>
      <c r="G606" s="191"/>
      <c r="H606" s="191"/>
      <c r="I606" s="182"/>
      <c r="J606" s="191"/>
      <c r="K606" s="191"/>
      <c r="L606" s="191"/>
      <c r="M606" s="191"/>
      <c r="N606" s="191"/>
      <c r="O606" s="191"/>
      <c r="P606" s="191"/>
      <c r="Q606" s="191"/>
      <c r="R606" s="191"/>
      <c r="S606" s="191"/>
      <c r="T606" s="191"/>
      <c r="U606" s="191"/>
      <c r="V606" s="191"/>
      <c r="W606" s="191"/>
    </row>
    <row r="607" spans="1:23">
      <c r="A607" s="191"/>
      <c r="B607" s="191"/>
      <c r="C607" s="191"/>
      <c r="D607" s="191"/>
      <c r="E607" s="182"/>
      <c r="F607" s="191"/>
      <c r="G607" s="191"/>
      <c r="H607" s="191"/>
      <c r="I607" s="182"/>
      <c r="J607" s="191"/>
      <c r="K607" s="191"/>
      <c r="L607" s="191"/>
      <c r="M607" s="191"/>
      <c r="N607" s="191"/>
      <c r="O607" s="191"/>
      <c r="P607" s="191"/>
      <c r="Q607" s="191"/>
      <c r="R607" s="191"/>
      <c r="S607" s="191"/>
      <c r="T607" s="191"/>
      <c r="U607" s="191"/>
      <c r="V607" s="191"/>
      <c r="W607" s="191"/>
    </row>
    <row r="608" spans="1:23">
      <c r="A608" s="191"/>
      <c r="B608" s="191"/>
      <c r="C608" s="191"/>
      <c r="D608" s="191"/>
      <c r="E608" s="182"/>
      <c r="F608" s="191"/>
      <c r="G608" s="191"/>
      <c r="H608" s="191"/>
      <c r="I608" s="182"/>
      <c r="J608" s="191"/>
      <c r="K608" s="191"/>
      <c r="L608" s="191"/>
      <c r="M608" s="191"/>
      <c r="N608" s="191"/>
      <c r="O608" s="191"/>
      <c r="P608" s="191"/>
      <c r="Q608" s="191"/>
      <c r="R608" s="191"/>
      <c r="S608" s="191"/>
      <c r="T608" s="191"/>
      <c r="U608" s="191"/>
      <c r="V608" s="191"/>
      <c r="W608" s="191"/>
    </row>
    <row r="609" spans="1:23">
      <c r="A609" s="191"/>
      <c r="B609" s="191"/>
      <c r="C609" s="191"/>
      <c r="D609" s="191"/>
      <c r="E609" s="182"/>
      <c r="F609" s="191"/>
      <c r="G609" s="191"/>
      <c r="H609" s="191"/>
      <c r="I609" s="182"/>
      <c r="J609" s="191"/>
      <c r="K609" s="191"/>
      <c r="L609" s="191"/>
      <c r="M609" s="191"/>
      <c r="N609" s="191"/>
      <c r="O609" s="191"/>
      <c r="P609" s="191"/>
      <c r="Q609" s="191"/>
      <c r="R609" s="191"/>
      <c r="S609" s="191"/>
      <c r="T609" s="191"/>
      <c r="U609" s="191"/>
      <c r="V609" s="191"/>
      <c r="W609" s="191"/>
    </row>
    <row r="610" spans="1:23">
      <c r="A610" s="191"/>
      <c r="B610" s="191"/>
      <c r="C610" s="191"/>
      <c r="D610" s="191"/>
      <c r="E610" s="182"/>
      <c r="F610" s="191"/>
      <c r="G610" s="191"/>
      <c r="H610" s="191"/>
      <c r="I610" s="182"/>
      <c r="J610" s="191"/>
      <c r="K610" s="191"/>
      <c r="L610" s="191"/>
      <c r="M610" s="191"/>
      <c r="N610" s="191"/>
      <c r="O610" s="191"/>
      <c r="P610" s="191"/>
      <c r="Q610" s="191"/>
      <c r="R610" s="191"/>
      <c r="S610" s="191"/>
      <c r="T610" s="191"/>
      <c r="U610" s="191"/>
      <c r="V610" s="191"/>
      <c r="W610" s="191"/>
    </row>
    <row r="611" spans="1:23">
      <c r="A611" s="191"/>
      <c r="B611" s="191"/>
      <c r="C611" s="191"/>
      <c r="D611" s="191"/>
      <c r="E611" s="182"/>
      <c r="F611" s="191"/>
      <c r="G611" s="191"/>
      <c r="H611" s="191"/>
      <c r="I611" s="182"/>
      <c r="J611" s="191"/>
      <c r="K611" s="191"/>
      <c r="L611" s="191"/>
      <c r="M611" s="191"/>
      <c r="N611" s="191"/>
      <c r="O611" s="191"/>
      <c r="P611" s="191"/>
      <c r="Q611" s="191"/>
      <c r="R611" s="191"/>
      <c r="S611" s="191"/>
      <c r="T611" s="191"/>
      <c r="U611" s="191"/>
      <c r="V611" s="191"/>
      <c r="W611" s="191"/>
    </row>
    <row r="612" spans="1:23">
      <c r="A612" s="191"/>
      <c r="B612" s="191"/>
      <c r="C612" s="191"/>
      <c r="D612" s="191"/>
      <c r="E612" s="182"/>
      <c r="F612" s="191"/>
      <c r="G612" s="191"/>
      <c r="H612" s="191"/>
      <c r="I612" s="182"/>
      <c r="J612" s="191"/>
      <c r="K612" s="191"/>
      <c r="L612" s="191"/>
      <c r="M612" s="191"/>
      <c r="N612" s="191"/>
      <c r="O612" s="191"/>
      <c r="P612" s="191"/>
      <c r="Q612" s="191"/>
      <c r="R612" s="191"/>
      <c r="S612" s="191"/>
      <c r="T612" s="191"/>
      <c r="U612" s="191"/>
      <c r="V612" s="191"/>
      <c r="W612" s="191"/>
    </row>
    <row r="613" spans="1:23">
      <c r="A613" s="191"/>
      <c r="B613" s="191"/>
      <c r="C613" s="191"/>
      <c r="D613" s="191"/>
      <c r="E613" s="182"/>
      <c r="F613" s="191"/>
      <c r="G613" s="191"/>
      <c r="H613" s="191"/>
      <c r="I613" s="182"/>
      <c r="J613" s="191"/>
      <c r="K613" s="191"/>
      <c r="L613" s="191"/>
      <c r="M613" s="191"/>
      <c r="N613" s="191"/>
      <c r="O613" s="191"/>
      <c r="P613" s="191"/>
      <c r="Q613" s="191"/>
      <c r="R613" s="191"/>
      <c r="S613" s="191"/>
      <c r="T613" s="191"/>
      <c r="U613" s="191"/>
      <c r="V613" s="191"/>
      <c r="W613" s="191"/>
    </row>
    <row r="614" spans="1:23">
      <c r="A614" s="191"/>
      <c r="B614" s="191"/>
      <c r="C614" s="191"/>
      <c r="D614" s="191"/>
      <c r="E614" s="182"/>
      <c r="F614" s="191"/>
      <c r="G614" s="191"/>
      <c r="H614" s="191"/>
      <c r="I614" s="182"/>
      <c r="J614" s="191"/>
      <c r="K614" s="191"/>
      <c r="L614" s="191"/>
      <c r="M614" s="191"/>
      <c r="N614" s="191"/>
      <c r="O614" s="191"/>
      <c r="P614" s="191"/>
      <c r="Q614" s="191"/>
      <c r="R614" s="191"/>
      <c r="S614" s="191"/>
      <c r="T614" s="191"/>
      <c r="U614" s="191"/>
      <c r="V614" s="191"/>
      <c r="W614" s="191"/>
    </row>
    <row r="615" spans="1:23">
      <c r="A615" s="191"/>
      <c r="B615" s="191"/>
      <c r="C615" s="191"/>
      <c r="D615" s="191"/>
      <c r="E615" s="182"/>
      <c r="F615" s="191"/>
      <c r="G615" s="191"/>
      <c r="H615" s="191"/>
      <c r="I615" s="182"/>
      <c r="J615" s="191"/>
      <c r="K615" s="191"/>
      <c r="L615" s="191"/>
      <c r="M615" s="191"/>
      <c r="N615" s="191"/>
      <c r="O615" s="191"/>
      <c r="P615" s="191"/>
      <c r="Q615" s="191"/>
      <c r="R615" s="191"/>
      <c r="S615" s="191"/>
      <c r="T615" s="191"/>
      <c r="U615" s="191"/>
      <c r="V615" s="191"/>
      <c r="W615" s="191"/>
    </row>
    <row r="616" spans="1:23">
      <c r="A616" s="191"/>
      <c r="B616" s="191"/>
      <c r="C616" s="191"/>
      <c r="D616" s="191"/>
      <c r="E616" s="182"/>
      <c r="F616" s="191"/>
      <c r="G616" s="191"/>
      <c r="H616" s="191"/>
      <c r="I616" s="182"/>
      <c r="J616" s="191"/>
      <c r="K616" s="191"/>
      <c r="L616" s="191"/>
      <c r="M616" s="191"/>
      <c r="N616" s="191"/>
      <c r="O616" s="191"/>
      <c r="P616" s="191"/>
      <c r="Q616" s="191"/>
      <c r="R616" s="191"/>
      <c r="S616" s="191"/>
      <c r="T616" s="191"/>
      <c r="U616" s="191"/>
      <c r="V616" s="191"/>
      <c r="W616" s="191"/>
    </row>
    <row r="617" spans="1:23">
      <c r="A617" s="191"/>
      <c r="B617" s="191"/>
      <c r="C617" s="191"/>
      <c r="D617" s="191"/>
      <c r="E617" s="182"/>
      <c r="F617" s="191"/>
      <c r="G617" s="191"/>
      <c r="H617" s="191"/>
      <c r="I617" s="182"/>
      <c r="J617" s="191"/>
      <c r="K617" s="191"/>
      <c r="L617" s="191"/>
      <c r="M617" s="191"/>
      <c r="N617" s="191"/>
      <c r="O617" s="191"/>
      <c r="P617" s="191"/>
      <c r="Q617" s="191"/>
      <c r="R617" s="191"/>
      <c r="S617" s="191"/>
      <c r="T617" s="191"/>
      <c r="U617" s="191"/>
      <c r="V617" s="191"/>
      <c r="W617" s="191"/>
    </row>
    <row r="618" spans="1:23">
      <c r="A618" s="191"/>
      <c r="B618" s="191"/>
      <c r="C618" s="191"/>
      <c r="D618" s="191"/>
      <c r="E618" s="182"/>
      <c r="F618" s="191"/>
      <c r="G618" s="191"/>
      <c r="H618" s="191"/>
      <c r="I618" s="182"/>
      <c r="J618" s="191"/>
      <c r="K618" s="191"/>
      <c r="L618" s="191"/>
      <c r="M618" s="191"/>
      <c r="N618" s="191"/>
      <c r="O618" s="191"/>
      <c r="P618" s="191"/>
      <c r="Q618" s="191"/>
      <c r="R618" s="191"/>
      <c r="S618" s="191"/>
      <c r="T618" s="191"/>
      <c r="U618" s="191"/>
      <c r="V618" s="191"/>
      <c r="W618" s="191"/>
    </row>
    <row r="619" spans="1:23">
      <c r="A619" s="191"/>
      <c r="B619" s="191"/>
      <c r="C619" s="191"/>
      <c r="D619" s="191"/>
      <c r="E619" s="182"/>
      <c r="F619" s="191"/>
      <c r="G619" s="191"/>
      <c r="H619" s="191"/>
      <c r="I619" s="182"/>
      <c r="J619" s="191"/>
      <c r="K619" s="191"/>
      <c r="L619" s="191"/>
      <c r="M619" s="191"/>
      <c r="N619" s="191"/>
      <c r="O619" s="191"/>
      <c r="P619" s="191"/>
      <c r="Q619" s="191"/>
      <c r="R619" s="191"/>
      <c r="S619" s="191"/>
      <c r="T619" s="191"/>
      <c r="U619" s="191"/>
      <c r="V619" s="191"/>
      <c r="W619" s="191"/>
    </row>
    <row r="620" spans="1:23">
      <c r="A620" s="191"/>
      <c r="B620" s="191"/>
      <c r="C620" s="191"/>
      <c r="D620" s="191"/>
      <c r="E620" s="182"/>
      <c r="F620" s="191"/>
      <c r="G620" s="191"/>
      <c r="H620" s="191"/>
      <c r="I620" s="182"/>
      <c r="J620" s="191"/>
      <c r="K620" s="191"/>
      <c r="L620" s="191"/>
      <c r="M620" s="191"/>
      <c r="N620" s="191"/>
      <c r="O620" s="191"/>
      <c r="P620" s="191"/>
      <c r="Q620" s="191"/>
      <c r="R620" s="191"/>
      <c r="S620" s="191"/>
      <c r="T620" s="191"/>
      <c r="U620" s="191"/>
      <c r="V620" s="191"/>
      <c r="W620" s="191"/>
    </row>
    <row r="621" spans="1:23">
      <c r="A621" s="191"/>
      <c r="B621" s="191"/>
      <c r="C621" s="191"/>
      <c r="D621" s="191"/>
      <c r="E621" s="182"/>
      <c r="F621" s="191"/>
      <c r="G621" s="191"/>
      <c r="H621" s="191"/>
      <c r="I621" s="182"/>
      <c r="J621" s="191"/>
      <c r="K621" s="191"/>
      <c r="L621" s="191"/>
      <c r="M621" s="191"/>
      <c r="N621" s="191"/>
      <c r="O621" s="191"/>
      <c r="P621" s="191"/>
      <c r="Q621" s="191"/>
      <c r="R621" s="191"/>
      <c r="S621" s="191"/>
      <c r="T621" s="191"/>
      <c r="U621" s="191"/>
      <c r="V621" s="191"/>
      <c r="W621" s="191"/>
    </row>
    <row r="622" spans="1:23">
      <c r="A622" s="191"/>
      <c r="B622" s="191"/>
      <c r="C622" s="191"/>
      <c r="D622" s="191"/>
      <c r="E622" s="182"/>
      <c r="F622" s="191"/>
      <c r="G622" s="191"/>
      <c r="H622" s="191"/>
      <c r="I622" s="182"/>
      <c r="J622" s="191"/>
      <c r="K622" s="191"/>
      <c r="L622" s="191"/>
      <c r="M622" s="191"/>
      <c r="N622" s="191"/>
      <c r="O622" s="191"/>
      <c r="P622" s="191"/>
      <c r="Q622" s="191"/>
      <c r="R622" s="191"/>
      <c r="S622" s="191"/>
      <c r="T622" s="191"/>
      <c r="U622" s="191"/>
      <c r="V622" s="191"/>
      <c r="W622" s="191"/>
    </row>
    <row r="623" spans="1:23">
      <c r="A623" s="191"/>
      <c r="B623" s="191"/>
      <c r="C623" s="191"/>
      <c r="D623" s="191"/>
      <c r="E623" s="182"/>
      <c r="F623" s="191"/>
      <c r="G623" s="191"/>
      <c r="H623" s="191"/>
      <c r="I623" s="182"/>
      <c r="J623" s="191"/>
      <c r="K623" s="191"/>
      <c r="L623" s="191"/>
      <c r="M623" s="191"/>
      <c r="N623" s="191"/>
      <c r="O623" s="191"/>
      <c r="P623" s="191"/>
      <c r="Q623" s="191"/>
      <c r="R623" s="191"/>
      <c r="S623" s="191"/>
      <c r="T623" s="191"/>
      <c r="U623" s="191"/>
      <c r="V623" s="191"/>
      <c r="W623" s="191"/>
    </row>
    <row r="624" spans="1:23">
      <c r="A624" s="191"/>
      <c r="B624" s="191"/>
      <c r="C624" s="191"/>
      <c r="D624" s="191"/>
      <c r="E624" s="182"/>
      <c r="F624" s="191"/>
      <c r="G624" s="191"/>
      <c r="H624" s="191"/>
      <c r="I624" s="182"/>
      <c r="J624" s="191"/>
      <c r="K624" s="191"/>
      <c r="L624" s="191"/>
      <c r="M624" s="191"/>
      <c r="N624" s="191"/>
      <c r="O624" s="191"/>
      <c r="P624" s="191"/>
      <c r="Q624" s="191"/>
      <c r="R624" s="191"/>
      <c r="S624" s="191"/>
      <c r="T624" s="191"/>
      <c r="U624" s="191"/>
      <c r="V624" s="191"/>
      <c r="W624" s="191"/>
    </row>
    <row r="625" spans="1:23">
      <c r="A625" s="191"/>
      <c r="B625" s="191"/>
      <c r="C625" s="191"/>
      <c r="D625" s="191"/>
      <c r="E625" s="182"/>
      <c r="F625" s="191"/>
      <c r="G625" s="191"/>
      <c r="H625" s="191"/>
      <c r="I625" s="182"/>
      <c r="J625" s="191"/>
      <c r="K625" s="191"/>
      <c r="L625" s="191"/>
      <c r="M625" s="191"/>
      <c r="N625" s="191"/>
      <c r="O625" s="191"/>
      <c r="P625" s="191"/>
      <c r="Q625" s="191"/>
      <c r="R625" s="191"/>
      <c r="S625" s="191"/>
      <c r="T625" s="191"/>
      <c r="U625" s="191"/>
      <c r="V625" s="191"/>
      <c r="W625" s="191"/>
    </row>
    <row r="626" spans="1:23">
      <c r="A626" s="191"/>
      <c r="B626" s="191"/>
      <c r="C626" s="191"/>
      <c r="D626" s="191"/>
      <c r="E626" s="182"/>
      <c r="F626" s="191"/>
      <c r="G626" s="191"/>
      <c r="H626" s="191"/>
      <c r="I626" s="182"/>
      <c r="J626" s="191"/>
      <c r="K626" s="191"/>
      <c r="L626" s="191"/>
      <c r="M626" s="191"/>
      <c r="N626" s="191"/>
      <c r="O626" s="191"/>
      <c r="P626" s="191"/>
      <c r="Q626" s="191"/>
      <c r="R626" s="191"/>
      <c r="S626" s="191"/>
      <c r="T626" s="191"/>
      <c r="U626" s="191"/>
      <c r="V626" s="191"/>
      <c r="W626" s="191"/>
    </row>
    <row r="627" spans="1:23">
      <c r="A627" s="191"/>
      <c r="B627" s="191"/>
      <c r="C627" s="191"/>
      <c r="D627" s="191"/>
      <c r="E627" s="182"/>
      <c r="F627" s="191"/>
      <c r="G627" s="191"/>
      <c r="H627" s="191"/>
      <c r="I627" s="182"/>
      <c r="J627" s="191"/>
      <c r="K627" s="191"/>
      <c r="L627" s="191"/>
      <c r="M627" s="191"/>
      <c r="N627" s="191"/>
      <c r="O627" s="191"/>
      <c r="P627" s="191"/>
      <c r="Q627" s="191"/>
      <c r="R627" s="191"/>
      <c r="S627" s="191"/>
      <c r="T627" s="191"/>
      <c r="U627" s="191"/>
      <c r="V627" s="191"/>
      <c r="W627" s="191"/>
    </row>
    <row r="628" spans="1:23">
      <c r="A628" s="191"/>
      <c r="B628" s="191"/>
      <c r="C628" s="191"/>
      <c r="D628" s="191"/>
      <c r="E628" s="182"/>
      <c r="F628" s="191"/>
      <c r="G628" s="191"/>
      <c r="H628" s="191"/>
      <c r="I628" s="182"/>
      <c r="J628" s="191"/>
      <c r="K628" s="191"/>
      <c r="L628" s="191"/>
      <c r="M628" s="191"/>
      <c r="N628" s="191"/>
      <c r="O628" s="191"/>
      <c r="P628" s="191"/>
      <c r="Q628" s="191"/>
      <c r="R628" s="191"/>
      <c r="S628" s="191"/>
      <c r="T628" s="191"/>
      <c r="U628" s="191"/>
      <c r="V628" s="191"/>
      <c r="W628" s="191"/>
    </row>
    <row r="629" spans="1:23">
      <c r="A629" s="191"/>
      <c r="B629" s="191"/>
      <c r="C629" s="191"/>
      <c r="D629" s="191"/>
      <c r="E629" s="182"/>
      <c r="F629" s="191"/>
      <c r="G629" s="191"/>
      <c r="H629" s="191"/>
      <c r="I629" s="182"/>
      <c r="J629" s="191"/>
      <c r="K629" s="191"/>
      <c r="L629" s="191"/>
      <c r="M629" s="191"/>
      <c r="N629" s="191"/>
      <c r="O629" s="191"/>
      <c r="P629" s="191"/>
      <c r="Q629" s="191"/>
      <c r="R629" s="191"/>
      <c r="S629" s="191"/>
      <c r="T629" s="191"/>
      <c r="U629" s="191"/>
      <c r="V629" s="191"/>
      <c r="W629" s="191"/>
    </row>
    <row r="630" spans="1:23">
      <c r="A630" s="191"/>
      <c r="B630" s="191"/>
      <c r="C630" s="191"/>
      <c r="D630" s="191"/>
      <c r="E630" s="182"/>
      <c r="F630" s="191"/>
      <c r="G630" s="191"/>
      <c r="H630" s="191"/>
      <c r="I630" s="182"/>
      <c r="J630" s="191"/>
      <c r="K630" s="191"/>
      <c r="L630" s="191"/>
      <c r="M630" s="191"/>
      <c r="N630" s="191"/>
      <c r="O630" s="191"/>
      <c r="P630" s="191"/>
      <c r="Q630" s="191"/>
      <c r="R630" s="191"/>
      <c r="S630" s="191"/>
      <c r="T630" s="191"/>
      <c r="U630" s="191"/>
      <c r="V630" s="191"/>
      <c r="W630" s="191"/>
    </row>
    <row r="631" spans="1:23">
      <c r="A631" s="191"/>
      <c r="B631" s="191"/>
      <c r="C631" s="191"/>
      <c r="D631" s="191"/>
      <c r="E631" s="182"/>
      <c r="F631" s="191"/>
      <c r="G631" s="191"/>
      <c r="H631" s="191"/>
      <c r="I631" s="182"/>
      <c r="J631" s="191"/>
      <c r="K631" s="191"/>
      <c r="L631" s="191"/>
      <c r="M631" s="191"/>
      <c r="N631" s="191"/>
      <c r="O631" s="191"/>
      <c r="P631" s="191"/>
      <c r="Q631" s="191"/>
      <c r="R631" s="191"/>
      <c r="S631" s="191"/>
      <c r="T631" s="191"/>
      <c r="U631" s="191"/>
      <c r="V631" s="191"/>
      <c r="W631" s="191"/>
    </row>
    <row r="632" spans="1:23">
      <c r="A632" s="191"/>
      <c r="B632" s="191"/>
      <c r="C632" s="191"/>
      <c r="D632" s="191"/>
      <c r="E632" s="182"/>
      <c r="F632" s="191"/>
      <c r="G632" s="191"/>
      <c r="H632" s="191"/>
      <c r="I632" s="182"/>
      <c r="J632" s="191"/>
      <c r="K632" s="191"/>
      <c r="L632" s="191"/>
      <c r="M632" s="191"/>
      <c r="N632" s="191"/>
      <c r="O632" s="191"/>
      <c r="P632" s="191"/>
      <c r="Q632" s="191"/>
      <c r="R632" s="191"/>
      <c r="S632" s="191"/>
      <c r="T632" s="191"/>
      <c r="U632" s="191"/>
      <c r="V632" s="191"/>
      <c r="W632" s="191"/>
    </row>
    <row r="633" spans="1:23">
      <c r="A633" s="191"/>
      <c r="B633" s="191"/>
      <c r="C633" s="191"/>
      <c r="D633" s="191"/>
      <c r="E633" s="182"/>
      <c r="F633" s="191"/>
      <c r="G633" s="191"/>
      <c r="H633" s="191"/>
      <c r="I633" s="182"/>
      <c r="J633" s="191"/>
      <c r="K633" s="191"/>
      <c r="L633" s="191"/>
      <c r="M633" s="191"/>
      <c r="N633" s="191"/>
      <c r="O633" s="191"/>
      <c r="P633" s="191"/>
      <c r="Q633" s="191"/>
      <c r="R633" s="191"/>
      <c r="S633" s="191"/>
      <c r="T633" s="191"/>
      <c r="U633" s="191"/>
      <c r="V633" s="191"/>
      <c r="W633" s="191"/>
    </row>
    <row r="634" spans="1:23">
      <c r="A634" s="191"/>
      <c r="B634" s="191"/>
      <c r="C634" s="191"/>
      <c r="D634" s="191"/>
      <c r="E634" s="182"/>
      <c r="F634" s="191"/>
      <c r="G634" s="191"/>
      <c r="H634" s="191"/>
      <c r="I634" s="182"/>
      <c r="J634" s="191"/>
      <c r="K634" s="191"/>
      <c r="L634" s="191"/>
      <c r="M634" s="191"/>
      <c r="N634" s="191"/>
      <c r="O634" s="191"/>
      <c r="P634" s="191"/>
      <c r="Q634" s="191"/>
      <c r="R634" s="191"/>
      <c r="S634" s="191"/>
      <c r="T634" s="191"/>
      <c r="U634" s="191"/>
      <c r="V634" s="191"/>
      <c r="W634" s="191"/>
    </row>
    <row r="635" spans="1:23">
      <c r="A635" s="191"/>
      <c r="B635" s="191"/>
      <c r="C635" s="191"/>
      <c r="D635" s="191"/>
      <c r="E635" s="182"/>
      <c r="F635" s="191"/>
      <c r="G635" s="191"/>
      <c r="H635" s="191"/>
      <c r="I635" s="182"/>
      <c r="J635" s="191"/>
      <c r="K635" s="191"/>
      <c r="L635" s="191"/>
      <c r="M635" s="191"/>
      <c r="N635" s="191"/>
      <c r="O635" s="191"/>
      <c r="P635" s="191"/>
      <c r="Q635" s="191"/>
      <c r="R635" s="191"/>
      <c r="S635" s="191"/>
      <c r="T635" s="191"/>
      <c r="U635" s="191"/>
      <c r="V635" s="191"/>
      <c r="W635" s="191"/>
    </row>
    <row r="636" spans="1:23">
      <c r="A636" s="191"/>
      <c r="B636" s="191"/>
      <c r="C636" s="191"/>
      <c r="D636" s="191"/>
      <c r="E636" s="182"/>
      <c r="F636" s="191"/>
      <c r="G636" s="191"/>
      <c r="H636" s="191"/>
      <c r="I636" s="182"/>
      <c r="J636" s="191"/>
      <c r="K636" s="191"/>
      <c r="L636" s="191"/>
      <c r="M636" s="191"/>
      <c r="N636" s="191"/>
      <c r="O636" s="191"/>
      <c r="P636" s="191"/>
      <c r="Q636" s="191"/>
      <c r="R636" s="191"/>
      <c r="S636" s="191"/>
      <c r="T636" s="191"/>
      <c r="U636" s="191"/>
      <c r="V636" s="191"/>
      <c r="W636" s="191"/>
    </row>
    <row r="637" spans="1:23">
      <c r="A637" s="191"/>
      <c r="B637" s="191"/>
      <c r="C637" s="191"/>
      <c r="D637" s="191"/>
      <c r="E637" s="182"/>
      <c r="F637" s="191"/>
      <c r="G637" s="191"/>
      <c r="H637" s="191"/>
      <c r="I637" s="182"/>
      <c r="J637" s="191"/>
      <c r="K637" s="191"/>
      <c r="L637" s="191"/>
      <c r="M637" s="191"/>
      <c r="N637" s="191"/>
      <c r="O637" s="191"/>
      <c r="P637" s="191"/>
      <c r="Q637" s="191"/>
      <c r="R637" s="191"/>
      <c r="S637" s="191"/>
      <c r="T637" s="191"/>
      <c r="U637" s="191"/>
      <c r="V637" s="191"/>
      <c r="W637" s="191"/>
    </row>
    <row r="638" spans="1:23">
      <c r="A638" s="191"/>
      <c r="B638" s="191"/>
      <c r="C638" s="191"/>
      <c r="D638" s="191"/>
      <c r="E638" s="182"/>
      <c r="F638" s="191"/>
      <c r="G638" s="191"/>
      <c r="H638" s="191"/>
      <c r="I638" s="182"/>
      <c r="J638" s="191"/>
      <c r="K638" s="191"/>
      <c r="L638" s="191"/>
      <c r="M638" s="191"/>
      <c r="N638" s="191"/>
      <c r="O638" s="191"/>
      <c r="P638" s="191"/>
      <c r="Q638" s="191"/>
      <c r="R638" s="191"/>
      <c r="S638" s="191"/>
      <c r="T638" s="191"/>
      <c r="U638" s="191"/>
      <c r="V638" s="191"/>
      <c r="W638" s="191"/>
    </row>
    <row r="639" spans="1:23">
      <c r="A639" s="191"/>
      <c r="B639" s="191"/>
      <c r="C639" s="191"/>
      <c r="D639" s="191"/>
      <c r="E639" s="182"/>
      <c r="F639" s="191"/>
      <c r="G639" s="191"/>
      <c r="H639" s="191"/>
      <c r="I639" s="182"/>
      <c r="J639" s="191"/>
      <c r="K639" s="191"/>
      <c r="L639" s="191"/>
      <c r="M639" s="191"/>
      <c r="N639" s="191"/>
      <c r="O639" s="191"/>
      <c r="P639" s="191"/>
      <c r="Q639" s="191"/>
      <c r="R639" s="191"/>
      <c r="S639" s="191"/>
      <c r="T639" s="191"/>
      <c r="U639" s="191"/>
      <c r="V639" s="191"/>
      <c r="W639" s="191"/>
    </row>
    <row r="640" spans="1:23">
      <c r="A640" s="191"/>
      <c r="B640" s="191"/>
      <c r="C640" s="191"/>
      <c r="D640" s="191"/>
      <c r="E640" s="182"/>
      <c r="F640" s="191"/>
      <c r="G640" s="191"/>
      <c r="H640" s="191"/>
      <c r="I640" s="182"/>
      <c r="J640" s="191"/>
      <c r="K640" s="191"/>
      <c r="L640" s="191"/>
      <c r="M640" s="191"/>
      <c r="N640" s="191"/>
      <c r="O640" s="191"/>
      <c r="P640" s="191"/>
      <c r="Q640" s="191"/>
      <c r="R640" s="191"/>
      <c r="S640" s="191"/>
      <c r="T640" s="191"/>
      <c r="U640" s="191"/>
      <c r="V640" s="191"/>
      <c r="W640" s="191"/>
    </row>
    <row r="641" spans="1:23">
      <c r="A641" s="191"/>
      <c r="B641" s="191"/>
      <c r="C641" s="191"/>
      <c r="D641" s="191"/>
      <c r="E641" s="182"/>
      <c r="F641" s="191"/>
      <c r="G641" s="191"/>
      <c r="H641" s="191"/>
      <c r="I641" s="182"/>
      <c r="J641" s="191"/>
      <c r="K641" s="191"/>
      <c r="L641" s="191"/>
      <c r="M641" s="191"/>
      <c r="N641" s="191"/>
      <c r="O641" s="191"/>
      <c r="P641" s="191"/>
      <c r="Q641" s="191"/>
      <c r="R641" s="191"/>
      <c r="S641" s="191"/>
      <c r="T641" s="191"/>
      <c r="U641" s="191"/>
      <c r="V641" s="191"/>
      <c r="W641" s="191"/>
    </row>
    <row r="642" spans="1:23">
      <c r="A642" s="191"/>
      <c r="B642" s="191"/>
      <c r="C642" s="191"/>
      <c r="D642" s="191"/>
      <c r="E642" s="182"/>
      <c r="F642" s="191"/>
      <c r="G642" s="191"/>
      <c r="H642" s="191"/>
      <c r="I642" s="182"/>
      <c r="J642" s="191"/>
      <c r="K642" s="191"/>
      <c r="L642" s="191"/>
      <c r="M642" s="191"/>
      <c r="N642" s="191"/>
      <c r="O642" s="191"/>
      <c r="P642" s="191"/>
      <c r="Q642" s="191"/>
      <c r="R642" s="191"/>
      <c r="S642" s="191"/>
      <c r="T642" s="191"/>
      <c r="U642" s="191"/>
      <c r="V642" s="191"/>
      <c r="W642" s="191"/>
    </row>
    <row r="643" spans="1:23">
      <c r="A643" s="191"/>
      <c r="B643" s="191"/>
      <c r="C643" s="191"/>
      <c r="D643" s="191"/>
      <c r="E643" s="182"/>
      <c r="F643" s="191"/>
      <c r="G643" s="191"/>
      <c r="H643" s="191"/>
      <c r="I643" s="182"/>
      <c r="J643" s="191"/>
      <c r="K643" s="191"/>
      <c r="L643" s="191"/>
      <c r="M643" s="191"/>
      <c r="N643" s="191"/>
      <c r="O643" s="191"/>
      <c r="P643" s="191"/>
      <c r="Q643" s="191"/>
      <c r="R643" s="191"/>
      <c r="S643" s="191"/>
      <c r="T643" s="191"/>
      <c r="U643" s="191"/>
      <c r="V643" s="191"/>
      <c r="W643" s="191"/>
    </row>
    <row r="644" spans="1:23">
      <c r="A644" s="191"/>
      <c r="B644" s="191"/>
      <c r="C644" s="191"/>
      <c r="D644" s="191"/>
      <c r="E644" s="182"/>
      <c r="F644" s="191"/>
      <c r="G644" s="191"/>
      <c r="H644" s="191"/>
      <c r="I644" s="182"/>
      <c r="J644" s="191"/>
      <c r="K644" s="191"/>
      <c r="L644" s="191"/>
      <c r="M644" s="191"/>
      <c r="N644" s="191"/>
      <c r="O644" s="191"/>
      <c r="P644" s="191"/>
      <c r="Q644" s="191"/>
      <c r="R644" s="191"/>
      <c r="S644" s="191"/>
      <c r="T644" s="191"/>
      <c r="U644" s="191"/>
      <c r="V644" s="191"/>
      <c r="W644" s="191"/>
    </row>
    <row r="645" spans="1:23">
      <c r="A645" s="191"/>
      <c r="B645" s="191"/>
      <c r="C645" s="191"/>
      <c r="D645" s="191"/>
      <c r="E645" s="182"/>
      <c r="F645" s="191"/>
      <c r="G645" s="191"/>
      <c r="H645" s="191"/>
      <c r="I645" s="182"/>
      <c r="J645" s="191"/>
      <c r="K645" s="191"/>
      <c r="L645" s="191"/>
      <c r="M645" s="191"/>
      <c r="N645" s="191"/>
      <c r="O645" s="191"/>
      <c r="P645" s="191"/>
      <c r="Q645" s="191"/>
      <c r="R645" s="191"/>
      <c r="S645" s="191"/>
      <c r="T645" s="191"/>
      <c r="U645" s="191"/>
      <c r="V645" s="191"/>
      <c r="W645" s="191"/>
    </row>
    <row r="646" spans="1:23">
      <c r="A646" s="191"/>
      <c r="B646" s="191"/>
      <c r="C646" s="191"/>
      <c r="D646" s="191"/>
      <c r="E646" s="182"/>
      <c r="F646" s="191"/>
      <c r="G646" s="191"/>
      <c r="H646" s="191"/>
      <c r="I646" s="182"/>
      <c r="J646" s="191"/>
      <c r="K646" s="191"/>
      <c r="L646" s="191"/>
      <c r="M646" s="191"/>
      <c r="N646" s="191"/>
      <c r="O646" s="191"/>
      <c r="P646" s="191"/>
      <c r="Q646" s="191"/>
      <c r="R646" s="191"/>
      <c r="S646" s="191"/>
      <c r="T646" s="191"/>
      <c r="U646" s="191"/>
      <c r="V646" s="191"/>
      <c r="W646" s="191"/>
    </row>
    <row r="647" spans="1:23">
      <c r="A647" s="191"/>
      <c r="B647" s="191"/>
      <c r="C647" s="191"/>
      <c r="D647" s="191"/>
      <c r="E647" s="182"/>
      <c r="F647" s="191"/>
      <c r="G647" s="191"/>
      <c r="H647" s="191"/>
      <c r="I647" s="182"/>
      <c r="J647" s="191"/>
      <c r="K647" s="191"/>
      <c r="L647" s="191"/>
      <c r="M647" s="191"/>
      <c r="N647" s="191"/>
      <c r="O647" s="191"/>
      <c r="P647" s="191"/>
      <c r="Q647" s="191"/>
      <c r="R647" s="191"/>
      <c r="S647" s="191"/>
      <c r="T647" s="191"/>
      <c r="U647" s="191"/>
      <c r="V647" s="191"/>
      <c r="W647" s="191"/>
    </row>
    <row r="648" spans="1:23">
      <c r="A648" s="191"/>
      <c r="B648" s="191"/>
      <c r="C648" s="191"/>
      <c r="D648" s="191"/>
      <c r="E648" s="182"/>
      <c r="F648" s="191"/>
      <c r="G648" s="191"/>
      <c r="H648" s="191"/>
      <c r="I648" s="182"/>
      <c r="J648" s="191"/>
      <c r="K648" s="191"/>
      <c r="L648" s="191"/>
      <c r="M648" s="191"/>
      <c r="N648" s="191"/>
      <c r="O648" s="191"/>
      <c r="P648" s="191"/>
      <c r="Q648" s="191"/>
      <c r="R648" s="191"/>
      <c r="S648" s="191"/>
      <c r="T648" s="191"/>
      <c r="U648" s="191"/>
      <c r="V648" s="191"/>
      <c r="W648" s="191"/>
    </row>
    <row r="649" spans="1:23">
      <c r="A649" s="191"/>
      <c r="B649" s="191"/>
      <c r="C649" s="191"/>
      <c r="D649" s="191"/>
      <c r="E649" s="182"/>
      <c r="F649" s="191"/>
      <c r="G649" s="191"/>
      <c r="H649" s="191"/>
      <c r="I649" s="182"/>
      <c r="J649" s="191"/>
      <c r="K649" s="191"/>
      <c r="L649" s="191"/>
      <c r="M649" s="191"/>
      <c r="N649" s="191"/>
      <c r="O649" s="191"/>
      <c r="P649" s="191"/>
      <c r="Q649" s="191"/>
      <c r="R649" s="191"/>
      <c r="S649" s="191"/>
      <c r="T649" s="191"/>
      <c r="U649" s="191"/>
      <c r="V649" s="191"/>
      <c r="W649" s="191"/>
    </row>
    <row r="650" spans="1:23">
      <c r="A650" s="191"/>
      <c r="B650" s="191"/>
      <c r="C650" s="191"/>
      <c r="D650" s="191"/>
      <c r="E650" s="182"/>
      <c r="F650" s="191"/>
      <c r="G650" s="191"/>
      <c r="H650" s="191"/>
      <c r="I650" s="182"/>
      <c r="J650" s="191"/>
      <c r="K650" s="191"/>
      <c r="L650" s="191"/>
      <c r="M650" s="191"/>
      <c r="N650" s="191"/>
      <c r="O650" s="191"/>
      <c r="P650" s="191"/>
      <c r="Q650" s="191"/>
      <c r="R650" s="191"/>
      <c r="S650" s="191"/>
      <c r="T650" s="191"/>
      <c r="U650" s="191"/>
      <c r="V650" s="191"/>
      <c r="W650" s="191"/>
    </row>
    <row r="651" spans="1:23">
      <c r="A651" s="191"/>
      <c r="B651" s="191"/>
      <c r="C651" s="191"/>
      <c r="D651" s="191"/>
      <c r="E651" s="182"/>
      <c r="F651" s="191"/>
      <c r="G651" s="191"/>
      <c r="H651" s="191"/>
      <c r="I651" s="182"/>
      <c r="J651" s="191"/>
      <c r="K651" s="191"/>
      <c r="L651" s="191"/>
      <c r="M651" s="191"/>
      <c r="N651" s="191"/>
      <c r="O651" s="191"/>
      <c r="P651" s="191"/>
      <c r="Q651" s="191"/>
      <c r="R651" s="191"/>
      <c r="S651" s="191"/>
      <c r="T651" s="191"/>
      <c r="U651" s="191"/>
      <c r="V651" s="191"/>
      <c r="W651" s="191"/>
    </row>
    <row r="652" spans="1:23">
      <c r="A652" s="191"/>
      <c r="B652" s="191"/>
      <c r="C652" s="191"/>
      <c r="D652" s="191"/>
      <c r="E652" s="182"/>
      <c r="F652" s="191"/>
      <c r="G652" s="191"/>
      <c r="H652" s="191"/>
      <c r="I652" s="182"/>
      <c r="J652" s="191"/>
      <c r="K652" s="191"/>
      <c r="L652" s="191"/>
      <c r="M652" s="191"/>
      <c r="N652" s="191"/>
      <c r="O652" s="191"/>
      <c r="P652" s="191"/>
      <c r="Q652" s="191"/>
      <c r="R652" s="191"/>
      <c r="S652" s="191"/>
      <c r="T652" s="191"/>
      <c r="U652" s="191"/>
      <c r="V652" s="191"/>
      <c r="W652" s="191"/>
    </row>
    <row r="653" spans="1:23">
      <c r="A653" s="191"/>
      <c r="B653" s="191"/>
      <c r="C653" s="191"/>
      <c r="D653" s="191"/>
      <c r="E653" s="182"/>
      <c r="F653" s="191"/>
      <c r="G653" s="191"/>
      <c r="H653" s="191"/>
      <c r="I653" s="182"/>
      <c r="J653" s="191"/>
      <c r="K653" s="191"/>
      <c r="L653" s="191"/>
      <c r="M653" s="191"/>
      <c r="N653" s="191"/>
      <c r="O653" s="191"/>
      <c r="P653" s="191"/>
      <c r="Q653" s="191"/>
      <c r="R653" s="191"/>
      <c r="S653" s="191"/>
      <c r="T653" s="191"/>
      <c r="U653" s="191"/>
      <c r="V653" s="191"/>
      <c r="W653" s="191"/>
    </row>
    <row r="654" spans="1:23">
      <c r="A654" s="191"/>
      <c r="B654" s="191"/>
      <c r="C654" s="191"/>
      <c r="D654" s="191"/>
      <c r="E654" s="182"/>
      <c r="F654" s="191"/>
      <c r="G654" s="191"/>
      <c r="H654" s="191"/>
      <c r="I654" s="182"/>
      <c r="J654" s="191"/>
      <c r="K654" s="191"/>
      <c r="L654" s="191"/>
      <c r="M654" s="191"/>
      <c r="N654" s="191"/>
      <c r="O654" s="191"/>
      <c r="P654" s="191"/>
      <c r="Q654" s="191"/>
      <c r="R654" s="191"/>
      <c r="S654" s="191"/>
      <c r="T654" s="191"/>
      <c r="U654" s="191"/>
      <c r="V654" s="191"/>
      <c r="W654" s="191"/>
    </row>
    <row r="655" spans="1:23">
      <c r="A655" s="191"/>
      <c r="B655" s="191"/>
      <c r="C655" s="191"/>
      <c r="D655" s="191"/>
      <c r="E655" s="182"/>
      <c r="F655" s="191"/>
      <c r="G655" s="191"/>
      <c r="H655" s="191"/>
      <c r="I655" s="182"/>
      <c r="J655" s="191"/>
      <c r="K655" s="191"/>
      <c r="L655" s="191"/>
      <c r="M655" s="191"/>
      <c r="N655" s="191"/>
      <c r="O655" s="191"/>
      <c r="P655" s="191"/>
      <c r="Q655" s="191"/>
      <c r="R655" s="191"/>
      <c r="S655" s="191"/>
      <c r="T655" s="191"/>
      <c r="U655" s="191"/>
      <c r="V655" s="191"/>
      <c r="W655" s="191"/>
    </row>
    <row r="656" spans="1:23">
      <c r="A656" s="191"/>
      <c r="B656" s="191"/>
      <c r="C656" s="191"/>
      <c r="D656" s="191"/>
      <c r="E656" s="182"/>
      <c r="F656" s="191"/>
      <c r="G656" s="191"/>
      <c r="H656" s="191"/>
      <c r="I656" s="182"/>
      <c r="J656" s="191"/>
      <c r="K656" s="191"/>
      <c r="L656" s="191"/>
      <c r="M656" s="191"/>
      <c r="N656" s="191"/>
      <c r="O656" s="191"/>
      <c r="P656" s="191"/>
      <c r="Q656" s="191"/>
      <c r="R656" s="191"/>
      <c r="S656" s="191"/>
      <c r="T656" s="191"/>
      <c r="U656" s="191"/>
      <c r="V656" s="191"/>
      <c r="W656" s="191"/>
    </row>
    <row r="657" spans="1:23">
      <c r="A657" s="191"/>
      <c r="B657" s="191"/>
      <c r="C657" s="191"/>
      <c r="D657" s="191"/>
      <c r="E657" s="182"/>
      <c r="F657" s="191"/>
      <c r="G657" s="191"/>
      <c r="H657" s="191"/>
      <c r="I657" s="182"/>
      <c r="J657" s="191"/>
      <c r="K657" s="191"/>
      <c r="L657" s="191"/>
      <c r="M657" s="191"/>
      <c r="N657" s="191"/>
      <c r="O657" s="191"/>
      <c r="P657" s="191"/>
      <c r="Q657" s="191"/>
      <c r="R657" s="191"/>
      <c r="S657" s="191"/>
      <c r="T657" s="191"/>
      <c r="U657" s="191"/>
      <c r="V657" s="191"/>
      <c r="W657" s="191"/>
    </row>
    <row r="658" spans="1:23">
      <c r="A658" s="191"/>
      <c r="B658" s="191"/>
      <c r="C658" s="191"/>
      <c r="D658" s="191"/>
      <c r="E658" s="182"/>
      <c r="F658" s="191"/>
      <c r="G658" s="191"/>
      <c r="H658" s="191"/>
      <c r="I658" s="182"/>
      <c r="J658" s="191"/>
      <c r="K658" s="191"/>
      <c r="L658" s="191"/>
      <c r="M658" s="191"/>
      <c r="N658" s="191"/>
      <c r="O658" s="191"/>
      <c r="P658" s="191"/>
      <c r="Q658" s="191"/>
      <c r="R658" s="191"/>
      <c r="S658" s="191"/>
      <c r="T658" s="191"/>
      <c r="U658" s="191"/>
      <c r="V658" s="191"/>
      <c r="W658" s="191"/>
    </row>
    <row r="659" spans="1:23">
      <c r="A659" s="191"/>
      <c r="B659" s="191"/>
      <c r="C659" s="191"/>
      <c r="D659" s="191"/>
      <c r="E659" s="182"/>
      <c r="F659" s="191"/>
      <c r="G659" s="191"/>
      <c r="H659" s="191"/>
      <c r="I659" s="182"/>
      <c r="J659" s="191"/>
      <c r="K659" s="191"/>
      <c r="L659" s="191"/>
      <c r="M659" s="191"/>
      <c r="N659" s="191"/>
      <c r="O659" s="191"/>
      <c r="P659" s="191"/>
      <c r="Q659" s="191"/>
      <c r="R659" s="191"/>
      <c r="S659" s="191"/>
      <c r="T659" s="191"/>
      <c r="U659" s="191"/>
      <c r="V659" s="191"/>
      <c r="W659" s="191"/>
    </row>
    <row r="660" spans="1:23">
      <c r="A660" s="191"/>
      <c r="B660" s="191"/>
      <c r="C660" s="191"/>
      <c r="D660" s="191"/>
      <c r="E660" s="182"/>
      <c r="F660" s="191"/>
      <c r="G660" s="191"/>
      <c r="H660" s="191"/>
      <c r="I660" s="182"/>
      <c r="J660" s="191"/>
      <c r="K660" s="191"/>
      <c r="L660" s="191"/>
      <c r="M660" s="191"/>
      <c r="N660" s="191"/>
      <c r="O660" s="191"/>
      <c r="P660" s="191"/>
      <c r="Q660" s="191"/>
      <c r="R660" s="191"/>
      <c r="S660" s="191"/>
      <c r="T660" s="191"/>
      <c r="U660" s="191"/>
      <c r="V660" s="191"/>
      <c r="W660" s="191"/>
    </row>
    <row r="661" spans="1:23">
      <c r="A661" s="191"/>
      <c r="B661" s="191"/>
      <c r="C661" s="191"/>
      <c r="D661" s="191"/>
      <c r="E661" s="182"/>
      <c r="F661" s="191"/>
      <c r="G661" s="191"/>
      <c r="H661" s="191"/>
      <c r="I661" s="182"/>
      <c r="J661" s="191"/>
      <c r="K661" s="191"/>
      <c r="L661" s="191"/>
      <c r="M661" s="191"/>
      <c r="N661" s="191"/>
      <c r="O661" s="191"/>
      <c r="P661" s="191"/>
      <c r="Q661" s="191"/>
      <c r="R661" s="191"/>
      <c r="S661" s="191"/>
      <c r="T661" s="191"/>
      <c r="U661" s="191"/>
      <c r="V661" s="191"/>
      <c r="W661" s="191"/>
    </row>
    <row r="662" spans="1:23">
      <c r="A662" s="191"/>
      <c r="B662" s="191"/>
      <c r="C662" s="191"/>
      <c r="D662" s="191"/>
      <c r="E662" s="182"/>
      <c r="F662" s="191"/>
      <c r="G662" s="191"/>
      <c r="H662" s="191"/>
      <c r="I662" s="182"/>
      <c r="J662" s="191"/>
      <c r="K662" s="191"/>
      <c r="L662" s="191"/>
      <c r="M662" s="191"/>
      <c r="N662" s="191"/>
      <c r="O662" s="191"/>
      <c r="P662" s="191"/>
      <c r="Q662" s="191"/>
      <c r="R662" s="191"/>
      <c r="S662" s="191"/>
      <c r="T662" s="191"/>
      <c r="U662" s="191"/>
      <c r="V662" s="191"/>
      <c r="W662" s="191"/>
    </row>
    <row r="663" spans="1:23">
      <c r="A663" s="191"/>
      <c r="B663" s="191"/>
      <c r="C663" s="191"/>
      <c r="D663" s="191"/>
      <c r="E663" s="182"/>
      <c r="F663" s="191"/>
      <c r="G663" s="191"/>
      <c r="H663" s="191"/>
      <c r="I663" s="182"/>
      <c r="J663" s="191"/>
      <c r="K663" s="191"/>
      <c r="L663" s="191"/>
      <c r="M663" s="191"/>
      <c r="N663" s="191"/>
      <c r="O663" s="191"/>
      <c r="P663" s="191"/>
      <c r="Q663" s="191"/>
      <c r="R663" s="191"/>
      <c r="S663" s="191"/>
      <c r="T663" s="191"/>
      <c r="U663" s="191"/>
      <c r="V663" s="191"/>
      <c r="W663" s="191"/>
    </row>
    <row r="664" spans="1:23">
      <c r="A664" s="191"/>
      <c r="B664" s="191"/>
      <c r="C664" s="191"/>
      <c r="D664" s="191"/>
      <c r="E664" s="182"/>
      <c r="F664" s="191"/>
      <c r="G664" s="191"/>
      <c r="H664" s="191"/>
      <c r="I664" s="182"/>
      <c r="J664" s="191"/>
      <c r="K664" s="191"/>
      <c r="L664" s="191"/>
      <c r="M664" s="191"/>
      <c r="N664" s="191"/>
      <c r="O664" s="191"/>
      <c r="P664" s="191"/>
      <c r="Q664" s="191"/>
      <c r="R664" s="191"/>
      <c r="S664" s="191"/>
      <c r="T664" s="191"/>
      <c r="U664" s="191"/>
      <c r="V664" s="191"/>
      <c r="W664" s="191"/>
    </row>
    <row r="665" spans="1:23">
      <c r="A665" s="191"/>
      <c r="B665" s="191"/>
      <c r="C665" s="191"/>
      <c r="D665" s="191"/>
      <c r="E665" s="182"/>
      <c r="F665" s="191"/>
      <c r="G665" s="191"/>
      <c r="H665" s="191"/>
      <c r="I665" s="182"/>
      <c r="J665" s="191"/>
      <c r="K665" s="191"/>
      <c r="L665" s="191"/>
      <c r="M665" s="191"/>
      <c r="N665" s="191"/>
      <c r="O665" s="191"/>
      <c r="P665" s="191"/>
      <c r="Q665" s="191"/>
      <c r="R665" s="191"/>
      <c r="S665" s="191"/>
      <c r="T665" s="191"/>
      <c r="U665" s="191"/>
      <c r="V665" s="191"/>
      <c r="W665" s="191"/>
    </row>
    <row r="666" spans="1:23">
      <c r="A666" s="191"/>
      <c r="B666" s="191"/>
      <c r="C666" s="191"/>
      <c r="D666" s="191"/>
      <c r="E666" s="182"/>
      <c r="F666" s="191"/>
      <c r="G666" s="191"/>
      <c r="H666" s="191"/>
      <c r="I666" s="182"/>
      <c r="J666" s="191"/>
      <c r="K666" s="191"/>
      <c r="L666" s="191"/>
      <c r="M666" s="191"/>
      <c r="N666" s="191"/>
      <c r="O666" s="191"/>
      <c r="P666" s="191"/>
      <c r="Q666" s="191"/>
      <c r="R666" s="191"/>
      <c r="S666" s="191"/>
      <c r="T666" s="191"/>
      <c r="U666" s="191"/>
      <c r="V666" s="191"/>
      <c r="W666" s="191"/>
    </row>
    <row r="667" spans="1:23">
      <c r="A667" s="191"/>
      <c r="B667" s="191"/>
      <c r="C667" s="191"/>
      <c r="D667" s="191"/>
      <c r="E667" s="182"/>
      <c r="F667" s="191"/>
      <c r="G667" s="191"/>
      <c r="H667" s="191"/>
      <c r="I667" s="182"/>
      <c r="J667" s="191"/>
      <c r="K667" s="191"/>
      <c r="L667" s="191"/>
      <c r="M667" s="191"/>
      <c r="N667" s="191"/>
      <c r="O667" s="191"/>
      <c r="P667" s="191"/>
      <c r="Q667" s="191"/>
      <c r="R667" s="191"/>
      <c r="S667" s="191"/>
      <c r="T667" s="191"/>
      <c r="U667" s="191"/>
      <c r="V667" s="191"/>
      <c r="W667" s="191"/>
    </row>
    <row r="668" spans="1:23">
      <c r="A668" s="191"/>
      <c r="B668" s="191"/>
      <c r="C668" s="191"/>
      <c r="D668" s="191"/>
      <c r="E668" s="182"/>
      <c r="F668" s="191"/>
      <c r="G668" s="191"/>
      <c r="H668" s="191"/>
      <c r="I668" s="182"/>
      <c r="J668" s="191"/>
      <c r="K668" s="191"/>
      <c r="L668" s="191"/>
      <c r="M668" s="191"/>
      <c r="N668" s="191"/>
      <c r="O668" s="191"/>
      <c r="P668" s="191"/>
      <c r="Q668" s="191"/>
      <c r="R668" s="191"/>
      <c r="S668" s="191"/>
      <c r="T668" s="191"/>
      <c r="U668" s="191"/>
      <c r="V668" s="191"/>
      <c r="W668" s="191"/>
    </row>
    <row r="669" spans="1:23">
      <c r="A669" s="191"/>
      <c r="B669" s="191"/>
      <c r="C669" s="191"/>
      <c r="D669" s="191"/>
      <c r="E669" s="182"/>
      <c r="F669" s="191"/>
      <c r="G669" s="191"/>
      <c r="H669" s="191"/>
      <c r="I669" s="182"/>
      <c r="J669" s="191"/>
      <c r="K669" s="191"/>
      <c r="L669" s="191"/>
      <c r="M669" s="191"/>
      <c r="N669" s="191"/>
      <c r="O669" s="191"/>
      <c r="P669" s="191"/>
      <c r="Q669" s="191"/>
      <c r="R669" s="191"/>
      <c r="S669" s="191"/>
      <c r="T669" s="191"/>
      <c r="U669" s="191"/>
      <c r="V669" s="191"/>
      <c r="W669" s="191"/>
    </row>
    <row r="670" spans="1:23">
      <c r="A670" s="191"/>
      <c r="B670" s="191"/>
      <c r="C670" s="191"/>
      <c r="D670" s="191"/>
      <c r="E670" s="182"/>
      <c r="F670" s="191"/>
      <c r="G670" s="191"/>
      <c r="H670" s="191"/>
      <c r="I670" s="182"/>
      <c r="J670" s="191"/>
      <c r="K670" s="191"/>
      <c r="L670" s="191"/>
      <c r="M670" s="191"/>
      <c r="N670" s="191"/>
      <c r="O670" s="191"/>
      <c r="P670" s="191"/>
      <c r="Q670" s="191"/>
      <c r="R670" s="191"/>
      <c r="S670" s="191"/>
      <c r="T670" s="191"/>
      <c r="U670" s="191"/>
      <c r="V670" s="191"/>
      <c r="W670" s="191"/>
    </row>
    <row r="671" spans="1:23">
      <c r="A671" s="191"/>
      <c r="B671" s="191"/>
      <c r="C671" s="191"/>
      <c r="D671" s="191"/>
      <c r="E671" s="182"/>
      <c r="F671" s="191"/>
      <c r="G671" s="191"/>
      <c r="H671" s="191"/>
      <c r="I671" s="182"/>
      <c r="J671" s="191"/>
      <c r="K671" s="191"/>
      <c r="L671" s="191"/>
      <c r="M671" s="191"/>
      <c r="N671" s="191"/>
      <c r="O671" s="191"/>
      <c r="P671" s="191"/>
      <c r="Q671" s="191"/>
      <c r="R671" s="191"/>
      <c r="S671" s="191"/>
      <c r="T671" s="191"/>
      <c r="U671" s="191"/>
      <c r="V671" s="191"/>
      <c r="W671" s="191"/>
    </row>
    <row r="672" spans="1:23">
      <c r="A672" s="191"/>
      <c r="B672" s="191"/>
      <c r="C672" s="191"/>
      <c r="D672" s="191"/>
      <c r="E672" s="182"/>
      <c r="F672" s="191"/>
      <c r="G672" s="191"/>
      <c r="H672" s="191"/>
      <c r="I672" s="182"/>
      <c r="J672" s="191"/>
      <c r="K672" s="191"/>
      <c r="L672" s="191"/>
      <c r="M672" s="191"/>
      <c r="N672" s="191"/>
      <c r="O672" s="191"/>
      <c r="P672" s="191"/>
      <c r="Q672" s="191"/>
      <c r="R672" s="191"/>
      <c r="S672" s="191"/>
      <c r="T672" s="191"/>
      <c r="U672" s="191"/>
      <c r="V672" s="191"/>
      <c r="W672" s="191"/>
    </row>
    <row r="673" spans="1:23">
      <c r="A673" s="191"/>
      <c r="B673" s="191"/>
      <c r="C673" s="191"/>
      <c r="D673" s="191"/>
      <c r="E673" s="182"/>
      <c r="F673" s="191"/>
      <c r="G673" s="191"/>
      <c r="H673" s="191"/>
      <c r="I673" s="182"/>
      <c r="J673" s="191"/>
      <c r="K673" s="191"/>
      <c r="L673" s="191"/>
      <c r="M673" s="191"/>
      <c r="N673" s="191"/>
      <c r="O673" s="191"/>
      <c r="P673" s="191"/>
      <c r="Q673" s="191"/>
      <c r="R673" s="191"/>
      <c r="S673" s="191"/>
      <c r="T673" s="191"/>
      <c r="U673" s="191"/>
      <c r="V673" s="191"/>
      <c r="W673" s="191"/>
    </row>
    <row r="674" spans="1:23">
      <c r="A674" s="191"/>
      <c r="B674" s="191"/>
      <c r="C674" s="191"/>
      <c r="D674" s="191"/>
      <c r="E674" s="182"/>
      <c r="F674" s="191"/>
      <c r="G674" s="191"/>
      <c r="H674" s="191"/>
      <c r="I674" s="182"/>
      <c r="J674" s="191"/>
      <c r="K674" s="191"/>
      <c r="L674" s="191"/>
      <c r="M674" s="191"/>
      <c r="N674" s="191"/>
      <c r="O674" s="191"/>
      <c r="P674" s="191"/>
      <c r="Q674" s="191"/>
      <c r="R674" s="191"/>
      <c r="S674" s="191"/>
      <c r="T674" s="191"/>
      <c r="U674" s="191"/>
      <c r="V674" s="191"/>
      <c r="W674" s="191"/>
    </row>
    <row r="675" spans="1:23">
      <c r="A675" s="191"/>
      <c r="B675" s="191"/>
      <c r="C675" s="191"/>
      <c r="D675" s="191"/>
      <c r="E675" s="182"/>
      <c r="F675" s="191"/>
      <c r="G675" s="191"/>
      <c r="H675" s="191"/>
      <c r="I675" s="182"/>
      <c r="J675" s="191"/>
      <c r="K675" s="191"/>
      <c r="L675" s="191"/>
      <c r="M675" s="191"/>
      <c r="N675" s="191"/>
      <c r="O675" s="191"/>
      <c r="P675" s="191"/>
      <c r="Q675" s="191"/>
      <c r="R675" s="191"/>
      <c r="S675" s="191"/>
      <c r="T675" s="191"/>
      <c r="U675" s="191"/>
      <c r="V675" s="191"/>
      <c r="W675" s="191"/>
    </row>
    <row r="676" spans="1:23">
      <c r="A676" s="191"/>
      <c r="B676" s="191"/>
      <c r="C676" s="191"/>
      <c r="D676" s="191"/>
      <c r="E676" s="182"/>
      <c r="F676" s="191"/>
      <c r="G676" s="191"/>
      <c r="H676" s="191"/>
      <c r="I676" s="182"/>
      <c r="J676" s="191"/>
      <c r="K676" s="191"/>
      <c r="L676" s="191"/>
      <c r="M676" s="191"/>
      <c r="N676" s="191"/>
      <c r="O676" s="191"/>
      <c r="P676" s="191"/>
      <c r="Q676" s="191"/>
      <c r="R676" s="191"/>
      <c r="S676" s="191"/>
      <c r="T676" s="191"/>
      <c r="U676" s="191"/>
      <c r="V676" s="191"/>
      <c r="W676" s="191"/>
    </row>
    <row r="677" spans="1:23">
      <c r="A677" s="191"/>
      <c r="B677" s="191"/>
      <c r="C677" s="191"/>
      <c r="D677" s="191"/>
      <c r="E677" s="182"/>
      <c r="F677" s="191"/>
      <c r="G677" s="191"/>
      <c r="H677" s="191"/>
      <c r="I677" s="182"/>
      <c r="J677" s="191"/>
      <c r="K677" s="191"/>
      <c r="L677" s="191"/>
      <c r="M677" s="191"/>
      <c r="N677" s="191"/>
      <c r="O677" s="191"/>
      <c r="P677" s="191"/>
      <c r="Q677" s="191"/>
      <c r="R677" s="191"/>
      <c r="S677" s="191"/>
      <c r="T677" s="191"/>
      <c r="U677" s="191"/>
      <c r="V677" s="191"/>
      <c r="W677" s="191"/>
    </row>
    <row r="678" spans="1:23">
      <c r="A678" s="191"/>
      <c r="B678" s="191"/>
      <c r="C678" s="191"/>
      <c r="D678" s="191"/>
      <c r="E678" s="182"/>
      <c r="F678" s="191"/>
      <c r="G678" s="191"/>
      <c r="H678" s="191"/>
      <c r="I678" s="182"/>
      <c r="J678" s="191"/>
      <c r="K678" s="191"/>
      <c r="L678" s="191"/>
      <c r="M678" s="191"/>
      <c r="N678" s="191"/>
      <c r="O678" s="191"/>
      <c r="P678" s="191"/>
      <c r="Q678" s="191"/>
      <c r="R678" s="191"/>
      <c r="S678" s="191"/>
      <c r="T678" s="191"/>
      <c r="U678" s="191"/>
      <c r="V678" s="191"/>
      <c r="W678" s="191"/>
    </row>
    <row r="679" spans="1:23">
      <c r="A679" s="191"/>
      <c r="B679" s="191"/>
      <c r="C679" s="191"/>
      <c r="D679" s="191"/>
      <c r="E679" s="182"/>
      <c r="F679" s="191"/>
      <c r="G679" s="191"/>
      <c r="H679" s="191"/>
      <c r="I679" s="182"/>
      <c r="J679" s="191"/>
      <c r="K679" s="191"/>
      <c r="L679" s="191"/>
      <c r="M679" s="191"/>
      <c r="N679" s="191"/>
      <c r="O679" s="191"/>
      <c r="P679" s="191"/>
      <c r="Q679" s="191"/>
      <c r="R679" s="191"/>
      <c r="S679" s="191"/>
      <c r="T679" s="191"/>
      <c r="U679" s="191"/>
      <c r="V679" s="191"/>
      <c r="W679" s="191"/>
    </row>
    <row r="680" spans="1:23">
      <c r="A680" s="191"/>
      <c r="B680" s="191"/>
      <c r="C680" s="191"/>
      <c r="D680" s="191"/>
      <c r="E680" s="182"/>
      <c r="F680" s="191"/>
      <c r="G680" s="191"/>
      <c r="H680" s="191"/>
      <c r="I680" s="182"/>
      <c r="J680" s="191"/>
      <c r="K680" s="191"/>
      <c r="L680" s="191"/>
      <c r="M680" s="191"/>
      <c r="N680" s="191"/>
      <c r="O680" s="191"/>
      <c r="P680" s="191"/>
      <c r="Q680" s="191"/>
      <c r="R680" s="191"/>
      <c r="S680" s="191"/>
      <c r="T680" s="191"/>
      <c r="U680" s="191"/>
      <c r="V680" s="191"/>
      <c r="W680" s="191"/>
    </row>
    <row r="681" spans="1:23">
      <c r="A681" s="191"/>
      <c r="B681" s="191"/>
      <c r="C681" s="191"/>
      <c r="D681" s="191"/>
      <c r="E681" s="182"/>
      <c r="F681" s="191"/>
      <c r="G681" s="191"/>
      <c r="H681" s="191"/>
      <c r="I681" s="182"/>
      <c r="J681" s="191"/>
      <c r="K681" s="191"/>
      <c r="L681" s="191"/>
      <c r="M681" s="191"/>
      <c r="N681" s="191"/>
      <c r="O681" s="191"/>
      <c r="P681" s="191"/>
      <c r="Q681" s="191"/>
      <c r="R681" s="191"/>
      <c r="S681" s="191"/>
      <c r="T681" s="191"/>
      <c r="U681" s="191"/>
      <c r="V681" s="191"/>
      <c r="W681" s="191"/>
    </row>
    <row r="682" spans="1:23">
      <c r="A682" s="191"/>
      <c r="B682" s="191"/>
      <c r="C682" s="191"/>
      <c r="D682" s="191"/>
      <c r="E682" s="182"/>
      <c r="F682" s="191"/>
      <c r="G682" s="191"/>
      <c r="H682" s="191"/>
      <c r="I682" s="182"/>
      <c r="J682" s="191"/>
      <c r="K682" s="191"/>
      <c r="L682" s="191"/>
      <c r="M682" s="191"/>
      <c r="N682" s="191"/>
      <c r="O682" s="191"/>
      <c r="P682" s="191"/>
      <c r="Q682" s="191"/>
      <c r="R682" s="191"/>
      <c r="S682" s="191"/>
      <c r="T682" s="191"/>
      <c r="U682" s="191"/>
      <c r="V682" s="191"/>
      <c r="W682" s="191"/>
    </row>
    <row r="683" spans="1:23">
      <c r="A683" s="191"/>
      <c r="B683" s="191"/>
      <c r="C683" s="191"/>
      <c r="D683" s="191"/>
      <c r="E683" s="182"/>
      <c r="F683" s="191"/>
      <c r="G683" s="191"/>
      <c r="H683" s="191"/>
      <c r="I683" s="182"/>
      <c r="J683" s="191"/>
      <c r="K683" s="191"/>
      <c r="L683" s="191"/>
      <c r="M683" s="191"/>
      <c r="N683" s="191"/>
      <c r="O683" s="191"/>
      <c r="P683" s="191"/>
      <c r="Q683" s="191"/>
      <c r="R683" s="191"/>
      <c r="S683" s="191"/>
      <c r="T683" s="191"/>
      <c r="U683" s="191"/>
      <c r="V683" s="191"/>
      <c r="W683" s="191"/>
    </row>
    <row r="684" spans="1:23">
      <c r="A684" s="191"/>
      <c r="B684" s="191"/>
      <c r="C684" s="191"/>
      <c r="D684" s="191"/>
      <c r="E684" s="182"/>
      <c r="F684" s="191"/>
      <c r="G684" s="191"/>
      <c r="H684" s="191"/>
      <c r="I684" s="182"/>
      <c r="J684" s="191"/>
      <c r="K684" s="191"/>
      <c r="L684" s="191"/>
      <c r="M684" s="191"/>
      <c r="N684" s="191"/>
      <c r="O684" s="191"/>
      <c r="P684" s="191"/>
      <c r="Q684" s="191"/>
      <c r="R684" s="191"/>
      <c r="S684" s="191"/>
      <c r="T684" s="191"/>
      <c r="U684" s="191"/>
      <c r="V684" s="191"/>
      <c r="W684" s="191"/>
    </row>
    <row r="685" spans="1:23">
      <c r="A685" s="191"/>
      <c r="B685" s="191"/>
      <c r="C685" s="191"/>
      <c r="D685" s="191"/>
      <c r="E685" s="182"/>
      <c r="F685" s="191"/>
      <c r="G685" s="191"/>
      <c r="H685" s="191"/>
      <c r="I685" s="182"/>
      <c r="J685" s="191"/>
      <c r="K685" s="191"/>
      <c r="L685" s="191"/>
      <c r="M685" s="191"/>
      <c r="N685" s="191"/>
      <c r="O685" s="191"/>
      <c r="P685" s="191"/>
      <c r="Q685" s="191"/>
      <c r="R685" s="191"/>
      <c r="S685" s="191"/>
      <c r="T685" s="191"/>
      <c r="U685" s="191"/>
      <c r="V685" s="191"/>
      <c r="W685" s="191"/>
    </row>
    <row r="686" spans="1:23">
      <c r="A686" s="191"/>
      <c r="B686" s="191"/>
      <c r="C686" s="191"/>
      <c r="D686" s="191"/>
      <c r="E686" s="182"/>
      <c r="F686" s="191"/>
      <c r="G686" s="191"/>
      <c r="H686" s="191"/>
      <c r="I686" s="182"/>
      <c r="J686" s="191"/>
      <c r="K686" s="191"/>
      <c r="L686" s="191"/>
      <c r="M686" s="191"/>
      <c r="N686" s="191"/>
      <c r="O686" s="191"/>
      <c r="P686" s="191"/>
      <c r="Q686" s="191"/>
      <c r="R686" s="191"/>
      <c r="S686" s="191"/>
      <c r="T686" s="191"/>
      <c r="U686" s="191"/>
      <c r="V686" s="191"/>
      <c r="W686" s="191"/>
    </row>
    <row r="687" spans="1:23">
      <c r="A687" s="191"/>
      <c r="B687" s="191"/>
      <c r="C687" s="191"/>
      <c r="D687" s="191"/>
      <c r="E687" s="182"/>
      <c r="F687" s="191"/>
      <c r="G687" s="191"/>
      <c r="H687" s="191"/>
      <c r="I687" s="182"/>
      <c r="J687" s="191"/>
      <c r="K687" s="191"/>
      <c r="L687" s="191"/>
      <c r="M687" s="191"/>
      <c r="N687" s="191"/>
      <c r="O687" s="191"/>
      <c r="P687" s="191"/>
      <c r="Q687" s="191"/>
      <c r="R687" s="191"/>
      <c r="S687" s="191"/>
      <c r="T687" s="191"/>
      <c r="U687" s="191"/>
      <c r="V687" s="191"/>
      <c r="W687" s="191"/>
    </row>
    <row r="688" spans="1:23">
      <c r="A688" s="191"/>
      <c r="B688" s="191"/>
      <c r="C688" s="191"/>
      <c r="D688" s="191"/>
      <c r="E688" s="182"/>
      <c r="F688" s="191"/>
      <c r="G688" s="191"/>
      <c r="H688" s="191"/>
      <c r="I688" s="182"/>
      <c r="J688" s="191"/>
      <c r="K688" s="191"/>
      <c r="L688" s="191"/>
      <c r="M688" s="191"/>
      <c r="N688" s="191"/>
      <c r="O688" s="191"/>
      <c r="P688" s="191"/>
      <c r="Q688" s="191"/>
      <c r="R688" s="191"/>
      <c r="S688" s="191"/>
      <c r="T688" s="191"/>
      <c r="U688" s="191"/>
      <c r="V688" s="191"/>
      <c r="W688" s="191"/>
    </row>
    <row r="689" spans="1:23">
      <c r="A689" s="191"/>
      <c r="B689" s="191"/>
      <c r="C689" s="191"/>
      <c r="D689" s="191"/>
      <c r="E689" s="182"/>
      <c r="F689" s="191"/>
      <c r="G689" s="191"/>
      <c r="H689" s="191"/>
      <c r="I689" s="182"/>
      <c r="J689" s="191"/>
      <c r="K689" s="191"/>
      <c r="L689" s="191"/>
      <c r="M689" s="191"/>
      <c r="N689" s="191"/>
      <c r="O689" s="191"/>
      <c r="P689" s="191"/>
      <c r="Q689" s="191"/>
      <c r="R689" s="191"/>
      <c r="S689" s="191"/>
      <c r="T689" s="191"/>
      <c r="U689" s="191"/>
      <c r="V689" s="191"/>
      <c r="W689" s="191"/>
    </row>
    <row r="690" spans="1:23">
      <c r="A690" s="191"/>
      <c r="B690" s="191"/>
      <c r="C690" s="191"/>
      <c r="D690" s="191"/>
      <c r="E690" s="182"/>
      <c r="F690" s="191"/>
      <c r="G690" s="191"/>
      <c r="H690" s="191"/>
      <c r="I690" s="182"/>
      <c r="J690" s="191"/>
      <c r="K690" s="191"/>
      <c r="L690" s="191"/>
      <c r="M690" s="191"/>
      <c r="N690" s="191"/>
      <c r="O690" s="191"/>
      <c r="P690" s="191"/>
      <c r="Q690" s="191"/>
      <c r="R690" s="191"/>
      <c r="S690" s="191"/>
      <c r="T690" s="191"/>
      <c r="U690" s="191"/>
      <c r="V690" s="191"/>
      <c r="W690" s="191"/>
    </row>
    <row r="691" spans="1:23">
      <c r="A691" s="191"/>
      <c r="B691" s="191"/>
      <c r="C691" s="191"/>
      <c r="D691" s="191"/>
      <c r="E691" s="182"/>
      <c r="F691" s="191"/>
      <c r="G691" s="191"/>
      <c r="H691" s="191"/>
      <c r="I691" s="182"/>
      <c r="J691" s="191"/>
      <c r="K691" s="191"/>
      <c r="L691" s="191"/>
      <c r="M691" s="191"/>
      <c r="N691" s="191"/>
      <c r="O691" s="191"/>
      <c r="P691" s="191"/>
      <c r="Q691" s="191"/>
      <c r="R691" s="191"/>
      <c r="S691" s="191"/>
      <c r="T691" s="191"/>
      <c r="U691" s="191"/>
      <c r="V691" s="191"/>
      <c r="W691" s="191"/>
    </row>
    <row r="692" spans="1:23">
      <c r="A692" s="191"/>
      <c r="B692" s="191"/>
      <c r="C692" s="191"/>
      <c r="D692" s="191"/>
      <c r="E692" s="182"/>
      <c r="F692" s="191"/>
      <c r="G692" s="191"/>
      <c r="H692" s="191"/>
      <c r="I692" s="182"/>
      <c r="J692" s="191"/>
      <c r="K692" s="191"/>
      <c r="L692" s="191"/>
      <c r="M692" s="191"/>
      <c r="N692" s="191"/>
      <c r="O692" s="191"/>
      <c r="P692" s="191"/>
      <c r="Q692" s="191"/>
      <c r="R692" s="191"/>
      <c r="S692" s="191"/>
      <c r="T692" s="191"/>
      <c r="U692" s="191"/>
      <c r="V692" s="191"/>
      <c r="W692" s="191"/>
    </row>
    <row r="693" spans="1:23">
      <c r="A693" s="191"/>
      <c r="B693" s="191"/>
      <c r="C693" s="191"/>
      <c r="D693" s="191"/>
      <c r="E693" s="182"/>
      <c r="F693" s="191"/>
      <c r="G693" s="191"/>
      <c r="H693" s="191"/>
      <c r="I693" s="182"/>
      <c r="J693" s="191"/>
      <c r="K693" s="191"/>
      <c r="L693" s="191"/>
      <c r="M693" s="191"/>
      <c r="N693" s="191"/>
      <c r="O693" s="191"/>
      <c r="P693" s="191"/>
      <c r="Q693" s="191"/>
      <c r="R693" s="191"/>
      <c r="S693" s="191"/>
      <c r="T693" s="191"/>
      <c r="U693" s="191"/>
      <c r="V693" s="191"/>
      <c r="W693" s="191"/>
    </row>
    <row r="694" spans="1:23">
      <c r="A694" s="191"/>
      <c r="B694" s="191"/>
      <c r="C694" s="191"/>
      <c r="D694" s="191"/>
      <c r="E694" s="182"/>
      <c r="F694" s="191"/>
      <c r="G694" s="191"/>
      <c r="H694" s="191"/>
      <c r="I694" s="182"/>
      <c r="J694" s="191"/>
      <c r="K694" s="191"/>
      <c r="L694" s="191"/>
      <c r="M694" s="191"/>
      <c r="N694" s="191"/>
      <c r="O694" s="191"/>
      <c r="P694" s="191"/>
      <c r="Q694" s="191"/>
      <c r="R694" s="191"/>
      <c r="S694" s="191"/>
      <c r="T694" s="191"/>
      <c r="U694" s="191"/>
      <c r="V694" s="191"/>
      <c r="W694" s="191"/>
    </row>
    <row r="695" spans="1:23">
      <c r="A695" s="191"/>
      <c r="B695" s="191"/>
      <c r="C695" s="191"/>
      <c r="D695" s="191"/>
      <c r="E695" s="182"/>
      <c r="F695" s="191"/>
      <c r="G695" s="191"/>
      <c r="H695" s="191"/>
      <c r="I695" s="182"/>
      <c r="J695" s="191"/>
      <c r="K695" s="191"/>
      <c r="L695" s="191"/>
      <c r="M695" s="191"/>
      <c r="N695" s="191"/>
      <c r="O695" s="191"/>
      <c r="P695" s="191"/>
      <c r="Q695" s="191"/>
      <c r="R695" s="191"/>
      <c r="S695" s="191"/>
      <c r="T695" s="191"/>
      <c r="U695" s="191"/>
      <c r="V695" s="191"/>
      <c r="W695" s="191"/>
    </row>
    <row r="696" spans="1:23">
      <c r="A696" s="191"/>
      <c r="B696" s="191"/>
      <c r="C696" s="191"/>
      <c r="D696" s="191"/>
      <c r="E696" s="182"/>
      <c r="F696" s="191"/>
      <c r="G696" s="191"/>
      <c r="H696" s="191"/>
      <c r="I696" s="182"/>
      <c r="J696" s="191"/>
      <c r="K696" s="191"/>
      <c r="L696" s="191"/>
      <c r="M696" s="191"/>
      <c r="N696" s="191"/>
      <c r="O696" s="191"/>
      <c r="P696" s="191"/>
      <c r="Q696" s="191"/>
      <c r="R696" s="191"/>
      <c r="S696" s="191"/>
      <c r="T696" s="191"/>
      <c r="U696" s="191"/>
      <c r="V696" s="191"/>
      <c r="W696" s="191"/>
    </row>
    <row r="697" spans="1:23">
      <c r="A697" s="191"/>
      <c r="B697" s="191"/>
      <c r="C697" s="191"/>
      <c r="D697" s="191"/>
      <c r="E697" s="182"/>
      <c r="F697" s="191"/>
      <c r="G697" s="191"/>
      <c r="H697" s="191"/>
      <c r="I697" s="182"/>
      <c r="J697" s="191"/>
      <c r="K697" s="191"/>
      <c r="L697" s="191"/>
      <c r="M697" s="191"/>
      <c r="N697" s="191"/>
      <c r="O697" s="191"/>
      <c r="P697" s="191"/>
      <c r="Q697" s="191"/>
      <c r="R697" s="191"/>
      <c r="S697" s="191"/>
      <c r="T697" s="191"/>
      <c r="U697" s="191"/>
      <c r="V697" s="191"/>
      <c r="W697" s="191"/>
    </row>
    <row r="698" spans="1:23">
      <c r="A698" s="191"/>
      <c r="B698" s="191"/>
      <c r="C698" s="191"/>
      <c r="D698" s="191"/>
      <c r="E698" s="182"/>
      <c r="F698" s="191"/>
      <c r="G698" s="191"/>
      <c r="H698" s="191"/>
      <c r="I698" s="182"/>
      <c r="J698" s="191"/>
      <c r="K698" s="191"/>
      <c r="L698" s="191"/>
      <c r="M698" s="191"/>
      <c r="N698" s="191"/>
      <c r="O698" s="191"/>
      <c r="P698" s="191"/>
      <c r="Q698" s="191"/>
      <c r="R698" s="191"/>
      <c r="S698" s="191"/>
      <c r="T698" s="191"/>
      <c r="U698" s="191"/>
      <c r="V698" s="191"/>
      <c r="W698" s="191"/>
    </row>
    <row r="699" spans="1:23">
      <c r="A699" s="191"/>
      <c r="B699" s="191"/>
      <c r="C699" s="191"/>
      <c r="D699" s="191"/>
      <c r="E699" s="182"/>
      <c r="F699" s="191"/>
      <c r="G699" s="191"/>
      <c r="H699" s="191"/>
      <c r="I699" s="182"/>
      <c r="J699" s="191"/>
      <c r="K699" s="191"/>
      <c r="L699" s="191"/>
      <c r="M699" s="191"/>
      <c r="N699" s="191"/>
      <c r="O699" s="191"/>
      <c r="P699" s="191"/>
      <c r="Q699" s="191"/>
      <c r="R699" s="191"/>
      <c r="S699" s="191"/>
      <c r="T699" s="191"/>
      <c r="U699" s="191"/>
      <c r="V699" s="191"/>
      <c r="W699" s="191"/>
    </row>
    <row r="700" spans="1:23">
      <c r="A700" s="191"/>
      <c r="B700" s="191"/>
      <c r="C700" s="191"/>
      <c r="D700" s="191"/>
      <c r="E700" s="182"/>
      <c r="F700" s="191"/>
      <c r="G700" s="191"/>
      <c r="H700" s="191"/>
      <c r="I700" s="182"/>
      <c r="J700" s="191"/>
      <c r="K700" s="191"/>
      <c r="L700" s="191"/>
      <c r="M700" s="191"/>
      <c r="N700" s="191"/>
      <c r="O700" s="191"/>
      <c r="P700" s="191"/>
      <c r="Q700" s="191"/>
      <c r="R700" s="191"/>
      <c r="S700" s="191"/>
      <c r="T700" s="191"/>
      <c r="U700" s="191"/>
      <c r="V700" s="191"/>
      <c r="W700" s="191"/>
    </row>
    <row r="701" spans="1:23">
      <c r="A701" s="191"/>
      <c r="B701" s="191"/>
      <c r="C701" s="191"/>
      <c r="D701" s="191"/>
      <c r="E701" s="182"/>
      <c r="F701" s="191"/>
      <c r="G701" s="191"/>
      <c r="H701" s="191"/>
      <c r="I701" s="182"/>
      <c r="J701" s="191"/>
      <c r="K701" s="191"/>
      <c r="L701" s="191"/>
      <c r="M701" s="191"/>
      <c r="N701" s="191"/>
      <c r="O701" s="191"/>
      <c r="P701" s="191"/>
      <c r="Q701" s="191"/>
      <c r="R701" s="191"/>
      <c r="S701" s="191"/>
      <c r="T701" s="191"/>
      <c r="U701" s="191"/>
      <c r="V701" s="191"/>
      <c r="W701" s="191"/>
    </row>
    <row r="702" spans="1:23">
      <c r="A702" s="191"/>
      <c r="B702" s="191"/>
      <c r="C702" s="191"/>
      <c r="D702" s="191"/>
      <c r="E702" s="182"/>
      <c r="F702" s="191"/>
      <c r="G702" s="191"/>
      <c r="H702" s="191"/>
      <c r="I702" s="182"/>
      <c r="J702" s="191"/>
      <c r="K702" s="191"/>
      <c r="L702" s="191"/>
      <c r="M702" s="191"/>
      <c r="N702" s="191"/>
      <c r="O702" s="191"/>
      <c r="P702" s="191"/>
      <c r="Q702" s="191"/>
      <c r="R702" s="191"/>
      <c r="S702" s="191"/>
      <c r="T702" s="191"/>
      <c r="U702" s="191"/>
      <c r="V702" s="191"/>
      <c r="W702" s="191"/>
    </row>
    <row r="703" spans="1:23">
      <c r="A703" s="191"/>
      <c r="B703" s="191"/>
      <c r="C703" s="191"/>
      <c r="D703" s="191"/>
      <c r="E703" s="182"/>
      <c r="F703" s="191"/>
      <c r="G703" s="191"/>
      <c r="H703" s="191"/>
      <c r="I703" s="182"/>
      <c r="J703" s="191"/>
      <c r="K703" s="191"/>
      <c r="L703" s="191"/>
      <c r="M703" s="191"/>
      <c r="N703" s="191"/>
      <c r="O703" s="191"/>
      <c r="P703" s="191"/>
      <c r="Q703" s="191"/>
      <c r="R703" s="191"/>
      <c r="S703" s="191"/>
      <c r="T703" s="191"/>
      <c r="U703" s="191"/>
      <c r="V703" s="191"/>
      <c r="W703" s="191"/>
    </row>
    <row r="704" spans="1:23">
      <c r="A704" s="191"/>
      <c r="B704" s="191"/>
      <c r="C704" s="191"/>
      <c r="D704" s="191"/>
      <c r="E704" s="182"/>
      <c r="F704" s="191"/>
      <c r="G704" s="191"/>
      <c r="H704" s="191"/>
      <c r="I704" s="182"/>
      <c r="J704" s="191"/>
      <c r="K704" s="191"/>
      <c r="L704" s="191"/>
      <c r="M704" s="191"/>
      <c r="N704" s="191"/>
      <c r="O704" s="191"/>
      <c r="P704" s="191"/>
      <c r="Q704" s="191"/>
      <c r="R704" s="191"/>
      <c r="S704" s="191"/>
      <c r="T704" s="191"/>
      <c r="U704" s="191"/>
      <c r="V704" s="191"/>
      <c r="W704" s="191"/>
    </row>
    <row r="705" spans="1:23">
      <c r="A705" s="191"/>
      <c r="B705" s="191"/>
      <c r="C705" s="191"/>
      <c r="D705" s="191"/>
      <c r="E705" s="182"/>
      <c r="F705" s="191"/>
      <c r="G705" s="191"/>
      <c r="H705" s="191"/>
      <c r="I705" s="182"/>
      <c r="J705" s="191"/>
      <c r="K705" s="191"/>
      <c r="L705" s="191"/>
      <c r="M705" s="191"/>
      <c r="N705" s="191"/>
      <c r="O705" s="191"/>
      <c r="P705" s="191"/>
      <c r="Q705" s="191"/>
      <c r="R705" s="191"/>
      <c r="S705" s="191"/>
      <c r="T705" s="191"/>
      <c r="U705" s="191"/>
      <c r="V705" s="191"/>
      <c r="W705" s="191"/>
    </row>
    <row r="706" spans="1:23">
      <c r="A706" s="191"/>
      <c r="B706" s="191"/>
      <c r="C706" s="191"/>
      <c r="D706" s="191"/>
      <c r="E706" s="182"/>
      <c r="F706" s="191"/>
      <c r="G706" s="191"/>
      <c r="H706" s="191"/>
      <c r="I706" s="182"/>
      <c r="J706" s="191"/>
      <c r="K706" s="191"/>
      <c r="L706" s="191"/>
      <c r="M706" s="191"/>
      <c r="N706" s="191"/>
      <c r="O706" s="191"/>
      <c r="P706" s="191"/>
      <c r="Q706" s="191"/>
      <c r="R706" s="191"/>
      <c r="S706" s="191"/>
      <c r="T706" s="191"/>
      <c r="U706" s="191"/>
      <c r="V706" s="191"/>
      <c r="W706" s="191"/>
    </row>
    <row r="707" spans="1:23">
      <c r="A707" s="191"/>
      <c r="B707" s="191"/>
      <c r="C707" s="191"/>
      <c r="D707" s="191"/>
      <c r="E707" s="182"/>
      <c r="F707" s="191"/>
      <c r="G707" s="191"/>
      <c r="H707" s="191"/>
      <c r="I707" s="182"/>
      <c r="J707" s="191"/>
      <c r="K707" s="191"/>
      <c r="L707" s="191"/>
      <c r="M707" s="191"/>
      <c r="N707" s="191"/>
      <c r="O707" s="191"/>
      <c r="P707" s="191"/>
      <c r="Q707" s="191"/>
      <c r="R707" s="191"/>
      <c r="S707" s="191"/>
      <c r="T707" s="191"/>
      <c r="U707" s="191"/>
      <c r="V707" s="191"/>
      <c r="W707" s="191"/>
    </row>
    <row r="708" spans="1:23">
      <c r="A708" s="191"/>
      <c r="B708" s="191"/>
      <c r="C708" s="191"/>
      <c r="D708" s="191"/>
      <c r="E708" s="182"/>
      <c r="F708" s="191"/>
      <c r="G708" s="191"/>
      <c r="H708" s="191"/>
      <c r="I708" s="182"/>
      <c r="J708" s="191"/>
      <c r="K708" s="191"/>
      <c r="L708" s="191"/>
      <c r="M708" s="191"/>
      <c r="N708" s="191"/>
      <c r="O708" s="191"/>
      <c r="P708" s="191"/>
      <c r="Q708" s="191"/>
      <c r="R708" s="191"/>
      <c r="S708" s="191"/>
      <c r="T708" s="191"/>
      <c r="U708" s="191"/>
      <c r="V708" s="191"/>
      <c r="W708" s="191"/>
    </row>
    <row r="709" spans="1:23">
      <c r="A709" s="191"/>
      <c r="B709" s="191"/>
      <c r="C709" s="191"/>
      <c r="D709" s="191"/>
      <c r="E709" s="182"/>
      <c r="F709" s="191"/>
      <c r="G709" s="191"/>
      <c r="H709" s="191"/>
      <c r="I709" s="182"/>
      <c r="J709" s="191"/>
      <c r="K709" s="191"/>
      <c r="L709" s="191"/>
      <c r="M709" s="191"/>
      <c r="N709" s="191"/>
      <c r="O709" s="191"/>
      <c r="P709" s="191"/>
      <c r="Q709" s="191"/>
      <c r="R709" s="191"/>
      <c r="S709" s="191"/>
      <c r="T709" s="191"/>
      <c r="U709" s="191"/>
      <c r="V709" s="191"/>
      <c r="W709" s="191"/>
    </row>
    <row r="710" spans="1:23">
      <c r="A710" s="191"/>
      <c r="B710" s="191"/>
      <c r="C710" s="191"/>
      <c r="D710" s="191"/>
      <c r="E710" s="182"/>
      <c r="F710" s="191"/>
      <c r="G710" s="191"/>
      <c r="H710" s="191"/>
      <c r="I710" s="182"/>
      <c r="J710" s="191"/>
      <c r="K710" s="191"/>
      <c r="L710" s="191"/>
      <c r="M710" s="191"/>
      <c r="N710" s="191"/>
      <c r="O710" s="191"/>
      <c r="P710" s="191"/>
      <c r="Q710" s="191"/>
      <c r="R710" s="191"/>
      <c r="S710" s="191"/>
      <c r="T710" s="191"/>
      <c r="U710" s="191"/>
      <c r="V710" s="191"/>
      <c r="W710" s="191"/>
    </row>
    <row r="711" spans="1:23">
      <c r="A711" s="191"/>
      <c r="B711" s="191"/>
      <c r="C711" s="191"/>
      <c r="D711" s="191"/>
      <c r="E711" s="182"/>
      <c r="F711" s="191"/>
      <c r="G711" s="191"/>
      <c r="H711" s="191"/>
      <c r="I711" s="182"/>
      <c r="J711" s="191"/>
      <c r="K711" s="191"/>
      <c r="L711" s="191"/>
      <c r="M711" s="191"/>
      <c r="N711" s="191"/>
      <c r="O711" s="191"/>
      <c r="P711" s="191"/>
      <c r="Q711" s="191"/>
      <c r="R711" s="191"/>
      <c r="S711" s="191"/>
      <c r="T711" s="191"/>
      <c r="U711" s="191"/>
      <c r="V711" s="191"/>
      <c r="W711" s="191"/>
    </row>
    <row r="712" spans="1:23">
      <c r="A712" s="191"/>
      <c r="B712" s="191"/>
      <c r="C712" s="191"/>
      <c r="D712" s="191"/>
      <c r="E712" s="182"/>
      <c r="F712" s="191"/>
      <c r="G712" s="191"/>
      <c r="H712" s="191"/>
      <c r="I712" s="182"/>
      <c r="J712" s="191"/>
      <c r="K712" s="191"/>
      <c r="L712" s="191"/>
      <c r="M712" s="191"/>
      <c r="N712" s="191"/>
      <c r="O712" s="191"/>
      <c r="P712" s="191"/>
      <c r="Q712" s="191"/>
      <c r="R712" s="191"/>
      <c r="S712" s="191"/>
      <c r="T712" s="191"/>
      <c r="U712" s="191"/>
      <c r="V712" s="191"/>
      <c r="W712" s="191"/>
    </row>
    <row r="713" spans="1:23">
      <c r="A713" s="191"/>
      <c r="B713" s="191"/>
      <c r="C713" s="191"/>
      <c r="D713" s="191"/>
      <c r="E713" s="182"/>
      <c r="F713" s="191"/>
      <c r="G713" s="191"/>
      <c r="H713" s="191"/>
      <c r="I713" s="182"/>
      <c r="J713" s="191"/>
      <c r="K713" s="191"/>
      <c r="L713" s="191"/>
      <c r="M713" s="191"/>
      <c r="N713" s="191"/>
      <c r="O713" s="191"/>
      <c r="P713" s="191"/>
      <c r="Q713" s="191"/>
      <c r="R713" s="191"/>
      <c r="S713" s="191"/>
      <c r="T713" s="191"/>
      <c r="U713" s="191"/>
      <c r="V713" s="191"/>
      <c r="W713" s="191"/>
    </row>
    <row r="714" spans="1:23">
      <c r="A714" s="191"/>
      <c r="B714" s="191"/>
      <c r="C714" s="191"/>
      <c r="D714" s="191"/>
      <c r="E714" s="182"/>
      <c r="F714" s="191"/>
      <c r="G714" s="191"/>
      <c r="H714" s="191"/>
      <c r="I714" s="182"/>
      <c r="J714" s="191"/>
      <c r="K714" s="191"/>
      <c r="L714" s="191"/>
      <c r="M714" s="191"/>
      <c r="N714" s="191"/>
      <c r="O714" s="191"/>
      <c r="P714" s="191"/>
      <c r="Q714" s="191"/>
      <c r="R714" s="191"/>
      <c r="S714" s="191"/>
      <c r="T714" s="191"/>
      <c r="U714" s="191"/>
      <c r="V714" s="191"/>
      <c r="W714" s="191"/>
    </row>
    <row r="715" spans="1:23">
      <c r="A715" s="191"/>
      <c r="B715" s="191"/>
      <c r="C715" s="191"/>
      <c r="D715" s="191"/>
      <c r="E715" s="182"/>
      <c r="F715" s="191"/>
      <c r="G715" s="191"/>
      <c r="H715" s="191"/>
      <c r="I715" s="182"/>
      <c r="J715" s="191"/>
      <c r="K715" s="191"/>
      <c r="L715" s="191"/>
      <c r="M715" s="191"/>
      <c r="N715" s="191"/>
      <c r="O715" s="191"/>
      <c r="P715" s="191"/>
      <c r="Q715" s="191"/>
      <c r="R715" s="191"/>
      <c r="S715" s="191"/>
      <c r="T715" s="191"/>
      <c r="U715" s="191"/>
      <c r="V715" s="191"/>
      <c r="W715" s="191"/>
    </row>
    <row r="716" spans="1:23">
      <c r="A716" s="191"/>
      <c r="B716" s="191"/>
      <c r="C716" s="191"/>
      <c r="D716" s="191"/>
      <c r="E716" s="182"/>
      <c r="F716" s="191"/>
      <c r="G716" s="191"/>
      <c r="H716" s="191"/>
      <c r="I716" s="182"/>
      <c r="J716" s="191"/>
      <c r="K716" s="191"/>
      <c r="L716" s="191"/>
      <c r="M716" s="191"/>
      <c r="N716" s="191"/>
      <c r="O716" s="191"/>
      <c r="P716" s="191"/>
      <c r="Q716" s="191"/>
      <c r="R716" s="191"/>
      <c r="S716" s="191"/>
      <c r="T716" s="191"/>
      <c r="U716" s="191"/>
      <c r="V716" s="191"/>
      <c r="W716" s="191"/>
    </row>
    <row r="717" spans="1:23">
      <c r="A717" s="191"/>
      <c r="B717" s="191"/>
      <c r="C717" s="191"/>
      <c r="D717" s="191"/>
      <c r="E717" s="182"/>
      <c r="F717" s="191"/>
      <c r="G717" s="191"/>
      <c r="H717" s="191"/>
      <c r="I717" s="182"/>
      <c r="J717" s="191"/>
      <c r="K717" s="191"/>
      <c r="L717" s="191"/>
      <c r="M717" s="191"/>
      <c r="N717" s="191"/>
      <c r="O717" s="191"/>
      <c r="P717" s="191"/>
      <c r="Q717" s="191"/>
      <c r="R717" s="191"/>
      <c r="S717" s="191"/>
      <c r="T717" s="191"/>
      <c r="U717" s="191"/>
      <c r="V717" s="191"/>
      <c r="W717" s="191"/>
    </row>
    <row r="718" spans="1:23">
      <c r="A718" s="191"/>
      <c r="B718" s="191"/>
      <c r="C718" s="191"/>
      <c r="D718" s="191"/>
      <c r="E718" s="182"/>
      <c r="F718" s="191"/>
      <c r="G718" s="191"/>
      <c r="H718" s="191"/>
      <c r="I718" s="182"/>
      <c r="J718" s="191"/>
      <c r="K718" s="191"/>
      <c r="L718" s="191"/>
      <c r="M718" s="191"/>
      <c r="N718" s="191"/>
      <c r="O718" s="191"/>
      <c r="P718" s="191"/>
      <c r="Q718" s="191"/>
      <c r="R718" s="191"/>
      <c r="S718" s="191"/>
      <c r="T718" s="191"/>
      <c r="U718" s="191"/>
      <c r="V718" s="191"/>
      <c r="W718" s="191"/>
    </row>
    <row r="719" spans="1:23">
      <c r="A719" s="191"/>
      <c r="B719" s="191"/>
      <c r="C719" s="191"/>
      <c r="D719" s="191"/>
      <c r="E719" s="182"/>
      <c r="F719" s="191"/>
      <c r="G719" s="191"/>
      <c r="H719" s="191"/>
      <c r="I719" s="182"/>
      <c r="J719" s="191"/>
      <c r="K719" s="191"/>
      <c r="L719" s="191"/>
      <c r="M719" s="191"/>
      <c r="N719" s="191"/>
      <c r="O719" s="191"/>
      <c r="P719" s="191"/>
      <c r="Q719" s="191"/>
      <c r="R719" s="191"/>
      <c r="S719" s="191"/>
      <c r="T719" s="191"/>
      <c r="U719" s="191"/>
      <c r="V719" s="191"/>
      <c r="W719" s="191"/>
    </row>
    <row r="720" spans="1:23">
      <c r="A720" s="191"/>
      <c r="B720" s="191"/>
      <c r="C720" s="191"/>
      <c r="D720" s="191"/>
      <c r="E720" s="182"/>
      <c r="F720" s="191"/>
      <c r="G720" s="191"/>
      <c r="H720" s="191"/>
      <c r="I720" s="182"/>
      <c r="J720" s="191"/>
      <c r="K720" s="191"/>
      <c r="L720" s="191"/>
      <c r="M720" s="191"/>
      <c r="N720" s="191"/>
      <c r="O720" s="191"/>
      <c r="P720" s="191"/>
      <c r="Q720" s="191"/>
      <c r="R720" s="191"/>
      <c r="S720" s="191"/>
      <c r="T720" s="191"/>
      <c r="U720" s="191"/>
      <c r="V720" s="191"/>
      <c r="W720" s="191"/>
    </row>
    <row r="721" spans="1:23">
      <c r="A721" s="191"/>
      <c r="B721" s="191"/>
      <c r="C721" s="191"/>
      <c r="D721" s="191"/>
      <c r="E721" s="182"/>
      <c r="F721" s="191"/>
      <c r="G721" s="191"/>
      <c r="H721" s="191"/>
      <c r="I721" s="182"/>
      <c r="J721" s="191"/>
      <c r="K721" s="191"/>
      <c r="L721" s="191"/>
      <c r="M721" s="191"/>
      <c r="N721" s="191"/>
      <c r="O721" s="191"/>
      <c r="P721" s="191"/>
      <c r="Q721" s="191"/>
      <c r="R721" s="191"/>
      <c r="S721" s="191"/>
      <c r="T721" s="191"/>
      <c r="U721" s="191"/>
      <c r="V721" s="191"/>
      <c r="W721" s="191"/>
    </row>
    <row r="722" spans="1:23">
      <c r="A722" s="191"/>
      <c r="B722" s="191"/>
      <c r="C722" s="191"/>
      <c r="D722" s="191"/>
      <c r="E722" s="182"/>
      <c r="F722" s="191"/>
      <c r="G722" s="191"/>
      <c r="H722" s="191"/>
      <c r="I722" s="182"/>
      <c r="J722" s="191"/>
      <c r="K722" s="191"/>
      <c r="L722" s="191"/>
      <c r="M722" s="191"/>
      <c r="N722" s="191"/>
      <c r="O722" s="191"/>
      <c r="P722" s="191"/>
      <c r="Q722" s="191"/>
      <c r="R722" s="191"/>
      <c r="S722" s="191"/>
      <c r="T722" s="191"/>
      <c r="U722" s="191"/>
      <c r="V722" s="191"/>
      <c r="W722" s="191"/>
    </row>
    <row r="723" spans="1:23">
      <c r="A723" s="191"/>
      <c r="B723" s="191"/>
      <c r="C723" s="191"/>
      <c r="D723" s="191"/>
      <c r="E723" s="182"/>
      <c r="F723" s="191"/>
      <c r="G723" s="191"/>
      <c r="H723" s="191"/>
      <c r="I723" s="182"/>
      <c r="J723" s="191"/>
      <c r="K723" s="191"/>
      <c r="L723" s="191"/>
      <c r="M723" s="191"/>
      <c r="N723" s="191"/>
      <c r="O723" s="191"/>
      <c r="P723" s="191"/>
      <c r="Q723" s="191"/>
      <c r="R723" s="191"/>
      <c r="S723" s="191"/>
      <c r="T723" s="191"/>
      <c r="U723" s="191"/>
      <c r="V723" s="191"/>
      <c r="W723" s="191"/>
    </row>
    <row r="724" spans="1:23">
      <c r="A724" s="191"/>
      <c r="B724" s="191"/>
      <c r="C724" s="191"/>
      <c r="D724" s="191"/>
      <c r="E724" s="182"/>
      <c r="F724" s="191"/>
      <c r="G724" s="191"/>
      <c r="H724" s="191"/>
      <c r="I724" s="182"/>
      <c r="J724" s="191"/>
      <c r="K724" s="191"/>
      <c r="L724" s="191"/>
      <c r="M724" s="191"/>
      <c r="N724" s="191"/>
      <c r="O724" s="191"/>
      <c r="P724" s="191"/>
      <c r="Q724" s="191"/>
      <c r="R724" s="191"/>
      <c r="S724" s="191"/>
      <c r="T724" s="191"/>
      <c r="U724" s="191"/>
      <c r="V724" s="191"/>
      <c r="W724" s="191"/>
    </row>
    <row r="725" spans="1:23">
      <c r="A725" s="191"/>
      <c r="B725" s="191"/>
      <c r="C725" s="191"/>
      <c r="D725" s="191"/>
      <c r="E725" s="182"/>
      <c r="F725" s="191"/>
      <c r="G725" s="191"/>
      <c r="H725" s="191"/>
      <c r="I725" s="182"/>
      <c r="J725" s="191"/>
      <c r="K725" s="191"/>
      <c r="L725" s="191"/>
      <c r="M725" s="191"/>
      <c r="N725" s="191"/>
      <c r="O725" s="191"/>
      <c r="P725" s="191"/>
      <c r="Q725" s="191"/>
      <c r="R725" s="191"/>
      <c r="S725" s="191"/>
      <c r="T725" s="191"/>
      <c r="U725" s="191"/>
      <c r="V725" s="191"/>
      <c r="W725" s="191"/>
    </row>
    <row r="726" spans="1:23">
      <c r="A726" s="191"/>
      <c r="B726" s="191"/>
      <c r="C726" s="191"/>
      <c r="D726" s="191"/>
      <c r="E726" s="182"/>
      <c r="F726" s="191"/>
      <c r="G726" s="191"/>
      <c r="H726" s="191"/>
      <c r="I726" s="182"/>
      <c r="J726" s="191"/>
      <c r="K726" s="191"/>
      <c r="L726" s="191"/>
      <c r="M726" s="191"/>
      <c r="N726" s="191"/>
      <c r="O726" s="191"/>
      <c r="P726" s="191"/>
      <c r="Q726" s="191"/>
      <c r="R726" s="191"/>
      <c r="S726" s="191"/>
      <c r="T726" s="191"/>
      <c r="U726" s="191"/>
      <c r="V726" s="191"/>
      <c r="W726" s="191"/>
    </row>
    <row r="727" spans="1:23">
      <c r="A727" s="191"/>
      <c r="B727" s="191"/>
      <c r="C727" s="191"/>
      <c r="D727" s="191"/>
      <c r="E727" s="182"/>
      <c r="F727" s="191"/>
      <c r="G727" s="191"/>
      <c r="H727" s="191"/>
      <c r="I727" s="182"/>
      <c r="J727" s="191"/>
      <c r="K727" s="191"/>
      <c r="L727" s="191"/>
      <c r="M727" s="191"/>
      <c r="N727" s="191"/>
      <c r="O727" s="191"/>
      <c r="P727" s="191"/>
      <c r="Q727" s="191"/>
      <c r="R727" s="191"/>
      <c r="S727" s="191"/>
      <c r="T727" s="191"/>
      <c r="U727" s="191"/>
      <c r="V727" s="191"/>
      <c r="W727" s="191"/>
    </row>
    <row r="728" spans="1:23">
      <c r="A728" s="191"/>
      <c r="B728" s="191"/>
      <c r="C728" s="191"/>
      <c r="D728" s="191"/>
      <c r="E728" s="182"/>
      <c r="F728" s="191"/>
      <c r="G728" s="191"/>
      <c r="H728" s="191"/>
      <c r="I728" s="182"/>
      <c r="J728" s="191"/>
      <c r="K728" s="191"/>
      <c r="L728" s="191"/>
      <c r="M728" s="191"/>
      <c r="N728" s="191"/>
      <c r="O728" s="191"/>
      <c r="P728" s="191"/>
      <c r="Q728" s="191"/>
      <c r="R728" s="191"/>
      <c r="S728" s="191"/>
      <c r="T728" s="191"/>
      <c r="U728" s="191"/>
      <c r="V728" s="191"/>
      <c r="W728" s="191"/>
    </row>
    <row r="729" spans="1:23">
      <c r="A729" s="191"/>
      <c r="B729" s="191"/>
      <c r="C729" s="191"/>
      <c r="D729" s="191"/>
      <c r="E729" s="182"/>
      <c r="F729" s="191"/>
      <c r="G729" s="191"/>
      <c r="H729" s="191"/>
      <c r="I729" s="182"/>
      <c r="J729" s="191"/>
      <c r="K729" s="191"/>
      <c r="L729" s="191"/>
      <c r="M729" s="191"/>
      <c r="N729" s="191"/>
      <c r="O729" s="191"/>
      <c r="P729" s="191"/>
      <c r="Q729" s="191"/>
      <c r="R729" s="191"/>
      <c r="S729" s="191"/>
      <c r="T729" s="191"/>
      <c r="U729" s="191"/>
      <c r="V729" s="191"/>
      <c r="W729" s="191"/>
    </row>
    <row r="730" spans="1:23">
      <c r="A730" s="191"/>
      <c r="B730" s="191"/>
      <c r="C730" s="191"/>
      <c r="D730" s="191"/>
      <c r="E730" s="182"/>
      <c r="F730" s="191"/>
      <c r="G730" s="191"/>
      <c r="H730" s="191"/>
      <c r="I730" s="182"/>
      <c r="J730" s="191"/>
      <c r="K730" s="191"/>
      <c r="L730" s="191"/>
      <c r="M730" s="191"/>
      <c r="N730" s="191"/>
      <c r="O730" s="191"/>
      <c r="P730" s="191"/>
      <c r="Q730" s="191"/>
      <c r="R730" s="191"/>
      <c r="S730" s="191"/>
      <c r="T730" s="191"/>
      <c r="U730" s="191"/>
      <c r="V730" s="191"/>
      <c r="W730" s="191"/>
    </row>
    <row r="731" spans="1:23">
      <c r="A731" s="191"/>
      <c r="B731" s="191"/>
      <c r="C731" s="191"/>
      <c r="D731" s="191"/>
      <c r="E731" s="182"/>
      <c r="F731" s="191"/>
      <c r="G731" s="191"/>
      <c r="H731" s="191"/>
      <c r="I731" s="182"/>
      <c r="J731" s="191"/>
      <c r="K731" s="191"/>
      <c r="L731" s="191"/>
      <c r="M731" s="191"/>
      <c r="N731" s="191"/>
      <c r="O731" s="191"/>
      <c r="P731" s="191"/>
      <c r="Q731" s="191"/>
      <c r="R731" s="191"/>
      <c r="S731" s="191"/>
      <c r="T731" s="191"/>
      <c r="U731" s="191"/>
      <c r="V731" s="191"/>
      <c r="W731" s="191"/>
    </row>
    <row r="732" spans="1:23">
      <c r="A732" s="191"/>
      <c r="B732" s="191"/>
      <c r="C732" s="191"/>
      <c r="D732" s="191"/>
      <c r="E732" s="182"/>
      <c r="F732" s="191"/>
      <c r="G732" s="191"/>
      <c r="H732" s="191"/>
      <c r="I732" s="182"/>
      <c r="J732" s="191"/>
      <c r="K732" s="191"/>
      <c r="L732" s="191"/>
      <c r="M732" s="191"/>
      <c r="N732" s="191"/>
      <c r="O732" s="191"/>
      <c r="P732" s="191"/>
      <c r="Q732" s="191"/>
      <c r="R732" s="191"/>
      <c r="S732" s="191"/>
      <c r="T732" s="191"/>
      <c r="U732" s="191"/>
      <c r="V732" s="191"/>
      <c r="W732" s="191"/>
    </row>
    <row r="733" spans="1:23">
      <c r="A733" s="191"/>
      <c r="B733" s="191"/>
      <c r="C733" s="191"/>
      <c r="D733" s="191"/>
      <c r="E733" s="182"/>
      <c r="F733" s="191"/>
      <c r="G733" s="191"/>
      <c r="H733" s="191"/>
      <c r="I733" s="182"/>
      <c r="J733" s="191"/>
      <c r="K733" s="191"/>
      <c r="L733" s="191"/>
      <c r="M733" s="191"/>
      <c r="N733" s="191"/>
      <c r="O733" s="191"/>
      <c r="P733" s="191"/>
      <c r="Q733" s="191"/>
      <c r="R733" s="191"/>
      <c r="S733" s="191"/>
      <c r="T733" s="191"/>
      <c r="U733" s="191"/>
      <c r="V733" s="191"/>
      <c r="W733" s="191"/>
    </row>
    <row r="734" spans="1:23">
      <c r="A734" s="191"/>
      <c r="B734" s="191"/>
      <c r="C734" s="191"/>
      <c r="D734" s="191"/>
      <c r="E734" s="182"/>
      <c r="F734" s="191"/>
      <c r="G734" s="191"/>
      <c r="H734" s="191"/>
      <c r="I734" s="182"/>
      <c r="J734" s="191"/>
      <c r="K734" s="191"/>
      <c r="L734" s="191"/>
      <c r="M734" s="191"/>
      <c r="N734" s="191"/>
      <c r="O734" s="191"/>
      <c r="P734" s="191"/>
      <c r="Q734" s="191"/>
      <c r="R734" s="191"/>
      <c r="S734" s="191"/>
      <c r="T734" s="191"/>
      <c r="U734" s="191"/>
      <c r="V734" s="191"/>
      <c r="W734" s="191"/>
    </row>
    <row r="735" spans="1:23">
      <c r="A735" s="191"/>
      <c r="B735" s="191"/>
      <c r="C735" s="191"/>
      <c r="D735" s="191"/>
      <c r="E735" s="182"/>
      <c r="F735" s="191"/>
      <c r="G735" s="191"/>
      <c r="H735" s="191"/>
      <c r="I735" s="182"/>
      <c r="J735" s="191"/>
      <c r="K735" s="191"/>
      <c r="L735" s="191"/>
      <c r="M735" s="191"/>
      <c r="N735" s="191"/>
      <c r="O735" s="191"/>
      <c r="P735" s="191"/>
      <c r="Q735" s="191"/>
      <c r="R735" s="191"/>
      <c r="S735" s="191"/>
      <c r="T735" s="191"/>
      <c r="U735" s="191"/>
      <c r="V735" s="191"/>
      <c r="W735" s="191"/>
    </row>
    <row r="736" spans="1:23">
      <c r="A736" s="191"/>
      <c r="B736" s="191"/>
      <c r="C736" s="191"/>
      <c r="D736" s="191"/>
      <c r="E736" s="182"/>
      <c r="F736" s="191"/>
      <c r="G736" s="191"/>
      <c r="H736" s="191"/>
      <c r="I736" s="182"/>
      <c r="J736" s="191"/>
      <c r="K736" s="191"/>
      <c r="L736" s="191"/>
      <c r="M736" s="191"/>
      <c r="N736" s="191"/>
      <c r="O736" s="191"/>
      <c r="P736" s="191"/>
      <c r="Q736" s="191"/>
      <c r="R736" s="191"/>
      <c r="S736" s="191"/>
      <c r="T736" s="191"/>
      <c r="U736" s="191"/>
      <c r="V736" s="191"/>
      <c r="W736" s="191"/>
    </row>
    <row r="737" spans="1:23">
      <c r="A737" s="191"/>
      <c r="B737" s="191"/>
      <c r="C737" s="191"/>
      <c r="D737" s="191"/>
      <c r="E737" s="182"/>
      <c r="F737" s="191"/>
      <c r="G737" s="191"/>
      <c r="H737" s="191"/>
      <c r="I737" s="182"/>
      <c r="J737" s="191"/>
      <c r="K737" s="191"/>
      <c r="L737" s="191"/>
      <c r="M737" s="191"/>
      <c r="N737" s="191"/>
      <c r="O737" s="191"/>
      <c r="P737" s="191"/>
      <c r="Q737" s="191"/>
      <c r="R737" s="191"/>
      <c r="S737" s="191"/>
      <c r="T737" s="191"/>
      <c r="U737" s="191"/>
      <c r="V737" s="191"/>
      <c r="W737" s="191"/>
    </row>
    <row r="738" spans="1:23">
      <c r="A738" s="191"/>
      <c r="B738" s="191"/>
      <c r="C738" s="191"/>
      <c r="D738" s="191"/>
      <c r="E738" s="182"/>
      <c r="F738" s="191"/>
      <c r="G738" s="191"/>
      <c r="H738" s="191"/>
      <c r="I738" s="182"/>
      <c r="J738" s="191"/>
      <c r="K738" s="191"/>
      <c r="L738" s="191"/>
      <c r="M738" s="191"/>
      <c r="N738" s="191"/>
      <c r="O738" s="191"/>
      <c r="P738" s="191"/>
      <c r="Q738" s="191"/>
      <c r="R738" s="191"/>
      <c r="S738" s="191"/>
      <c r="T738" s="191"/>
      <c r="U738" s="191"/>
      <c r="V738" s="191"/>
      <c r="W738" s="191"/>
    </row>
    <row r="739" spans="1:23">
      <c r="A739" s="191"/>
      <c r="B739" s="191"/>
      <c r="C739" s="191"/>
      <c r="D739" s="191"/>
      <c r="E739" s="182"/>
      <c r="F739" s="191"/>
      <c r="G739" s="191"/>
      <c r="H739" s="191"/>
      <c r="I739" s="182"/>
      <c r="J739" s="191"/>
      <c r="K739" s="191"/>
      <c r="L739" s="191"/>
      <c r="M739" s="191"/>
      <c r="N739" s="191"/>
      <c r="O739" s="191"/>
      <c r="P739" s="191"/>
      <c r="Q739" s="191"/>
      <c r="R739" s="191"/>
      <c r="S739" s="191"/>
      <c r="T739" s="191"/>
      <c r="U739" s="191"/>
      <c r="V739" s="191"/>
      <c r="W739" s="191"/>
    </row>
    <row r="740" spans="1:23">
      <c r="A740" s="191"/>
      <c r="B740" s="191"/>
      <c r="C740" s="191"/>
      <c r="D740" s="191"/>
      <c r="E740" s="182"/>
      <c r="F740" s="191"/>
      <c r="G740" s="191"/>
      <c r="H740" s="191"/>
      <c r="I740" s="182"/>
      <c r="J740" s="191"/>
      <c r="K740" s="191"/>
      <c r="L740" s="191"/>
      <c r="M740" s="191"/>
      <c r="N740" s="191"/>
      <c r="O740" s="191"/>
      <c r="P740" s="191"/>
      <c r="Q740" s="191"/>
      <c r="R740" s="191"/>
      <c r="S740" s="191"/>
      <c r="T740" s="191"/>
      <c r="U740" s="191"/>
      <c r="V740" s="191"/>
      <c r="W740" s="191"/>
    </row>
    <row r="741" spans="1:23">
      <c r="A741" s="191"/>
      <c r="B741" s="191"/>
      <c r="C741" s="191"/>
      <c r="D741" s="191"/>
      <c r="E741" s="182"/>
      <c r="F741" s="191"/>
      <c r="G741" s="191"/>
      <c r="H741" s="191"/>
      <c r="I741" s="182"/>
      <c r="J741" s="191"/>
      <c r="K741" s="191"/>
      <c r="L741" s="191"/>
      <c r="M741" s="191"/>
      <c r="N741" s="191"/>
      <c r="O741" s="191"/>
      <c r="P741" s="191"/>
      <c r="Q741" s="191"/>
      <c r="R741" s="191"/>
      <c r="S741" s="191"/>
      <c r="T741" s="191"/>
      <c r="U741" s="191"/>
      <c r="V741" s="191"/>
      <c r="W741" s="191"/>
    </row>
    <row r="742" spans="1:23">
      <c r="A742" s="191"/>
      <c r="B742" s="191"/>
      <c r="C742" s="191"/>
      <c r="D742" s="191"/>
      <c r="E742" s="182"/>
      <c r="F742" s="191"/>
      <c r="G742" s="191"/>
      <c r="H742" s="191"/>
      <c r="I742" s="182"/>
      <c r="J742" s="191"/>
      <c r="K742" s="191"/>
      <c r="L742" s="191"/>
      <c r="M742" s="191"/>
      <c r="N742" s="191"/>
      <c r="O742" s="191"/>
      <c r="P742" s="191"/>
      <c r="Q742" s="191"/>
      <c r="R742" s="191"/>
      <c r="S742" s="191"/>
      <c r="T742" s="191"/>
      <c r="U742" s="191"/>
      <c r="V742" s="191"/>
      <c r="W742" s="191"/>
    </row>
    <row r="743" spans="1:23">
      <c r="A743" s="191"/>
      <c r="B743" s="191"/>
      <c r="C743" s="191"/>
      <c r="D743" s="191"/>
      <c r="E743" s="182"/>
      <c r="F743" s="191"/>
      <c r="G743" s="191"/>
      <c r="H743" s="191"/>
      <c r="I743" s="182"/>
      <c r="J743" s="191"/>
      <c r="K743" s="191"/>
      <c r="L743" s="191"/>
      <c r="M743" s="191"/>
      <c r="N743" s="191"/>
      <c r="O743" s="191"/>
      <c r="P743" s="191"/>
      <c r="Q743" s="191"/>
      <c r="R743" s="191"/>
      <c r="S743" s="191"/>
      <c r="T743" s="191"/>
      <c r="U743" s="191"/>
      <c r="V743" s="191"/>
      <c r="W743" s="191"/>
    </row>
    <row r="744" spans="1:23">
      <c r="A744" s="191"/>
      <c r="B744" s="191"/>
      <c r="C744" s="191"/>
      <c r="D744" s="191"/>
      <c r="E744" s="182"/>
      <c r="F744" s="191"/>
      <c r="G744" s="191"/>
      <c r="H744" s="191"/>
      <c r="I744" s="182"/>
      <c r="J744" s="191"/>
      <c r="K744" s="191"/>
      <c r="L744" s="191"/>
      <c r="M744" s="191"/>
      <c r="N744" s="191"/>
      <c r="O744" s="191"/>
      <c r="P744" s="191"/>
      <c r="Q744" s="191"/>
      <c r="R744" s="191"/>
      <c r="S744" s="191"/>
      <c r="T744" s="191"/>
      <c r="U744" s="191"/>
      <c r="V744" s="191"/>
      <c r="W744" s="191"/>
    </row>
    <row r="745" spans="1:23">
      <c r="A745" s="191"/>
      <c r="B745" s="191"/>
      <c r="C745" s="191"/>
      <c r="D745" s="191"/>
      <c r="E745" s="182"/>
      <c r="F745" s="191"/>
      <c r="G745" s="191"/>
      <c r="H745" s="191"/>
      <c r="I745" s="182"/>
      <c r="J745" s="191"/>
      <c r="K745" s="191"/>
      <c r="L745" s="191"/>
      <c r="M745" s="191"/>
      <c r="N745" s="191"/>
      <c r="O745" s="191"/>
      <c r="P745" s="191"/>
      <c r="Q745" s="191"/>
      <c r="R745" s="191"/>
      <c r="S745" s="191"/>
      <c r="T745" s="191"/>
      <c r="U745" s="191"/>
      <c r="V745" s="191"/>
      <c r="W745" s="191"/>
    </row>
    <row r="746" spans="1:23">
      <c r="A746" s="191"/>
      <c r="B746" s="191"/>
      <c r="C746" s="191"/>
      <c r="D746" s="191"/>
      <c r="E746" s="182"/>
      <c r="F746" s="191"/>
      <c r="G746" s="191"/>
      <c r="H746" s="191"/>
      <c r="I746" s="182"/>
      <c r="J746" s="191"/>
      <c r="K746" s="191"/>
      <c r="L746" s="191"/>
      <c r="M746" s="191"/>
      <c r="N746" s="191"/>
      <c r="O746" s="191"/>
      <c r="P746" s="191"/>
      <c r="Q746" s="191"/>
      <c r="R746" s="191"/>
      <c r="S746" s="191"/>
      <c r="T746" s="191"/>
      <c r="U746" s="191"/>
      <c r="V746" s="191"/>
      <c r="W746" s="191"/>
    </row>
    <row r="747" spans="1:23">
      <c r="A747" s="191"/>
      <c r="B747" s="191"/>
      <c r="C747" s="191"/>
      <c r="D747" s="191"/>
      <c r="E747" s="182"/>
      <c r="F747" s="191"/>
      <c r="G747" s="191"/>
      <c r="H747" s="191"/>
      <c r="I747" s="182"/>
      <c r="J747" s="191"/>
      <c r="K747" s="191"/>
      <c r="L747" s="191"/>
      <c r="M747" s="191"/>
      <c r="N747" s="191"/>
      <c r="O747" s="191"/>
      <c r="P747" s="191"/>
      <c r="Q747" s="191"/>
      <c r="R747" s="191"/>
      <c r="S747" s="191"/>
      <c r="T747" s="191"/>
      <c r="U747" s="191"/>
      <c r="V747" s="191"/>
      <c r="W747" s="191"/>
    </row>
    <row r="748" spans="1:23">
      <c r="A748" s="191"/>
      <c r="B748" s="191"/>
      <c r="C748" s="191"/>
      <c r="D748" s="191"/>
      <c r="E748" s="182"/>
      <c r="F748" s="191"/>
      <c r="G748" s="191"/>
      <c r="H748" s="191"/>
      <c r="I748" s="182"/>
      <c r="J748" s="191"/>
      <c r="K748" s="191"/>
      <c r="L748" s="191"/>
      <c r="M748" s="191"/>
      <c r="N748" s="191"/>
      <c r="O748" s="191"/>
      <c r="P748" s="191"/>
      <c r="Q748" s="191"/>
      <c r="R748" s="191"/>
      <c r="S748" s="191"/>
      <c r="T748" s="191"/>
      <c r="U748" s="191"/>
      <c r="V748" s="191"/>
      <c r="W748" s="191"/>
    </row>
    <row r="749" spans="1:23">
      <c r="A749" s="191"/>
      <c r="B749" s="191"/>
      <c r="C749" s="191"/>
      <c r="D749" s="191"/>
      <c r="E749" s="182"/>
      <c r="F749" s="191"/>
      <c r="G749" s="191"/>
      <c r="H749" s="191"/>
      <c r="I749" s="182"/>
      <c r="J749" s="191"/>
      <c r="K749" s="191"/>
      <c r="L749" s="191"/>
      <c r="M749" s="191"/>
      <c r="N749" s="191"/>
      <c r="O749" s="191"/>
      <c r="P749" s="191"/>
      <c r="Q749" s="191"/>
      <c r="R749" s="191"/>
      <c r="S749" s="191"/>
      <c r="T749" s="191"/>
      <c r="U749" s="191"/>
      <c r="V749" s="191"/>
      <c r="W749" s="191"/>
    </row>
    <row r="750" spans="1:23">
      <c r="A750" s="191"/>
      <c r="B750" s="191"/>
      <c r="C750" s="191"/>
      <c r="D750" s="191"/>
      <c r="E750" s="182"/>
      <c r="F750" s="191"/>
      <c r="G750" s="191"/>
      <c r="H750" s="191"/>
      <c r="I750" s="182"/>
      <c r="J750" s="191"/>
      <c r="K750" s="191"/>
      <c r="L750" s="191"/>
      <c r="M750" s="191"/>
      <c r="N750" s="191"/>
      <c r="O750" s="191"/>
      <c r="P750" s="191"/>
      <c r="Q750" s="191"/>
      <c r="R750" s="191"/>
      <c r="S750" s="191"/>
      <c r="T750" s="191"/>
      <c r="U750" s="191"/>
      <c r="V750" s="191"/>
      <c r="W750" s="191"/>
    </row>
    <row r="751" spans="1:23">
      <c r="A751" s="191"/>
      <c r="B751" s="191"/>
      <c r="C751" s="191"/>
      <c r="D751" s="191"/>
      <c r="E751" s="182"/>
      <c r="F751" s="191"/>
      <c r="G751" s="191"/>
      <c r="H751" s="191"/>
      <c r="I751" s="182"/>
      <c r="J751" s="191"/>
      <c r="K751" s="191"/>
      <c r="L751" s="191"/>
      <c r="M751" s="191"/>
      <c r="N751" s="191"/>
      <c r="O751" s="191"/>
      <c r="P751" s="191"/>
      <c r="Q751" s="191"/>
      <c r="R751" s="191"/>
      <c r="S751" s="191"/>
      <c r="T751" s="191"/>
      <c r="U751" s="191"/>
      <c r="V751" s="191"/>
      <c r="W751" s="191"/>
    </row>
    <row r="752" spans="1:23">
      <c r="A752" s="191"/>
      <c r="B752" s="191"/>
      <c r="C752" s="191"/>
      <c r="D752" s="191"/>
      <c r="E752" s="182"/>
      <c r="F752" s="191"/>
      <c r="G752" s="191"/>
      <c r="H752" s="191"/>
      <c r="I752" s="182"/>
      <c r="J752" s="191"/>
      <c r="K752" s="191"/>
      <c r="L752" s="191"/>
      <c r="M752" s="191"/>
      <c r="N752" s="191"/>
      <c r="O752" s="191"/>
      <c r="P752" s="191"/>
      <c r="Q752" s="191"/>
      <c r="R752" s="191"/>
      <c r="S752" s="191"/>
      <c r="T752" s="191"/>
      <c r="U752" s="191"/>
      <c r="V752" s="191"/>
      <c r="W752" s="191"/>
    </row>
    <row r="753" spans="1:23">
      <c r="A753" s="191"/>
      <c r="B753" s="191"/>
      <c r="C753" s="191"/>
      <c r="D753" s="191"/>
      <c r="E753" s="182"/>
      <c r="F753" s="191"/>
      <c r="G753" s="191"/>
      <c r="H753" s="191"/>
      <c r="I753" s="182"/>
      <c r="J753" s="191"/>
      <c r="K753" s="191"/>
      <c r="L753" s="191"/>
      <c r="M753" s="191"/>
      <c r="N753" s="191"/>
      <c r="O753" s="191"/>
      <c r="P753" s="191"/>
      <c r="Q753" s="191"/>
      <c r="R753" s="191"/>
      <c r="S753" s="191"/>
      <c r="T753" s="191"/>
      <c r="U753" s="191"/>
      <c r="V753" s="191"/>
      <c r="W753" s="191"/>
    </row>
    <row r="754" spans="1:23">
      <c r="A754" s="191"/>
      <c r="B754" s="191"/>
      <c r="C754" s="191"/>
      <c r="D754" s="191"/>
      <c r="E754" s="182"/>
      <c r="F754" s="191"/>
      <c r="G754" s="191"/>
      <c r="H754" s="191"/>
      <c r="I754" s="182"/>
      <c r="J754" s="191"/>
      <c r="K754" s="191"/>
      <c r="L754" s="191"/>
      <c r="M754" s="191"/>
      <c r="N754" s="191"/>
      <c r="O754" s="191"/>
      <c r="P754" s="191"/>
      <c r="Q754" s="191"/>
      <c r="R754" s="191"/>
      <c r="S754" s="191"/>
      <c r="T754" s="191"/>
      <c r="U754" s="191"/>
      <c r="V754" s="191"/>
      <c r="W754" s="191"/>
    </row>
    <row r="755" spans="1:23">
      <c r="A755" s="191"/>
      <c r="B755" s="191"/>
      <c r="C755" s="191"/>
      <c r="D755" s="191"/>
      <c r="E755" s="182"/>
      <c r="F755" s="191"/>
      <c r="G755" s="191"/>
      <c r="H755" s="191"/>
      <c r="I755" s="182"/>
      <c r="J755" s="191"/>
      <c r="K755" s="191"/>
      <c r="L755" s="191"/>
      <c r="M755" s="191"/>
      <c r="N755" s="191"/>
      <c r="O755" s="191"/>
      <c r="P755" s="191"/>
      <c r="Q755" s="191"/>
      <c r="R755" s="191"/>
      <c r="S755" s="191"/>
      <c r="T755" s="191"/>
      <c r="U755" s="191"/>
      <c r="V755" s="191"/>
      <c r="W755" s="191"/>
    </row>
    <row r="756" spans="1:23">
      <c r="A756" s="191"/>
      <c r="B756" s="191"/>
      <c r="C756" s="191"/>
      <c r="D756" s="191"/>
      <c r="E756" s="182"/>
      <c r="F756" s="191"/>
      <c r="G756" s="191"/>
      <c r="H756" s="191"/>
      <c r="I756" s="182"/>
      <c r="J756" s="191"/>
      <c r="K756" s="191"/>
      <c r="L756" s="191"/>
      <c r="M756" s="191"/>
      <c r="N756" s="191"/>
      <c r="O756" s="191"/>
      <c r="P756" s="191"/>
      <c r="Q756" s="191"/>
      <c r="R756" s="191"/>
      <c r="S756" s="191"/>
      <c r="T756" s="191"/>
      <c r="U756" s="191"/>
      <c r="V756" s="191"/>
      <c r="W756" s="191"/>
    </row>
    <row r="757" spans="1:23">
      <c r="A757" s="191"/>
      <c r="B757" s="191"/>
      <c r="C757" s="191"/>
      <c r="D757" s="191"/>
      <c r="E757" s="182"/>
      <c r="F757" s="191"/>
      <c r="G757" s="191"/>
      <c r="H757" s="191"/>
      <c r="I757" s="182"/>
      <c r="J757" s="191"/>
      <c r="K757" s="191"/>
      <c r="L757" s="191"/>
      <c r="M757" s="191"/>
      <c r="N757" s="191"/>
      <c r="O757" s="191"/>
      <c r="P757" s="191"/>
      <c r="Q757" s="191"/>
      <c r="R757" s="191"/>
      <c r="S757" s="191"/>
      <c r="T757" s="191"/>
      <c r="U757" s="191"/>
      <c r="V757" s="191"/>
      <c r="W757" s="191"/>
    </row>
    <row r="758" spans="1:23">
      <c r="A758" s="191"/>
      <c r="B758" s="191"/>
      <c r="C758" s="191"/>
      <c r="D758" s="191"/>
      <c r="E758" s="182"/>
      <c r="F758" s="191"/>
      <c r="G758" s="191"/>
      <c r="H758" s="191"/>
      <c r="I758" s="182"/>
      <c r="J758" s="191"/>
      <c r="K758" s="191"/>
      <c r="L758" s="191"/>
      <c r="M758" s="191"/>
      <c r="N758" s="191"/>
      <c r="O758" s="191"/>
      <c r="P758" s="191"/>
      <c r="Q758" s="191"/>
      <c r="R758" s="191"/>
      <c r="S758" s="191"/>
      <c r="T758" s="191"/>
      <c r="U758" s="191"/>
      <c r="V758" s="191"/>
      <c r="W758" s="191"/>
    </row>
    <row r="759" spans="1:23">
      <c r="A759" s="191"/>
      <c r="B759" s="191"/>
      <c r="C759" s="191"/>
      <c r="D759" s="191"/>
      <c r="E759" s="182"/>
      <c r="F759" s="191"/>
      <c r="G759" s="191"/>
      <c r="H759" s="191"/>
      <c r="I759" s="182"/>
      <c r="J759" s="191"/>
      <c r="K759" s="191"/>
      <c r="L759" s="191"/>
      <c r="M759" s="191"/>
      <c r="N759" s="191"/>
      <c r="O759" s="191"/>
      <c r="P759" s="191"/>
      <c r="Q759" s="191"/>
      <c r="R759" s="191"/>
      <c r="S759" s="191"/>
      <c r="T759" s="191"/>
      <c r="U759" s="191"/>
      <c r="V759" s="191"/>
      <c r="W759" s="191"/>
    </row>
    <row r="760" spans="1:23">
      <c r="A760" s="191"/>
      <c r="B760" s="191"/>
      <c r="C760" s="191"/>
      <c r="D760" s="191"/>
      <c r="E760" s="182"/>
      <c r="F760" s="191"/>
      <c r="G760" s="191"/>
      <c r="H760" s="191"/>
      <c r="I760" s="182"/>
      <c r="J760" s="191"/>
      <c r="K760" s="191"/>
      <c r="L760" s="191"/>
      <c r="M760" s="191"/>
      <c r="N760" s="191"/>
      <c r="O760" s="191"/>
      <c r="P760" s="191"/>
      <c r="Q760" s="191"/>
      <c r="R760" s="191"/>
      <c r="S760" s="191"/>
      <c r="T760" s="191"/>
      <c r="U760" s="191"/>
      <c r="V760" s="191"/>
      <c r="W760" s="191"/>
    </row>
    <row r="761" spans="1:23">
      <c r="A761" s="191"/>
      <c r="B761" s="191"/>
      <c r="C761" s="191"/>
      <c r="D761" s="191"/>
      <c r="E761" s="182"/>
      <c r="F761" s="191"/>
      <c r="G761" s="191"/>
      <c r="H761" s="191"/>
      <c r="I761" s="182"/>
      <c r="J761" s="191"/>
      <c r="K761" s="191"/>
      <c r="L761" s="191"/>
      <c r="M761" s="191"/>
      <c r="N761" s="191"/>
      <c r="O761" s="191"/>
      <c r="P761" s="191"/>
      <c r="Q761" s="191"/>
      <c r="R761" s="191"/>
      <c r="S761" s="191"/>
      <c r="T761" s="191"/>
      <c r="U761" s="191"/>
      <c r="V761" s="191"/>
      <c r="W761" s="191"/>
    </row>
    <row r="762" spans="1:23">
      <c r="A762" s="191"/>
      <c r="B762" s="191"/>
      <c r="C762" s="191"/>
      <c r="D762" s="191"/>
      <c r="E762" s="182"/>
      <c r="F762" s="191"/>
      <c r="G762" s="191"/>
      <c r="H762" s="191"/>
      <c r="I762" s="182"/>
      <c r="J762" s="191"/>
      <c r="K762" s="191"/>
      <c r="L762" s="191"/>
      <c r="M762" s="191"/>
      <c r="N762" s="191"/>
      <c r="O762" s="191"/>
      <c r="P762" s="191"/>
      <c r="Q762" s="191"/>
      <c r="R762" s="191"/>
      <c r="S762" s="191"/>
      <c r="T762" s="191"/>
      <c r="U762" s="191"/>
      <c r="V762" s="191"/>
      <c r="W762" s="191"/>
    </row>
    <row r="763" spans="1:23">
      <c r="A763" s="191"/>
      <c r="B763" s="191"/>
      <c r="C763" s="191"/>
      <c r="D763" s="191"/>
      <c r="E763" s="182"/>
      <c r="F763" s="191"/>
      <c r="G763" s="191"/>
      <c r="H763" s="191"/>
      <c r="I763" s="182"/>
      <c r="J763" s="191"/>
      <c r="K763" s="191"/>
      <c r="L763" s="191"/>
      <c r="M763" s="191"/>
      <c r="N763" s="191"/>
      <c r="O763" s="191"/>
      <c r="P763" s="191"/>
      <c r="Q763" s="191"/>
      <c r="R763" s="191"/>
      <c r="S763" s="191"/>
      <c r="T763" s="191"/>
      <c r="U763" s="191"/>
      <c r="V763" s="191"/>
      <c r="W763" s="191"/>
    </row>
    <row r="764" spans="1:23">
      <c r="A764" s="191"/>
      <c r="B764" s="191"/>
      <c r="C764" s="191"/>
      <c r="D764" s="191"/>
      <c r="E764" s="182"/>
      <c r="F764" s="191"/>
      <c r="G764" s="191"/>
      <c r="H764" s="191"/>
      <c r="I764" s="182"/>
      <c r="J764" s="191"/>
      <c r="K764" s="191"/>
      <c r="L764" s="191"/>
      <c r="M764" s="191"/>
      <c r="N764" s="191"/>
      <c r="O764" s="191"/>
      <c r="P764" s="191"/>
      <c r="Q764" s="191"/>
      <c r="R764" s="191"/>
      <c r="S764" s="191"/>
      <c r="T764" s="191"/>
      <c r="U764" s="191"/>
      <c r="V764" s="191"/>
      <c r="W764" s="191"/>
    </row>
    <row r="765" spans="1:23">
      <c r="A765" s="191"/>
      <c r="B765" s="191"/>
      <c r="C765" s="191"/>
      <c r="D765" s="191"/>
      <c r="E765" s="182"/>
      <c r="F765" s="191"/>
      <c r="G765" s="191"/>
      <c r="H765" s="191"/>
      <c r="I765" s="182"/>
      <c r="J765" s="191"/>
      <c r="K765" s="191"/>
      <c r="L765" s="191"/>
      <c r="M765" s="191"/>
      <c r="N765" s="191"/>
      <c r="O765" s="191"/>
      <c r="P765" s="191"/>
      <c r="Q765" s="191"/>
      <c r="R765" s="191"/>
      <c r="S765" s="191"/>
      <c r="T765" s="191"/>
      <c r="U765" s="191"/>
      <c r="V765" s="191"/>
      <c r="W765" s="191"/>
    </row>
    <row r="766" spans="1:23">
      <c r="A766" s="191"/>
      <c r="B766" s="191"/>
      <c r="C766" s="191"/>
      <c r="D766" s="191"/>
      <c r="E766" s="182"/>
      <c r="F766" s="191"/>
      <c r="G766" s="191"/>
      <c r="H766" s="191"/>
      <c r="I766" s="182"/>
      <c r="J766" s="191"/>
      <c r="K766" s="191"/>
      <c r="L766" s="191"/>
      <c r="M766" s="191"/>
      <c r="N766" s="191"/>
      <c r="O766" s="191"/>
      <c r="P766" s="191"/>
      <c r="Q766" s="191"/>
      <c r="R766" s="191"/>
      <c r="S766" s="191"/>
      <c r="T766" s="191"/>
      <c r="U766" s="191"/>
      <c r="V766" s="191"/>
      <c r="W766" s="191"/>
    </row>
    <row r="767" spans="1:23">
      <c r="A767" s="191"/>
      <c r="B767" s="191"/>
      <c r="C767" s="191"/>
      <c r="D767" s="191"/>
      <c r="E767" s="182"/>
      <c r="F767" s="191"/>
      <c r="G767" s="191"/>
      <c r="H767" s="191"/>
      <c r="I767" s="182"/>
      <c r="J767" s="191"/>
      <c r="K767" s="191"/>
      <c r="L767" s="191"/>
      <c r="M767" s="191"/>
      <c r="N767" s="191"/>
      <c r="O767" s="191"/>
      <c r="P767" s="191"/>
      <c r="Q767" s="191"/>
      <c r="R767" s="191"/>
      <c r="S767" s="191"/>
      <c r="T767" s="191"/>
      <c r="U767" s="191"/>
      <c r="V767" s="191"/>
      <c r="W767" s="191"/>
    </row>
    <row r="768" spans="1:23">
      <c r="A768" s="191"/>
      <c r="B768" s="191"/>
      <c r="C768" s="191"/>
      <c r="D768" s="191"/>
      <c r="E768" s="182"/>
      <c r="F768" s="191"/>
      <c r="G768" s="191"/>
      <c r="H768" s="191"/>
      <c r="I768" s="182"/>
      <c r="J768" s="191"/>
      <c r="K768" s="191"/>
      <c r="L768" s="191"/>
      <c r="M768" s="191"/>
      <c r="N768" s="191"/>
      <c r="O768" s="191"/>
      <c r="P768" s="191"/>
      <c r="Q768" s="191"/>
      <c r="R768" s="191"/>
      <c r="S768" s="191"/>
      <c r="T768" s="191"/>
      <c r="U768" s="191"/>
      <c r="V768" s="191"/>
      <c r="W768" s="191"/>
    </row>
    <row r="769" spans="1:23">
      <c r="A769" s="191"/>
      <c r="B769" s="191"/>
      <c r="C769" s="191"/>
      <c r="D769" s="191"/>
      <c r="E769" s="182"/>
      <c r="F769" s="191"/>
      <c r="G769" s="191"/>
      <c r="H769" s="191"/>
      <c r="I769" s="182"/>
      <c r="J769" s="191"/>
      <c r="K769" s="191"/>
      <c r="L769" s="191"/>
      <c r="M769" s="191"/>
      <c r="N769" s="191"/>
      <c r="O769" s="191"/>
      <c r="P769" s="191"/>
      <c r="Q769" s="191"/>
      <c r="R769" s="191"/>
      <c r="S769" s="191"/>
      <c r="T769" s="191"/>
      <c r="U769" s="191"/>
      <c r="V769" s="191"/>
      <c r="W769" s="191"/>
    </row>
    <row r="770" spans="1:23">
      <c r="A770" s="191"/>
      <c r="B770" s="191"/>
      <c r="C770" s="191"/>
      <c r="D770" s="191"/>
      <c r="E770" s="182"/>
      <c r="F770" s="191"/>
      <c r="G770" s="191"/>
      <c r="H770" s="191"/>
      <c r="I770" s="182"/>
      <c r="J770" s="191"/>
      <c r="K770" s="191"/>
      <c r="L770" s="191"/>
      <c r="M770" s="191"/>
      <c r="N770" s="191"/>
      <c r="O770" s="191"/>
      <c r="P770" s="191"/>
      <c r="Q770" s="191"/>
      <c r="R770" s="191"/>
      <c r="S770" s="191"/>
      <c r="T770" s="191"/>
      <c r="U770" s="191"/>
      <c r="V770" s="191"/>
      <c r="W770" s="191"/>
    </row>
    <row r="771" spans="1:23">
      <c r="A771" s="191"/>
      <c r="B771" s="191"/>
      <c r="C771" s="191"/>
      <c r="D771" s="191"/>
      <c r="E771" s="182"/>
      <c r="F771" s="191"/>
      <c r="G771" s="191"/>
      <c r="H771" s="191"/>
      <c r="I771" s="182"/>
      <c r="J771" s="191"/>
      <c r="K771" s="191"/>
      <c r="L771" s="191"/>
      <c r="M771" s="191"/>
      <c r="N771" s="191"/>
      <c r="O771" s="191"/>
      <c r="P771" s="191"/>
      <c r="Q771" s="191"/>
      <c r="R771" s="191"/>
      <c r="S771" s="191"/>
      <c r="T771" s="191"/>
      <c r="U771" s="191"/>
      <c r="V771" s="191"/>
      <c r="W771" s="191"/>
    </row>
    <row r="772" spans="1:23">
      <c r="A772" s="191"/>
      <c r="B772" s="191"/>
      <c r="C772" s="191"/>
      <c r="D772" s="191"/>
      <c r="E772" s="182"/>
      <c r="F772" s="191"/>
      <c r="G772" s="191"/>
      <c r="H772" s="191"/>
      <c r="I772" s="182"/>
      <c r="J772" s="191"/>
      <c r="K772" s="191"/>
      <c r="L772" s="191"/>
      <c r="M772" s="191"/>
      <c r="N772" s="191"/>
      <c r="O772" s="191"/>
      <c r="P772" s="191"/>
      <c r="Q772" s="191"/>
      <c r="R772" s="191"/>
      <c r="S772" s="191"/>
      <c r="T772" s="191"/>
      <c r="U772" s="191"/>
      <c r="V772" s="191"/>
      <c r="W772" s="191"/>
    </row>
    <row r="773" spans="1:23">
      <c r="A773" s="191"/>
      <c r="B773" s="191"/>
      <c r="C773" s="191"/>
      <c r="D773" s="191"/>
      <c r="E773" s="182"/>
      <c r="F773" s="191"/>
      <c r="G773" s="191"/>
      <c r="H773" s="191"/>
      <c r="I773" s="182"/>
      <c r="J773" s="191"/>
      <c r="K773" s="191"/>
      <c r="L773" s="191"/>
      <c r="M773" s="191"/>
      <c r="N773" s="191"/>
      <c r="O773" s="191"/>
      <c r="P773" s="191"/>
      <c r="Q773" s="191"/>
      <c r="R773" s="191"/>
      <c r="S773" s="191"/>
      <c r="T773" s="191"/>
      <c r="U773" s="191"/>
      <c r="V773" s="191"/>
      <c r="W773" s="191"/>
    </row>
    <row r="774" spans="1:23">
      <c r="A774" s="191"/>
      <c r="B774" s="191"/>
      <c r="C774" s="191"/>
      <c r="D774" s="191"/>
      <c r="E774" s="182"/>
      <c r="F774" s="191"/>
      <c r="G774" s="191"/>
      <c r="H774" s="191"/>
      <c r="I774" s="182"/>
      <c r="J774" s="191"/>
      <c r="K774" s="191"/>
      <c r="L774" s="191"/>
      <c r="M774" s="191"/>
      <c r="N774" s="191"/>
      <c r="O774" s="191"/>
      <c r="P774" s="191"/>
      <c r="Q774" s="191"/>
      <c r="R774" s="191"/>
      <c r="S774" s="191"/>
      <c r="T774" s="191"/>
      <c r="U774" s="191"/>
      <c r="V774" s="191"/>
      <c r="W774" s="191"/>
    </row>
    <row r="775" spans="1:23">
      <c r="A775" s="191"/>
      <c r="B775" s="191"/>
      <c r="C775" s="191"/>
      <c r="D775" s="191"/>
      <c r="E775" s="182"/>
      <c r="F775" s="191"/>
      <c r="G775" s="191"/>
      <c r="H775" s="191"/>
      <c r="I775" s="182"/>
      <c r="J775" s="191"/>
      <c r="K775" s="191"/>
      <c r="L775" s="191"/>
      <c r="M775" s="191"/>
      <c r="N775" s="191"/>
      <c r="O775" s="191"/>
      <c r="P775" s="191"/>
      <c r="Q775" s="191"/>
      <c r="R775" s="191"/>
      <c r="S775" s="191"/>
      <c r="T775" s="191"/>
      <c r="U775" s="191"/>
      <c r="V775" s="191"/>
      <c r="W775" s="191"/>
    </row>
    <row r="776" spans="1:23">
      <c r="A776" s="191"/>
      <c r="B776" s="191"/>
      <c r="C776" s="191"/>
      <c r="D776" s="191"/>
      <c r="E776" s="182"/>
      <c r="F776" s="191"/>
      <c r="G776" s="191"/>
      <c r="H776" s="191"/>
      <c r="I776" s="182"/>
      <c r="J776" s="191"/>
      <c r="K776" s="191"/>
      <c r="L776" s="191"/>
      <c r="M776" s="191"/>
      <c r="N776" s="191"/>
      <c r="O776" s="191"/>
      <c r="P776" s="191"/>
      <c r="Q776" s="191"/>
      <c r="R776" s="191"/>
      <c r="S776" s="191"/>
      <c r="T776" s="191"/>
      <c r="U776" s="191"/>
      <c r="V776" s="191"/>
      <c r="W776" s="191"/>
    </row>
    <row r="777" spans="1:23">
      <c r="A777" s="191"/>
      <c r="B777" s="191"/>
      <c r="C777" s="191"/>
      <c r="D777" s="191"/>
      <c r="E777" s="182"/>
      <c r="F777" s="191"/>
      <c r="G777" s="191"/>
      <c r="H777" s="191"/>
      <c r="I777" s="182"/>
      <c r="J777" s="191"/>
      <c r="K777" s="191"/>
      <c r="L777" s="191"/>
      <c r="M777" s="191"/>
      <c r="N777" s="191"/>
      <c r="O777" s="191"/>
      <c r="P777" s="191"/>
      <c r="Q777" s="191"/>
      <c r="R777" s="191"/>
      <c r="S777" s="191"/>
      <c r="T777" s="191"/>
      <c r="U777" s="191"/>
      <c r="V777" s="191"/>
      <c r="W777" s="191"/>
    </row>
    <row r="778" spans="1:23">
      <c r="A778" s="191"/>
      <c r="B778" s="191"/>
      <c r="C778" s="191"/>
      <c r="D778" s="191"/>
      <c r="E778" s="182"/>
      <c r="F778" s="191"/>
      <c r="G778" s="191"/>
      <c r="H778" s="191"/>
      <c r="I778" s="182"/>
      <c r="J778" s="191"/>
      <c r="K778" s="191"/>
      <c r="L778" s="191"/>
      <c r="M778" s="191"/>
      <c r="N778" s="191"/>
      <c r="O778" s="191"/>
      <c r="P778" s="191"/>
      <c r="Q778" s="191"/>
      <c r="R778" s="191"/>
      <c r="S778" s="191"/>
      <c r="T778" s="191"/>
      <c r="U778" s="191"/>
      <c r="V778" s="191"/>
      <c r="W778" s="191"/>
    </row>
    <row r="779" spans="1:23">
      <c r="A779" s="191"/>
      <c r="B779" s="191"/>
      <c r="C779" s="191"/>
      <c r="D779" s="191"/>
      <c r="E779" s="182"/>
      <c r="F779" s="191"/>
      <c r="G779" s="191"/>
      <c r="H779" s="191"/>
      <c r="I779" s="182"/>
      <c r="J779" s="191"/>
      <c r="K779" s="191"/>
      <c r="L779" s="191"/>
      <c r="M779" s="191"/>
      <c r="N779" s="191"/>
      <c r="O779" s="191"/>
      <c r="P779" s="191"/>
      <c r="Q779" s="191"/>
      <c r="R779" s="191"/>
      <c r="S779" s="191"/>
      <c r="T779" s="191"/>
      <c r="U779" s="191"/>
      <c r="V779" s="191"/>
      <c r="W779" s="191"/>
    </row>
    <row r="780" spans="1:23">
      <c r="A780" s="191"/>
      <c r="B780" s="191"/>
      <c r="C780" s="191"/>
      <c r="D780" s="191"/>
      <c r="E780" s="182"/>
      <c r="F780" s="191"/>
      <c r="G780" s="191"/>
      <c r="H780" s="191"/>
      <c r="I780" s="182"/>
      <c r="J780" s="191"/>
      <c r="K780" s="191"/>
      <c r="L780" s="191"/>
      <c r="M780" s="191"/>
      <c r="N780" s="191"/>
      <c r="O780" s="191"/>
      <c r="P780" s="191"/>
      <c r="Q780" s="191"/>
      <c r="R780" s="191"/>
      <c r="S780" s="191"/>
      <c r="T780" s="191"/>
      <c r="U780" s="191"/>
      <c r="V780" s="191"/>
      <c r="W780" s="191"/>
    </row>
    <row r="781" spans="1:23">
      <c r="A781" s="191"/>
      <c r="B781" s="191"/>
      <c r="C781" s="191"/>
      <c r="D781" s="191"/>
      <c r="E781" s="182"/>
      <c r="F781" s="191"/>
      <c r="G781" s="191"/>
      <c r="H781" s="191"/>
      <c r="I781" s="182"/>
      <c r="J781" s="191"/>
      <c r="K781" s="191"/>
      <c r="L781" s="191"/>
      <c r="M781" s="191"/>
      <c r="N781" s="191"/>
      <c r="O781" s="191"/>
      <c r="P781" s="191"/>
      <c r="Q781" s="191"/>
      <c r="R781" s="191"/>
      <c r="S781" s="191"/>
      <c r="T781" s="191"/>
      <c r="U781" s="191"/>
      <c r="V781" s="191"/>
      <c r="W781" s="191"/>
    </row>
    <row r="782" spans="1:23">
      <c r="A782" s="191"/>
      <c r="B782" s="191"/>
      <c r="C782" s="191"/>
      <c r="D782" s="191"/>
      <c r="E782" s="182"/>
      <c r="F782" s="191"/>
      <c r="G782" s="191"/>
      <c r="H782" s="191"/>
      <c r="I782" s="182"/>
      <c r="J782" s="191"/>
      <c r="K782" s="191"/>
      <c r="L782" s="191"/>
      <c r="M782" s="191"/>
      <c r="N782" s="191"/>
      <c r="O782" s="191"/>
      <c r="P782" s="191"/>
      <c r="Q782" s="191"/>
      <c r="R782" s="191"/>
      <c r="S782" s="191"/>
      <c r="T782" s="191"/>
      <c r="U782" s="191"/>
      <c r="V782" s="191"/>
      <c r="W782" s="191"/>
    </row>
    <row r="783" spans="1:23">
      <c r="A783" s="191"/>
      <c r="B783" s="191"/>
      <c r="C783" s="191"/>
      <c r="D783" s="191"/>
      <c r="E783" s="182"/>
      <c r="F783" s="191"/>
      <c r="G783" s="191"/>
      <c r="H783" s="191"/>
      <c r="I783" s="182"/>
      <c r="J783" s="191"/>
      <c r="K783" s="191"/>
      <c r="L783" s="191"/>
      <c r="M783" s="191"/>
      <c r="N783" s="191"/>
      <c r="O783" s="191"/>
      <c r="P783" s="191"/>
      <c r="Q783" s="191"/>
      <c r="R783" s="191"/>
      <c r="S783" s="191"/>
      <c r="T783" s="191"/>
      <c r="U783" s="191"/>
      <c r="V783" s="191"/>
      <c r="W783" s="191"/>
    </row>
    <row r="784" spans="1:23">
      <c r="A784" s="191"/>
      <c r="B784" s="191"/>
      <c r="C784" s="191"/>
      <c r="D784" s="191"/>
      <c r="E784" s="182"/>
      <c r="F784" s="191"/>
      <c r="G784" s="191"/>
      <c r="H784" s="191"/>
      <c r="I784" s="182"/>
      <c r="J784" s="191"/>
      <c r="K784" s="191"/>
      <c r="L784" s="191"/>
      <c r="M784" s="191"/>
      <c r="N784" s="191"/>
      <c r="O784" s="191"/>
      <c r="P784" s="191"/>
      <c r="Q784" s="191"/>
      <c r="R784" s="191"/>
      <c r="S784" s="191"/>
      <c r="T784" s="191"/>
      <c r="U784" s="191"/>
      <c r="V784" s="191"/>
      <c r="W784" s="191"/>
    </row>
    <row r="785" spans="1:23">
      <c r="A785" s="191"/>
      <c r="B785" s="191"/>
      <c r="C785" s="191"/>
      <c r="D785" s="191"/>
      <c r="E785" s="182"/>
      <c r="F785" s="191"/>
      <c r="G785" s="191"/>
      <c r="H785" s="191"/>
      <c r="I785" s="182"/>
      <c r="J785" s="191"/>
      <c r="K785" s="191"/>
      <c r="L785" s="191"/>
      <c r="M785" s="191"/>
      <c r="N785" s="191"/>
      <c r="O785" s="191"/>
      <c r="P785" s="191"/>
      <c r="Q785" s="191"/>
      <c r="R785" s="191"/>
      <c r="S785" s="191"/>
      <c r="T785" s="191"/>
      <c r="U785" s="191"/>
      <c r="V785" s="191"/>
      <c r="W785" s="191"/>
    </row>
    <row r="786" spans="1:23">
      <c r="A786" s="191"/>
      <c r="B786" s="191"/>
      <c r="C786" s="191"/>
      <c r="D786" s="191"/>
      <c r="E786" s="182"/>
      <c r="F786" s="191"/>
      <c r="G786" s="191"/>
      <c r="H786" s="191"/>
      <c r="I786" s="182"/>
      <c r="J786" s="191"/>
      <c r="K786" s="191"/>
      <c r="L786" s="191"/>
      <c r="M786" s="191"/>
      <c r="N786" s="191"/>
      <c r="O786" s="191"/>
      <c r="P786" s="191"/>
      <c r="Q786" s="191"/>
      <c r="R786" s="191"/>
      <c r="S786" s="191"/>
      <c r="T786" s="191"/>
      <c r="U786" s="191"/>
      <c r="V786" s="191"/>
      <c r="W786" s="191"/>
    </row>
    <row r="787" spans="1:23">
      <c r="A787" s="191"/>
      <c r="B787" s="191"/>
      <c r="C787" s="191"/>
      <c r="D787" s="191"/>
      <c r="E787" s="182"/>
      <c r="F787" s="191"/>
      <c r="G787" s="191"/>
      <c r="H787" s="191"/>
      <c r="I787" s="182"/>
      <c r="J787" s="191"/>
      <c r="K787" s="191"/>
      <c r="L787" s="191"/>
      <c r="M787" s="191"/>
      <c r="N787" s="191"/>
      <c r="O787" s="191"/>
      <c r="P787" s="191"/>
      <c r="Q787" s="191"/>
      <c r="R787" s="191"/>
      <c r="S787" s="191"/>
      <c r="T787" s="191"/>
      <c r="U787" s="191"/>
      <c r="V787" s="191"/>
      <c r="W787" s="191"/>
    </row>
    <row r="788" spans="1:23">
      <c r="A788" s="191"/>
      <c r="B788" s="191"/>
      <c r="C788" s="191"/>
      <c r="D788" s="191"/>
      <c r="E788" s="182"/>
      <c r="F788" s="191"/>
      <c r="G788" s="191"/>
      <c r="H788" s="191"/>
      <c r="I788" s="182"/>
      <c r="J788" s="191"/>
      <c r="K788" s="191"/>
      <c r="L788" s="191"/>
      <c r="M788" s="191"/>
      <c r="N788" s="191"/>
      <c r="O788" s="191"/>
      <c r="P788" s="191"/>
      <c r="Q788" s="191"/>
      <c r="R788" s="191"/>
      <c r="S788" s="191"/>
      <c r="T788" s="191"/>
      <c r="U788" s="191"/>
      <c r="V788" s="191"/>
      <c r="W788" s="191"/>
    </row>
    <row r="789" spans="1:23">
      <c r="A789" s="191"/>
      <c r="B789" s="191"/>
      <c r="C789" s="191"/>
      <c r="D789" s="191"/>
      <c r="E789" s="182"/>
      <c r="F789" s="191"/>
      <c r="G789" s="191"/>
      <c r="H789" s="191"/>
      <c r="I789" s="182"/>
      <c r="J789" s="191"/>
      <c r="K789" s="191"/>
      <c r="L789" s="191"/>
      <c r="M789" s="191"/>
      <c r="N789" s="191"/>
      <c r="O789" s="191"/>
      <c r="P789" s="191"/>
      <c r="Q789" s="191"/>
      <c r="R789" s="191"/>
      <c r="S789" s="191"/>
      <c r="T789" s="191"/>
      <c r="U789" s="191"/>
      <c r="V789" s="191"/>
      <c r="W789" s="191"/>
    </row>
    <row r="790" spans="1:23">
      <c r="A790" s="191"/>
      <c r="B790" s="191"/>
      <c r="C790" s="191"/>
      <c r="D790" s="191"/>
      <c r="E790" s="182"/>
      <c r="F790" s="191"/>
      <c r="G790" s="191"/>
      <c r="H790" s="191"/>
      <c r="I790" s="182"/>
      <c r="J790" s="191"/>
      <c r="K790" s="191"/>
      <c r="L790" s="191"/>
      <c r="M790" s="191"/>
      <c r="N790" s="191"/>
      <c r="O790" s="191"/>
      <c r="P790" s="191"/>
      <c r="Q790" s="191"/>
      <c r="R790" s="191"/>
      <c r="S790" s="191"/>
      <c r="T790" s="191"/>
      <c r="U790" s="191"/>
      <c r="V790" s="191"/>
      <c r="W790" s="191"/>
    </row>
    <row r="791" spans="1:23">
      <c r="A791" s="191"/>
      <c r="B791" s="191"/>
      <c r="C791" s="191"/>
      <c r="D791" s="191"/>
      <c r="E791" s="182"/>
      <c r="F791" s="191"/>
      <c r="G791" s="191"/>
      <c r="H791" s="191"/>
      <c r="I791" s="182"/>
      <c r="J791" s="191"/>
      <c r="K791" s="191"/>
      <c r="L791" s="191"/>
      <c r="M791" s="191"/>
      <c r="N791" s="191"/>
      <c r="O791" s="191"/>
      <c r="P791" s="191"/>
      <c r="Q791" s="191"/>
      <c r="R791" s="191"/>
      <c r="S791" s="191"/>
      <c r="T791" s="191"/>
      <c r="U791" s="191"/>
      <c r="V791" s="191"/>
      <c r="W791" s="191"/>
    </row>
    <row r="792" spans="1:23">
      <c r="A792" s="191"/>
      <c r="B792" s="191"/>
      <c r="C792" s="191"/>
      <c r="D792" s="191"/>
      <c r="E792" s="182"/>
      <c r="F792" s="191"/>
      <c r="G792" s="191"/>
      <c r="H792" s="191"/>
      <c r="I792" s="182"/>
      <c r="J792" s="191"/>
      <c r="K792" s="191"/>
      <c r="L792" s="191"/>
      <c r="M792" s="191"/>
      <c r="N792" s="191"/>
      <c r="O792" s="191"/>
      <c r="P792" s="191"/>
      <c r="Q792" s="191"/>
      <c r="R792" s="191"/>
      <c r="S792" s="191"/>
      <c r="T792" s="191"/>
      <c r="U792" s="191"/>
      <c r="V792" s="191"/>
      <c r="W792" s="191"/>
    </row>
    <row r="793" spans="1:23">
      <c r="A793" s="191"/>
      <c r="B793" s="191"/>
      <c r="C793" s="191"/>
      <c r="D793" s="191"/>
      <c r="E793" s="182"/>
      <c r="F793" s="191"/>
      <c r="G793" s="191"/>
      <c r="H793" s="191"/>
      <c r="I793" s="182"/>
      <c r="J793" s="191"/>
      <c r="K793" s="191"/>
      <c r="L793" s="191"/>
      <c r="M793" s="191"/>
      <c r="N793" s="191"/>
      <c r="O793" s="191"/>
      <c r="P793" s="191"/>
      <c r="Q793" s="191"/>
      <c r="R793" s="191"/>
      <c r="S793" s="191"/>
      <c r="T793" s="191"/>
      <c r="U793" s="191"/>
      <c r="V793" s="191"/>
      <c r="W793" s="191"/>
    </row>
    <row r="794" spans="1:23">
      <c r="A794" s="191"/>
      <c r="B794" s="191"/>
      <c r="C794" s="191"/>
      <c r="D794" s="191"/>
      <c r="E794" s="182"/>
      <c r="F794" s="191"/>
      <c r="G794" s="191"/>
      <c r="H794" s="191"/>
      <c r="I794" s="182"/>
      <c r="J794" s="191"/>
      <c r="K794" s="191"/>
      <c r="L794" s="191"/>
      <c r="M794" s="191"/>
      <c r="N794" s="191"/>
      <c r="O794" s="191"/>
      <c r="P794" s="191"/>
      <c r="Q794" s="191"/>
      <c r="R794" s="191"/>
      <c r="S794" s="191"/>
      <c r="T794" s="191"/>
      <c r="U794" s="191"/>
      <c r="V794" s="191"/>
      <c r="W794" s="191"/>
    </row>
    <row r="795" spans="1:23">
      <c r="A795" s="191"/>
      <c r="B795" s="191"/>
      <c r="C795" s="191"/>
      <c r="D795" s="191"/>
      <c r="E795" s="182"/>
      <c r="F795" s="191"/>
      <c r="G795" s="191"/>
      <c r="H795" s="191"/>
      <c r="I795" s="182"/>
      <c r="J795" s="191"/>
      <c r="K795" s="191"/>
      <c r="L795" s="191"/>
      <c r="M795" s="191"/>
      <c r="N795" s="191"/>
      <c r="O795" s="191"/>
      <c r="P795" s="191"/>
      <c r="Q795" s="191"/>
      <c r="R795" s="191"/>
      <c r="S795" s="191"/>
      <c r="T795" s="191"/>
      <c r="U795" s="191"/>
      <c r="V795" s="191"/>
      <c r="W795" s="191"/>
    </row>
    <row r="796" spans="1:23">
      <c r="A796" s="191"/>
      <c r="B796" s="191"/>
      <c r="C796" s="191"/>
      <c r="D796" s="191"/>
      <c r="E796" s="182"/>
      <c r="F796" s="191"/>
      <c r="G796" s="191"/>
      <c r="H796" s="191"/>
      <c r="I796" s="182"/>
      <c r="J796" s="191"/>
      <c r="K796" s="191"/>
      <c r="L796" s="191"/>
      <c r="M796" s="191"/>
      <c r="N796" s="191"/>
      <c r="O796" s="191"/>
      <c r="P796" s="191"/>
      <c r="Q796" s="191"/>
      <c r="R796" s="191"/>
      <c r="S796" s="191"/>
      <c r="T796" s="191"/>
      <c r="U796" s="191"/>
      <c r="V796" s="191"/>
      <c r="W796" s="191"/>
    </row>
    <row r="797" spans="1:23">
      <c r="A797" s="191"/>
      <c r="B797" s="191"/>
      <c r="C797" s="191"/>
      <c r="D797" s="191"/>
      <c r="E797" s="182"/>
      <c r="F797" s="191"/>
      <c r="G797" s="191"/>
      <c r="H797" s="191"/>
      <c r="I797" s="182"/>
      <c r="J797" s="191"/>
      <c r="K797" s="191"/>
      <c r="L797" s="191"/>
      <c r="M797" s="191"/>
      <c r="N797" s="191"/>
      <c r="O797" s="191"/>
      <c r="P797" s="191"/>
      <c r="Q797" s="191"/>
      <c r="R797" s="191"/>
      <c r="S797" s="191"/>
      <c r="T797" s="191"/>
      <c r="U797" s="191"/>
      <c r="V797" s="191"/>
      <c r="W797" s="191"/>
    </row>
    <row r="798" spans="1:23">
      <c r="A798" s="191"/>
      <c r="B798" s="191"/>
      <c r="C798" s="191"/>
      <c r="D798" s="191"/>
      <c r="E798" s="182"/>
      <c r="F798" s="191"/>
      <c r="G798" s="191"/>
      <c r="H798" s="191"/>
      <c r="I798" s="182"/>
      <c r="J798" s="191"/>
      <c r="K798" s="191"/>
      <c r="L798" s="191"/>
      <c r="M798" s="191"/>
      <c r="N798" s="191"/>
      <c r="O798" s="191"/>
      <c r="P798" s="191"/>
      <c r="Q798" s="191"/>
      <c r="R798" s="191"/>
      <c r="S798" s="191"/>
      <c r="T798" s="191"/>
      <c r="U798" s="191"/>
      <c r="V798" s="191"/>
      <c r="W798" s="191"/>
    </row>
    <row r="799" spans="1:23">
      <c r="A799" s="191"/>
      <c r="B799" s="191"/>
      <c r="C799" s="191"/>
      <c r="D799" s="191"/>
      <c r="E799" s="182"/>
      <c r="F799" s="191"/>
      <c r="G799" s="191"/>
      <c r="H799" s="191"/>
      <c r="I799" s="182"/>
      <c r="J799" s="191"/>
      <c r="K799" s="191"/>
      <c r="L799" s="191"/>
      <c r="M799" s="191"/>
      <c r="N799" s="191"/>
      <c r="O799" s="191"/>
      <c r="P799" s="191"/>
      <c r="Q799" s="191"/>
      <c r="R799" s="191"/>
      <c r="S799" s="191"/>
      <c r="T799" s="191"/>
      <c r="U799" s="191"/>
      <c r="V799" s="191"/>
      <c r="W799" s="191"/>
    </row>
    <row r="800" spans="1:23">
      <c r="A800" s="191"/>
      <c r="B800" s="191"/>
      <c r="C800" s="191"/>
      <c r="D800" s="191"/>
      <c r="E800" s="182"/>
      <c r="F800" s="191"/>
      <c r="G800" s="191"/>
      <c r="H800" s="191"/>
      <c r="I800" s="182"/>
      <c r="J800" s="191"/>
      <c r="K800" s="191"/>
      <c r="L800" s="191"/>
      <c r="M800" s="191"/>
      <c r="N800" s="191"/>
      <c r="O800" s="191"/>
      <c r="P800" s="191"/>
      <c r="Q800" s="191"/>
      <c r="R800" s="191"/>
      <c r="S800" s="191"/>
      <c r="T800" s="191"/>
      <c r="U800" s="191"/>
      <c r="V800" s="191"/>
      <c r="W800" s="191"/>
    </row>
    <row r="801" spans="1:23">
      <c r="A801" s="191"/>
      <c r="B801" s="191"/>
      <c r="C801" s="191"/>
      <c r="D801" s="191"/>
      <c r="E801" s="182"/>
      <c r="F801" s="191"/>
      <c r="G801" s="191"/>
      <c r="H801" s="191"/>
      <c r="I801" s="182"/>
      <c r="J801" s="191"/>
      <c r="K801" s="191"/>
      <c r="L801" s="191"/>
      <c r="M801" s="191"/>
      <c r="N801" s="191"/>
      <c r="O801" s="191"/>
      <c r="P801" s="191"/>
      <c r="Q801" s="191"/>
      <c r="R801" s="191"/>
      <c r="S801" s="191"/>
      <c r="T801" s="191"/>
      <c r="U801" s="191"/>
      <c r="V801" s="191"/>
      <c r="W801" s="191"/>
    </row>
    <row r="802" spans="1:23">
      <c r="A802" s="191"/>
      <c r="B802" s="191"/>
      <c r="C802" s="191"/>
      <c r="D802" s="191"/>
      <c r="E802" s="182"/>
      <c r="F802" s="191"/>
      <c r="G802" s="191"/>
      <c r="H802" s="191"/>
      <c r="I802" s="182"/>
      <c r="J802" s="191"/>
      <c r="K802" s="191"/>
      <c r="L802" s="191"/>
      <c r="M802" s="191"/>
      <c r="N802" s="191"/>
      <c r="O802" s="191"/>
      <c r="P802" s="191"/>
      <c r="Q802" s="191"/>
      <c r="R802" s="191"/>
      <c r="S802" s="191"/>
      <c r="T802" s="191"/>
      <c r="U802" s="191"/>
      <c r="V802" s="191"/>
      <c r="W802" s="191"/>
    </row>
    <row r="803" spans="1:23">
      <c r="A803" s="191"/>
      <c r="B803" s="191"/>
      <c r="C803" s="191"/>
      <c r="D803" s="191"/>
      <c r="E803" s="182"/>
      <c r="F803" s="191"/>
      <c r="G803" s="191"/>
      <c r="H803" s="191"/>
      <c r="I803" s="182"/>
      <c r="J803" s="191"/>
      <c r="K803" s="191"/>
      <c r="L803" s="191"/>
      <c r="M803" s="191"/>
      <c r="N803" s="191"/>
      <c r="O803" s="191"/>
      <c r="P803" s="191"/>
      <c r="Q803" s="191"/>
      <c r="R803" s="191"/>
      <c r="S803" s="191"/>
      <c r="T803" s="191"/>
      <c r="U803" s="191"/>
      <c r="V803" s="191"/>
      <c r="W803" s="191"/>
    </row>
    <row r="804" spans="1:23">
      <c r="A804" s="191"/>
      <c r="B804" s="191"/>
      <c r="C804" s="191"/>
      <c r="D804" s="191"/>
      <c r="E804" s="182"/>
      <c r="F804" s="191"/>
      <c r="G804" s="191"/>
      <c r="H804" s="191"/>
      <c r="I804" s="182"/>
      <c r="J804" s="191"/>
      <c r="K804" s="191"/>
      <c r="L804" s="191"/>
      <c r="M804" s="191"/>
      <c r="N804" s="191"/>
      <c r="O804" s="191"/>
      <c r="P804" s="191"/>
      <c r="Q804" s="191"/>
      <c r="R804" s="191"/>
      <c r="S804" s="191"/>
      <c r="T804" s="191"/>
      <c r="U804" s="191"/>
      <c r="V804" s="191"/>
      <c r="W804" s="191"/>
    </row>
    <row r="805" spans="1:23">
      <c r="A805" s="191"/>
      <c r="B805" s="191"/>
      <c r="C805" s="191"/>
      <c r="D805" s="191"/>
      <c r="E805" s="182"/>
      <c r="F805" s="191"/>
      <c r="G805" s="191"/>
      <c r="H805" s="191"/>
      <c r="I805" s="182"/>
      <c r="J805" s="191"/>
      <c r="K805" s="191"/>
      <c r="L805" s="191"/>
      <c r="M805" s="191"/>
      <c r="N805" s="191"/>
      <c r="O805" s="191"/>
      <c r="P805" s="191"/>
      <c r="Q805" s="191"/>
      <c r="R805" s="191"/>
      <c r="S805" s="191"/>
      <c r="T805" s="191"/>
      <c r="U805" s="191"/>
      <c r="V805" s="191"/>
      <c r="W805" s="191"/>
    </row>
    <row r="806" spans="1:23">
      <c r="A806" s="191"/>
      <c r="B806" s="191"/>
      <c r="C806" s="191"/>
      <c r="D806" s="191"/>
      <c r="E806" s="182"/>
      <c r="F806" s="191"/>
      <c r="G806" s="191"/>
      <c r="H806" s="191"/>
      <c r="I806" s="182"/>
      <c r="J806" s="191"/>
      <c r="K806" s="191"/>
      <c r="L806" s="191"/>
      <c r="M806" s="191"/>
      <c r="N806" s="191"/>
      <c r="O806" s="191"/>
      <c r="P806" s="191"/>
      <c r="Q806" s="191"/>
      <c r="R806" s="191"/>
      <c r="S806" s="191"/>
      <c r="T806" s="191"/>
      <c r="U806" s="191"/>
      <c r="V806" s="191"/>
      <c r="W806" s="191"/>
    </row>
    <row r="807" spans="1:23">
      <c r="A807" s="191"/>
      <c r="B807" s="191"/>
      <c r="C807" s="191"/>
      <c r="D807" s="191"/>
      <c r="E807" s="182"/>
      <c r="F807" s="191"/>
      <c r="G807" s="191"/>
      <c r="H807" s="191"/>
      <c r="I807" s="182"/>
      <c r="J807" s="191"/>
      <c r="K807" s="191"/>
      <c r="L807" s="191"/>
      <c r="M807" s="191"/>
      <c r="N807" s="191"/>
      <c r="O807" s="191"/>
      <c r="P807" s="191"/>
      <c r="Q807" s="191"/>
      <c r="R807" s="191"/>
      <c r="S807" s="191"/>
      <c r="T807" s="191"/>
      <c r="U807" s="191"/>
      <c r="V807" s="191"/>
      <c r="W807" s="191"/>
    </row>
    <row r="808" spans="1:23">
      <c r="A808" s="191"/>
      <c r="B808" s="191"/>
      <c r="C808" s="191"/>
      <c r="D808" s="191"/>
      <c r="E808" s="182"/>
      <c r="F808" s="191"/>
      <c r="G808" s="191"/>
      <c r="H808" s="191"/>
      <c r="I808" s="182"/>
      <c r="J808" s="191"/>
      <c r="K808" s="191"/>
      <c r="L808" s="191"/>
      <c r="M808" s="191"/>
      <c r="N808" s="191"/>
      <c r="O808" s="191"/>
      <c r="P808" s="191"/>
      <c r="Q808" s="191"/>
      <c r="R808" s="191"/>
      <c r="S808" s="191"/>
      <c r="T808" s="191"/>
      <c r="U808" s="191"/>
      <c r="V808" s="191"/>
      <c r="W808" s="191"/>
    </row>
    <row r="809" spans="1:23">
      <c r="A809" s="191"/>
      <c r="B809" s="191"/>
      <c r="C809" s="191"/>
      <c r="D809" s="191"/>
      <c r="E809" s="182"/>
      <c r="F809" s="191"/>
      <c r="G809" s="191"/>
      <c r="H809" s="191"/>
      <c r="I809" s="182"/>
      <c r="J809" s="191"/>
      <c r="K809" s="191"/>
      <c r="L809" s="191"/>
      <c r="M809" s="191"/>
      <c r="N809" s="191"/>
      <c r="O809" s="191"/>
      <c r="P809" s="191"/>
      <c r="Q809" s="191"/>
      <c r="R809" s="191"/>
      <c r="S809" s="191"/>
      <c r="T809" s="191"/>
      <c r="U809" s="191"/>
      <c r="V809" s="191"/>
      <c r="W809" s="191"/>
    </row>
    <row r="810" spans="1:23">
      <c r="A810" s="191"/>
      <c r="B810" s="191"/>
      <c r="C810" s="191"/>
      <c r="D810" s="191"/>
      <c r="E810" s="182"/>
      <c r="F810" s="191"/>
      <c r="G810" s="191"/>
      <c r="H810" s="191"/>
      <c r="I810" s="182"/>
      <c r="J810" s="191"/>
      <c r="K810" s="191"/>
      <c r="L810" s="191"/>
      <c r="M810" s="191"/>
      <c r="N810" s="191"/>
      <c r="O810" s="191"/>
      <c r="P810" s="191"/>
      <c r="Q810" s="191"/>
      <c r="R810" s="191"/>
      <c r="S810" s="191"/>
      <c r="T810" s="191"/>
      <c r="U810" s="191"/>
      <c r="V810" s="191"/>
      <c r="W810" s="191"/>
    </row>
    <row r="811" spans="1:23">
      <c r="A811" s="191"/>
      <c r="B811" s="191"/>
      <c r="C811" s="191"/>
      <c r="D811" s="191"/>
      <c r="E811" s="182"/>
      <c r="F811" s="191"/>
      <c r="G811" s="191"/>
      <c r="H811" s="191"/>
      <c r="I811" s="182"/>
      <c r="J811" s="191"/>
      <c r="K811" s="191"/>
      <c r="L811" s="191"/>
      <c r="M811" s="191"/>
      <c r="N811" s="191"/>
      <c r="O811" s="191"/>
      <c r="P811" s="191"/>
      <c r="Q811" s="191"/>
      <c r="R811" s="191"/>
      <c r="S811" s="191"/>
      <c r="T811" s="191"/>
      <c r="U811" s="191"/>
      <c r="V811" s="191"/>
      <c r="W811" s="191"/>
    </row>
    <row r="812" spans="1:23">
      <c r="A812" s="191"/>
      <c r="B812" s="191"/>
      <c r="C812" s="191"/>
      <c r="D812" s="191"/>
      <c r="E812" s="182"/>
      <c r="F812" s="191"/>
      <c r="G812" s="191"/>
      <c r="H812" s="191"/>
      <c r="I812" s="182"/>
      <c r="J812" s="191"/>
      <c r="K812" s="191"/>
      <c r="L812" s="191"/>
      <c r="M812" s="191"/>
      <c r="N812" s="191"/>
      <c r="O812" s="191"/>
      <c r="P812" s="191"/>
      <c r="Q812" s="191"/>
      <c r="R812" s="191"/>
      <c r="S812" s="191"/>
      <c r="T812" s="191"/>
      <c r="U812" s="191"/>
      <c r="V812" s="191"/>
      <c r="W812" s="191"/>
    </row>
    <row r="813" spans="1:23">
      <c r="A813" s="191"/>
      <c r="B813" s="191"/>
      <c r="C813" s="191"/>
      <c r="D813" s="191"/>
      <c r="E813" s="182"/>
      <c r="F813" s="191"/>
      <c r="G813" s="191"/>
      <c r="H813" s="191"/>
      <c r="I813" s="182"/>
      <c r="J813" s="191"/>
      <c r="K813" s="191"/>
      <c r="L813" s="191"/>
      <c r="M813" s="191"/>
      <c r="N813" s="191"/>
      <c r="O813" s="191"/>
      <c r="P813" s="191"/>
      <c r="Q813" s="191"/>
      <c r="R813" s="191"/>
      <c r="S813" s="191"/>
      <c r="T813" s="191"/>
      <c r="U813" s="191"/>
      <c r="V813" s="191"/>
      <c r="W813" s="191"/>
    </row>
    <row r="814" spans="1:23">
      <c r="A814" s="191"/>
      <c r="B814" s="191"/>
      <c r="C814" s="191"/>
      <c r="D814" s="191"/>
      <c r="E814" s="182"/>
      <c r="F814" s="191"/>
      <c r="G814" s="191"/>
      <c r="H814" s="191"/>
      <c r="I814" s="182"/>
      <c r="J814" s="191"/>
      <c r="K814" s="191"/>
      <c r="L814" s="191"/>
      <c r="M814" s="191"/>
      <c r="N814" s="191"/>
      <c r="O814" s="191"/>
      <c r="P814" s="191"/>
      <c r="Q814" s="191"/>
      <c r="R814" s="191"/>
      <c r="S814" s="191"/>
      <c r="T814" s="191"/>
      <c r="U814" s="191"/>
      <c r="V814" s="191"/>
      <c r="W814" s="191"/>
    </row>
    <row r="815" spans="1:23">
      <c r="A815" s="191"/>
      <c r="B815" s="191"/>
      <c r="C815" s="191"/>
      <c r="D815" s="191"/>
      <c r="E815" s="182"/>
      <c r="F815" s="191"/>
      <c r="G815" s="191"/>
      <c r="H815" s="191"/>
      <c r="I815" s="182"/>
      <c r="J815" s="191"/>
      <c r="K815" s="191"/>
      <c r="L815" s="191"/>
      <c r="M815" s="191"/>
      <c r="N815" s="191"/>
      <c r="O815" s="191"/>
      <c r="P815" s="191"/>
      <c r="Q815" s="191"/>
      <c r="R815" s="191"/>
      <c r="S815" s="191"/>
      <c r="T815" s="191"/>
      <c r="U815" s="191"/>
      <c r="V815" s="191"/>
      <c r="W815" s="191"/>
    </row>
    <row r="816" spans="1:23">
      <c r="A816" s="191"/>
      <c r="B816" s="191"/>
      <c r="C816" s="191"/>
      <c r="D816" s="191"/>
      <c r="E816" s="182"/>
      <c r="F816" s="191"/>
      <c r="G816" s="191"/>
      <c r="H816" s="191"/>
      <c r="I816" s="182"/>
      <c r="J816" s="191"/>
      <c r="K816" s="191"/>
      <c r="L816" s="191"/>
      <c r="M816" s="191"/>
      <c r="N816" s="191"/>
      <c r="O816" s="191"/>
      <c r="P816" s="191"/>
      <c r="Q816" s="191"/>
      <c r="R816" s="191"/>
      <c r="S816" s="191"/>
      <c r="T816" s="191"/>
      <c r="U816" s="191"/>
      <c r="V816" s="191"/>
      <c r="W816" s="191"/>
    </row>
    <row r="817" spans="1:23">
      <c r="A817" s="191"/>
      <c r="B817" s="191"/>
      <c r="C817" s="191"/>
      <c r="D817" s="191"/>
      <c r="E817" s="182"/>
      <c r="F817" s="191"/>
      <c r="G817" s="191"/>
      <c r="H817" s="191"/>
      <c r="I817" s="182"/>
      <c r="J817" s="191"/>
      <c r="K817" s="191"/>
      <c r="L817" s="191"/>
      <c r="M817" s="191"/>
      <c r="N817" s="191"/>
      <c r="O817" s="191"/>
      <c r="P817" s="191"/>
      <c r="Q817" s="191"/>
      <c r="R817" s="191"/>
      <c r="S817" s="191"/>
      <c r="T817" s="191"/>
      <c r="U817" s="191"/>
      <c r="V817" s="191"/>
      <c r="W817" s="191"/>
    </row>
    <row r="818" spans="1:23">
      <c r="A818" s="191"/>
      <c r="B818" s="191"/>
      <c r="C818" s="191"/>
      <c r="D818" s="191"/>
      <c r="E818" s="182"/>
      <c r="F818" s="191"/>
      <c r="G818" s="191"/>
      <c r="H818" s="191"/>
      <c r="I818" s="182"/>
      <c r="J818" s="191"/>
      <c r="K818" s="191"/>
      <c r="L818" s="191"/>
      <c r="M818" s="191"/>
      <c r="N818" s="191"/>
      <c r="O818" s="191"/>
      <c r="P818" s="191"/>
      <c r="Q818" s="191"/>
      <c r="R818" s="191"/>
      <c r="S818" s="191"/>
      <c r="T818" s="191"/>
      <c r="U818" s="191"/>
      <c r="V818" s="191"/>
      <c r="W818" s="191"/>
    </row>
    <row r="819" spans="1:23">
      <c r="A819" s="191"/>
      <c r="B819" s="191"/>
      <c r="C819" s="191"/>
      <c r="D819" s="191"/>
      <c r="E819" s="182"/>
      <c r="F819" s="191"/>
      <c r="G819" s="191"/>
      <c r="H819" s="191"/>
      <c r="I819" s="182"/>
      <c r="J819" s="191"/>
      <c r="K819" s="191"/>
      <c r="L819" s="191"/>
      <c r="M819" s="191"/>
      <c r="N819" s="191"/>
      <c r="O819" s="191"/>
      <c r="P819" s="191"/>
      <c r="Q819" s="191"/>
      <c r="R819" s="191"/>
      <c r="S819" s="191"/>
      <c r="T819" s="191"/>
      <c r="U819" s="191"/>
      <c r="V819" s="191"/>
      <c r="W819" s="191"/>
    </row>
    <row r="820" spans="1:23">
      <c r="A820" s="191"/>
      <c r="B820" s="191"/>
      <c r="C820" s="191"/>
      <c r="D820" s="191"/>
      <c r="E820" s="182"/>
      <c r="F820" s="191"/>
      <c r="G820" s="191"/>
      <c r="H820" s="191"/>
      <c r="I820" s="182"/>
      <c r="J820" s="191"/>
      <c r="K820" s="191"/>
      <c r="L820" s="191"/>
      <c r="M820" s="191"/>
      <c r="N820" s="191"/>
      <c r="O820" s="191"/>
      <c r="P820" s="191"/>
      <c r="Q820" s="191"/>
      <c r="R820" s="191"/>
      <c r="S820" s="191"/>
      <c r="T820" s="191"/>
      <c r="U820" s="191"/>
      <c r="V820" s="191"/>
      <c r="W820" s="191"/>
    </row>
    <row r="821" spans="1:23">
      <c r="A821" s="191"/>
      <c r="B821" s="191"/>
      <c r="C821" s="191"/>
      <c r="D821" s="191"/>
      <c r="E821" s="182"/>
      <c r="F821" s="191"/>
      <c r="G821" s="191"/>
      <c r="H821" s="191"/>
      <c r="I821" s="182"/>
      <c r="J821" s="191"/>
      <c r="K821" s="191"/>
      <c r="L821" s="191"/>
      <c r="M821" s="191"/>
      <c r="N821" s="191"/>
      <c r="O821" s="191"/>
      <c r="P821" s="191"/>
      <c r="Q821" s="191"/>
      <c r="R821" s="191"/>
      <c r="S821" s="191"/>
      <c r="T821" s="191"/>
      <c r="U821" s="191"/>
      <c r="V821" s="191"/>
      <c r="W821" s="191"/>
    </row>
    <row r="822" spans="1:23">
      <c r="A822" s="191"/>
      <c r="B822" s="191"/>
      <c r="C822" s="191"/>
      <c r="D822" s="191"/>
      <c r="E822" s="182"/>
      <c r="F822" s="191"/>
      <c r="G822" s="191"/>
      <c r="H822" s="191"/>
      <c r="I822" s="182"/>
      <c r="J822" s="191"/>
      <c r="K822" s="191"/>
      <c r="L822" s="191"/>
      <c r="M822" s="191"/>
      <c r="N822" s="191"/>
      <c r="O822" s="191"/>
      <c r="P822" s="191"/>
      <c r="Q822" s="191"/>
      <c r="R822" s="191"/>
      <c r="S822" s="191"/>
      <c r="T822" s="191"/>
      <c r="U822" s="191"/>
      <c r="V822" s="191"/>
      <c r="W822" s="191"/>
    </row>
    <row r="823" spans="1:23">
      <c r="A823" s="191"/>
      <c r="B823" s="191"/>
      <c r="C823" s="191"/>
      <c r="D823" s="191"/>
      <c r="E823" s="182"/>
      <c r="F823" s="191"/>
      <c r="G823" s="191"/>
      <c r="H823" s="191"/>
      <c r="I823" s="182"/>
      <c r="J823" s="191"/>
      <c r="K823" s="191"/>
      <c r="L823" s="191"/>
      <c r="M823" s="191"/>
      <c r="N823" s="191"/>
      <c r="O823" s="191"/>
      <c r="P823" s="191"/>
      <c r="Q823" s="191"/>
      <c r="R823" s="191"/>
      <c r="S823" s="191"/>
      <c r="T823" s="191"/>
      <c r="U823" s="191"/>
      <c r="V823" s="191"/>
      <c r="W823" s="191"/>
    </row>
    <row r="824" spans="1:23">
      <c r="A824" s="191"/>
      <c r="B824" s="191"/>
      <c r="C824" s="191"/>
      <c r="D824" s="191"/>
      <c r="E824" s="182"/>
      <c r="F824" s="191"/>
      <c r="G824" s="191"/>
      <c r="H824" s="191"/>
      <c r="I824" s="182"/>
      <c r="J824" s="191"/>
      <c r="K824" s="191"/>
      <c r="L824" s="191"/>
      <c r="M824" s="191"/>
      <c r="N824" s="191"/>
      <c r="O824" s="191"/>
      <c r="P824" s="191"/>
      <c r="Q824" s="191"/>
      <c r="R824" s="191"/>
      <c r="S824" s="191"/>
      <c r="T824" s="191"/>
      <c r="U824" s="191"/>
      <c r="V824" s="191"/>
      <c r="W824" s="191"/>
    </row>
    <row r="825" spans="1:23">
      <c r="A825" s="191"/>
      <c r="B825" s="191"/>
      <c r="C825" s="191"/>
      <c r="D825" s="191"/>
      <c r="E825" s="182"/>
      <c r="F825" s="191"/>
      <c r="G825" s="191"/>
      <c r="H825" s="191"/>
      <c r="I825" s="182"/>
      <c r="J825" s="191"/>
      <c r="K825" s="191"/>
      <c r="L825" s="191"/>
      <c r="M825" s="191"/>
      <c r="N825" s="191"/>
      <c r="O825" s="191"/>
      <c r="P825" s="191"/>
      <c r="Q825" s="191"/>
      <c r="R825" s="191"/>
      <c r="S825" s="191"/>
      <c r="T825" s="191"/>
      <c r="U825" s="191"/>
      <c r="V825" s="191"/>
      <c r="W825" s="191"/>
    </row>
    <row r="826" spans="1:23">
      <c r="A826" s="191"/>
      <c r="B826" s="191"/>
      <c r="C826" s="191"/>
      <c r="D826" s="191"/>
      <c r="E826" s="182"/>
      <c r="F826" s="191"/>
      <c r="G826" s="191"/>
      <c r="H826" s="191"/>
      <c r="I826" s="182"/>
      <c r="J826" s="191"/>
      <c r="K826" s="191"/>
      <c r="L826" s="191"/>
      <c r="M826" s="191"/>
      <c r="N826" s="191"/>
      <c r="O826" s="191"/>
      <c r="P826" s="191"/>
      <c r="Q826" s="191"/>
      <c r="R826" s="191"/>
      <c r="S826" s="191"/>
      <c r="T826" s="191"/>
      <c r="U826" s="191"/>
      <c r="V826" s="191"/>
      <c r="W826" s="191"/>
    </row>
    <row r="827" spans="1:23">
      <c r="A827" s="191"/>
      <c r="B827" s="191"/>
      <c r="C827" s="191"/>
      <c r="D827" s="191"/>
      <c r="E827" s="182"/>
      <c r="F827" s="191"/>
      <c r="G827" s="191"/>
      <c r="H827" s="191"/>
      <c r="I827" s="182"/>
      <c r="J827" s="191"/>
      <c r="K827" s="191"/>
      <c r="L827" s="191"/>
      <c r="M827" s="191"/>
      <c r="N827" s="191"/>
      <c r="O827" s="191"/>
      <c r="P827" s="191"/>
      <c r="Q827" s="191"/>
      <c r="R827" s="191"/>
      <c r="S827" s="191"/>
      <c r="T827" s="191"/>
      <c r="U827" s="191"/>
      <c r="V827" s="191"/>
      <c r="W827" s="191"/>
    </row>
    <row r="828" spans="1:23">
      <c r="A828" s="191"/>
      <c r="B828" s="191"/>
      <c r="C828" s="191"/>
      <c r="D828" s="191"/>
      <c r="E828" s="182"/>
      <c r="F828" s="191"/>
      <c r="G828" s="191"/>
      <c r="H828" s="191"/>
      <c r="I828" s="182"/>
      <c r="J828" s="191"/>
      <c r="K828" s="191"/>
      <c r="L828" s="191"/>
      <c r="M828" s="191"/>
      <c r="N828" s="191"/>
      <c r="O828" s="191"/>
      <c r="P828" s="191"/>
      <c r="Q828" s="191"/>
      <c r="R828" s="191"/>
      <c r="S828" s="191"/>
      <c r="T828" s="191"/>
      <c r="U828" s="191"/>
      <c r="V828" s="191"/>
      <c r="W828" s="191"/>
    </row>
    <row r="829" spans="1:23">
      <c r="A829" s="191"/>
      <c r="B829" s="191"/>
      <c r="C829" s="191"/>
      <c r="D829" s="191"/>
      <c r="E829" s="182"/>
      <c r="F829" s="191"/>
      <c r="G829" s="191"/>
      <c r="H829" s="191"/>
      <c r="I829" s="182"/>
      <c r="J829" s="191"/>
      <c r="K829" s="191"/>
      <c r="L829" s="191"/>
      <c r="M829" s="191"/>
      <c r="N829" s="191"/>
      <c r="O829" s="191"/>
      <c r="P829" s="191"/>
      <c r="Q829" s="191"/>
      <c r="R829" s="191"/>
      <c r="S829" s="191"/>
      <c r="T829" s="191"/>
      <c r="U829" s="191"/>
      <c r="V829" s="191"/>
      <c r="W829" s="191"/>
    </row>
    <row r="830" spans="1:23">
      <c r="A830" s="191"/>
      <c r="B830" s="191"/>
      <c r="C830" s="191"/>
      <c r="D830" s="191"/>
      <c r="E830" s="182"/>
      <c r="F830" s="191"/>
      <c r="G830" s="191"/>
      <c r="H830" s="191"/>
      <c r="I830" s="182"/>
      <c r="J830" s="191"/>
      <c r="K830" s="191"/>
      <c r="L830" s="191"/>
      <c r="M830" s="191"/>
      <c r="N830" s="191"/>
      <c r="O830" s="191"/>
      <c r="P830" s="191"/>
      <c r="Q830" s="191"/>
      <c r="R830" s="191"/>
      <c r="S830" s="191"/>
      <c r="T830" s="191"/>
      <c r="U830" s="191"/>
      <c r="V830" s="191"/>
      <c r="W830" s="191"/>
    </row>
    <row r="831" spans="1:23">
      <c r="A831" s="191"/>
      <c r="B831" s="191"/>
      <c r="C831" s="191"/>
      <c r="D831" s="191"/>
      <c r="E831" s="182"/>
      <c r="F831" s="191"/>
      <c r="G831" s="191"/>
      <c r="H831" s="191"/>
      <c r="I831" s="182"/>
      <c r="J831" s="191"/>
      <c r="K831" s="191"/>
      <c r="L831" s="191"/>
      <c r="M831" s="191"/>
      <c r="N831" s="191"/>
      <c r="O831" s="191"/>
      <c r="P831" s="191"/>
      <c r="Q831" s="191"/>
      <c r="R831" s="191"/>
      <c r="S831" s="191"/>
      <c r="T831" s="191"/>
      <c r="U831" s="191"/>
      <c r="V831" s="191"/>
      <c r="W831" s="191"/>
    </row>
    <row r="832" spans="1:23">
      <c r="A832" s="191"/>
      <c r="B832" s="191"/>
      <c r="C832" s="191"/>
      <c r="D832" s="191"/>
      <c r="E832" s="182"/>
      <c r="F832" s="191"/>
      <c r="G832" s="191"/>
      <c r="H832" s="191"/>
      <c r="I832" s="182"/>
      <c r="J832" s="191"/>
      <c r="K832" s="191"/>
      <c r="L832" s="191"/>
      <c r="M832" s="191"/>
      <c r="N832" s="191"/>
      <c r="O832" s="191"/>
      <c r="P832" s="191"/>
      <c r="Q832" s="191"/>
      <c r="R832" s="191"/>
      <c r="S832" s="191"/>
      <c r="T832" s="191"/>
      <c r="U832" s="191"/>
      <c r="V832" s="191"/>
      <c r="W832" s="191"/>
    </row>
    <row r="833" spans="1:23">
      <c r="A833" s="191"/>
      <c r="B833" s="191"/>
      <c r="C833" s="191"/>
      <c r="D833" s="191"/>
      <c r="E833" s="182"/>
      <c r="F833" s="191"/>
      <c r="G833" s="191"/>
      <c r="H833" s="191"/>
      <c r="I833" s="182"/>
      <c r="J833" s="191"/>
      <c r="K833" s="191"/>
      <c r="L833" s="191"/>
      <c r="M833" s="191"/>
      <c r="N833" s="191"/>
      <c r="O833" s="191"/>
      <c r="P833" s="191"/>
      <c r="Q833" s="191"/>
      <c r="R833" s="191"/>
      <c r="S833" s="191"/>
      <c r="T833" s="191"/>
      <c r="U833" s="191"/>
      <c r="V833" s="191"/>
      <c r="W833" s="191"/>
    </row>
    <row r="834" spans="1:23">
      <c r="A834" s="191"/>
      <c r="B834" s="191"/>
      <c r="C834" s="191"/>
      <c r="D834" s="191"/>
      <c r="E834" s="182"/>
      <c r="F834" s="191"/>
      <c r="G834" s="191"/>
      <c r="H834" s="191"/>
      <c r="I834" s="182"/>
      <c r="J834" s="191"/>
      <c r="K834" s="191"/>
      <c r="L834" s="191"/>
      <c r="M834" s="191"/>
      <c r="N834" s="191"/>
      <c r="O834" s="191"/>
      <c r="P834" s="191"/>
      <c r="Q834" s="191"/>
      <c r="R834" s="191"/>
      <c r="S834" s="191"/>
      <c r="T834" s="191"/>
      <c r="U834" s="191"/>
      <c r="V834" s="191"/>
      <c r="W834" s="191"/>
    </row>
    <row r="835" spans="1:23">
      <c r="A835" s="191"/>
      <c r="B835" s="191"/>
      <c r="C835" s="191"/>
      <c r="D835" s="191"/>
      <c r="E835" s="182"/>
      <c r="F835" s="191"/>
      <c r="G835" s="191"/>
      <c r="H835" s="191"/>
      <c r="I835" s="182"/>
      <c r="J835" s="191"/>
      <c r="K835" s="191"/>
      <c r="L835" s="191"/>
      <c r="M835" s="191"/>
      <c r="N835" s="191"/>
      <c r="O835" s="191"/>
      <c r="P835" s="191"/>
      <c r="Q835" s="191"/>
      <c r="R835" s="191"/>
      <c r="S835" s="191"/>
      <c r="T835" s="191"/>
      <c r="U835" s="191"/>
      <c r="V835" s="191"/>
      <c r="W835" s="191"/>
    </row>
    <row r="836" spans="1:23">
      <c r="A836" s="191"/>
      <c r="B836" s="191"/>
      <c r="C836" s="191"/>
      <c r="D836" s="191"/>
      <c r="E836" s="182"/>
      <c r="F836" s="191"/>
      <c r="G836" s="191"/>
      <c r="H836" s="191"/>
      <c r="I836" s="182"/>
      <c r="J836" s="191"/>
      <c r="K836" s="191"/>
      <c r="L836" s="191"/>
      <c r="M836" s="191"/>
      <c r="N836" s="191"/>
      <c r="O836" s="191"/>
      <c r="P836" s="191"/>
      <c r="Q836" s="191"/>
      <c r="R836" s="191"/>
      <c r="S836" s="191"/>
      <c r="T836" s="191"/>
      <c r="U836" s="191"/>
      <c r="V836" s="191"/>
      <c r="W836" s="191"/>
    </row>
    <row r="837" spans="1:23">
      <c r="A837" s="191"/>
      <c r="B837" s="191"/>
      <c r="C837" s="191"/>
      <c r="D837" s="191"/>
      <c r="E837" s="182"/>
      <c r="F837" s="191"/>
      <c r="G837" s="191"/>
      <c r="H837" s="191"/>
      <c r="I837" s="182"/>
      <c r="J837" s="191"/>
      <c r="K837" s="191"/>
      <c r="L837" s="191"/>
      <c r="M837" s="191"/>
      <c r="N837" s="191"/>
      <c r="O837" s="191"/>
      <c r="P837" s="191"/>
      <c r="Q837" s="191"/>
      <c r="R837" s="191"/>
      <c r="S837" s="191"/>
      <c r="T837" s="191"/>
      <c r="U837" s="191"/>
      <c r="V837" s="191"/>
      <c r="W837" s="191"/>
    </row>
    <row r="838" spans="1:23">
      <c r="A838" s="191"/>
      <c r="B838" s="191"/>
      <c r="C838" s="191"/>
      <c r="D838" s="191"/>
      <c r="E838" s="182"/>
      <c r="F838" s="191"/>
      <c r="G838" s="191"/>
      <c r="H838" s="191"/>
      <c r="I838" s="182"/>
      <c r="J838" s="191"/>
      <c r="K838" s="191"/>
      <c r="L838" s="191"/>
      <c r="M838" s="191"/>
      <c r="N838" s="191"/>
      <c r="O838" s="191"/>
      <c r="P838" s="191"/>
      <c r="Q838" s="191"/>
      <c r="R838" s="191"/>
      <c r="S838" s="191"/>
      <c r="T838" s="191"/>
      <c r="U838" s="191"/>
      <c r="V838" s="191"/>
      <c r="W838" s="191"/>
    </row>
    <row r="839" spans="1:23">
      <c r="A839" s="191"/>
      <c r="B839" s="191"/>
      <c r="C839" s="191"/>
      <c r="D839" s="191"/>
      <c r="E839" s="182"/>
      <c r="F839" s="191"/>
      <c r="G839" s="191"/>
      <c r="H839" s="191"/>
      <c r="I839" s="182"/>
      <c r="J839" s="191"/>
      <c r="K839" s="191"/>
      <c r="L839" s="191"/>
      <c r="M839" s="191"/>
      <c r="N839" s="191"/>
      <c r="O839" s="191"/>
      <c r="P839" s="191"/>
      <c r="Q839" s="191"/>
      <c r="R839" s="191"/>
      <c r="S839" s="191"/>
      <c r="T839" s="191"/>
      <c r="U839" s="191"/>
      <c r="V839" s="191"/>
      <c r="W839" s="191"/>
    </row>
    <row r="840" spans="1:23">
      <c r="A840" s="191"/>
      <c r="B840" s="191"/>
      <c r="C840" s="191"/>
      <c r="D840" s="191"/>
      <c r="E840" s="182"/>
      <c r="F840" s="191"/>
      <c r="G840" s="191"/>
      <c r="H840" s="191"/>
      <c r="I840" s="182"/>
      <c r="J840" s="191"/>
      <c r="K840" s="191"/>
      <c r="L840" s="191"/>
      <c r="M840" s="191"/>
      <c r="N840" s="191"/>
      <c r="O840" s="191"/>
      <c r="P840" s="191"/>
      <c r="Q840" s="191"/>
      <c r="R840" s="191"/>
      <c r="S840" s="191"/>
      <c r="T840" s="191"/>
      <c r="U840" s="191"/>
      <c r="V840" s="191"/>
      <c r="W840" s="191"/>
    </row>
    <row r="841" spans="1:23">
      <c r="A841" s="191"/>
      <c r="B841" s="191"/>
      <c r="C841" s="191"/>
      <c r="D841" s="191"/>
      <c r="E841" s="182"/>
      <c r="F841" s="191"/>
      <c r="G841" s="191"/>
      <c r="H841" s="191"/>
      <c r="I841" s="182"/>
      <c r="J841" s="191"/>
      <c r="K841" s="191"/>
      <c r="L841" s="191"/>
      <c r="M841" s="191"/>
      <c r="N841" s="191"/>
      <c r="O841" s="191"/>
      <c r="P841" s="191"/>
      <c r="Q841" s="191"/>
      <c r="R841" s="191"/>
      <c r="S841" s="191"/>
      <c r="T841" s="191"/>
      <c r="U841" s="191"/>
      <c r="V841" s="191"/>
      <c r="W841" s="191"/>
    </row>
    <row r="842" spans="1:23">
      <c r="A842" s="191"/>
      <c r="B842" s="191"/>
      <c r="C842" s="191"/>
      <c r="D842" s="191"/>
      <c r="E842" s="182"/>
      <c r="F842" s="191"/>
      <c r="G842" s="191"/>
      <c r="H842" s="191"/>
      <c r="I842" s="182"/>
      <c r="J842" s="191"/>
      <c r="K842" s="191"/>
      <c r="L842" s="191"/>
      <c r="M842" s="191"/>
      <c r="N842" s="191"/>
      <c r="O842" s="191"/>
      <c r="P842" s="191"/>
      <c r="Q842" s="191"/>
      <c r="R842" s="191"/>
      <c r="S842" s="191"/>
      <c r="T842" s="191"/>
      <c r="U842" s="191"/>
      <c r="V842" s="191"/>
      <c r="W842" s="191"/>
    </row>
    <row r="843" spans="1:23">
      <c r="A843" s="191"/>
      <c r="B843" s="191"/>
      <c r="C843" s="191"/>
      <c r="D843" s="191"/>
      <c r="E843" s="182"/>
      <c r="F843" s="191"/>
      <c r="G843" s="191"/>
      <c r="H843" s="191"/>
      <c r="I843" s="182"/>
      <c r="J843" s="191"/>
      <c r="K843" s="191"/>
      <c r="L843" s="191"/>
      <c r="M843" s="191"/>
      <c r="N843" s="191"/>
      <c r="O843" s="191"/>
      <c r="P843" s="191"/>
      <c r="Q843" s="191"/>
      <c r="R843" s="191"/>
      <c r="S843" s="191"/>
      <c r="T843" s="191"/>
      <c r="U843" s="191"/>
      <c r="V843" s="191"/>
      <c r="W843" s="191"/>
    </row>
    <row r="844" spans="1:23">
      <c r="A844" s="191"/>
      <c r="B844" s="191"/>
      <c r="C844" s="191"/>
      <c r="D844" s="191"/>
      <c r="E844" s="182"/>
      <c r="F844" s="191"/>
      <c r="G844" s="191"/>
      <c r="H844" s="191"/>
      <c r="I844" s="182"/>
      <c r="J844" s="191"/>
      <c r="K844" s="191"/>
      <c r="L844" s="191"/>
      <c r="M844" s="191"/>
      <c r="N844" s="191"/>
      <c r="O844" s="191"/>
      <c r="P844" s="191"/>
      <c r="Q844" s="191"/>
      <c r="R844" s="191"/>
      <c r="S844" s="191"/>
      <c r="T844" s="191"/>
      <c r="U844" s="191"/>
      <c r="V844" s="191"/>
      <c r="W844" s="191"/>
    </row>
    <row r="845" spans="1:23">
      <c r="A845" s="191"/>
      <c r="B845" s="191"/>
      <c r="C845" s="191"/>
      <c r="D845" s="191"/>
      <c r="E845" s="182"/>
      <c r="F845" s="191"/>
      <c r="G845" s="191"/>
      <c r="H845" s="191"/>
      <c r="I845" s="182"/>
      <c r="J845" s="191"/>
      <c r="K845" s="191"/>
      <c r="L845" s="191"/>
      <c r="M845" s="191"/>
      <c r="N845" s="191"/>
      <c r="O845" s="191"/>
      <c r="P845" s="191"/>
      <c r="Q845" s="191"/>
      <c r="R845" s="191"/>
      <c r="S845" s="191"/>
      <c r="T845" s="191"/>
      <c r="U845" s="191"/>
      <c r="V845" s="191"/>
      <c r="W845" s="191"/>
    </row>
    <row r="846" spans="1:23">
      <c r="A846" s="191"/>
      <c r="B846" s="191"/>
      <c r="C846" s="191"/>
      <c r="D846" s="191"/>
      <c r="E846" s="182"/>
      <c r="F846" s="191"/>
      <c r="G846" s="191"/>
      <c r="H846" s="191"/>
      <c r="I846" s="182"/>
      <c r="J846" s="191"/>
      <c r="K846" s="191"/>
      <c r="L846" s="191"/>
      <c r="M846" s="191"/>
      <c r="N846" s="191"/>
      <c r="O846" s="191"/>
      <c r="P846" s="191"/>
      <c r="Q846" s="191"/>
      <c r="R846" s="191"/>
      <c r="S846" s="191"/>
      <c r="T846" s="191"/>
      <c r="U846" s="191"/>
      <c r="V846" s="191"/>
      <c r="W846" s="191"/>
    </row>
    <row r="847" spans="1:23">
      <c r="A847" s="191"/>
      <c r="B847" s="191"/>
      <c r="C847" s="191"/>
      <c r="D847" s="191"/>
      <c r="E847" s="182"/>
      <c r="F847" s="191"/>
      <c r="G847" s="191"/>
      <c r="H847" s="191"/>
      <c r="I847" s="182"/>
      <c r="J847" s="191"/>
      <c r="K847" s="191"/>
      <c r="L847" s="191"/>
      <c r="M847" s="191"/>
      <c r="N847" s="191"/>
      <c r="O847" s="191"/>
      <c r="P847" s="191"/>
      <c r="Q847" s="191"/>
      <c r="R847" s="191"/>
      <c r="S847" s="191"/>
      <c r="T847" s="191"/>
      <c r="U847" s="191"/>
      <c r="V847" s="191"/>
      <c r="W847" s="191"/>
    </row>
    <row r="848" spans="1:23">
      <c r="A848" s="191"/>
      <c r="B848" s="191"/>
      <c r="C848" s="191"/>
      <c r="D848" s="191"/>
      <c r="E848" s="182"/>
      <c r="F848" s="191"/>
      <c r="G848" s="191"/>
      <c r="H848" s="191"/>
      <c r="I848" s="182"/>
      <c r="J848" s="191"/>
      <c r="K848" s="191"/>
      <c r="L848" s="191"/>
      <c r="M848" s="191"/>
      <c r="N848" s="191"/>
      <c r="O848" s="191"/>
      <c r="P848" s="191"/>
      <c r="Q848" s="191"/>
      <c r="R848" s="191"/>
      <c r="S848" s="191"/>
      <c r="T848" s="191"/>
      <c r="U848" s="191"/>
      <c r="V848" s="191"/>
      <c r="W848" s="191"/>
    </row>
    <row r="849" spans="1:23">
      <c r="A849" s="191"/>
      <c r="B849" s="191"/>
      <c r="C849" s="191"/>
      <c r="D849" s="191"/>
      <c r="E849" s="182"/>
      <c r="F849" s="191"/>
      <c r="G849" s="191"/>
      <c r="H849" s="191"/>
      <c r="I849" s="182"/>
      <c r="J849" s="191"/>
      <c r="K849" s="191"/>
      <c r="L849" s="191"/>
      <c r="M849" s="191"/>
      <c r="N849" s="191"/>
      <c r="O849" s="191"/>
      <c r="P849" s="191"/>
      <c r="Q849" s="191"/>
      <c r="R849" s="191"/>
      <c r="S849" s="191"/>
      <c r="T849" s="191"/>
      <c r="U849" s="191"/>
      <c r="V849" s="191"/>
      <c r="W849" s="191"/>
    </row>
    <row r="850" spans="1:23">
      <c r="A850" s="191"/>
      <c r="B850" s="191"/>
      <c r="C850" s="191"/>
      <c r="D850" s="191"/>
      <c r="E850" s="182"/>
      <c r="F850" s="191"/>
      <c r="G850" s="191"/>
      <c r="H850" s="191"/>
      <c r="I850" s="182"/>
      <c r="J850" s="191"/>
      <c r="K850" s="191"/>
      <c r="L850" s="191"/>
      <c r="M850" s="191"/>
      <c r="N850" s="191"/>
      <c r="O850" s="191"/>
      <c r="P850" s="191"/>
      <c r="Q850" s="191"/>
      <c r="R850" s="191"/>
      <c r="S850" s="191"/>
      <c r="T850" s="191"/>
      <c r="U850" s="191"/>
      <c r="V850" s="191"/>
      <c r="W850" s="191"/>
    </row>
    <row r="851" spans="1:23">
      <c r="A851" s="191"/>
      <c r="B851" s="191"/>
      <c r="C851" s="191"/>
      <c r="D851" s="191"/>
      <c r="E851" s="182"/>
      <c r="F851" s="191"/>
      <c r="G851" s="191"/>
      <c r="H851" s="191"/>
      <c r="I851" s="182"/>
      <c r="J851" s="191"/>
      <c r="K851" s="191"/>
      <c r="L851" s="191"/>
      <c r="M851" s="191"/>
      <c r="N851" s="191"/>
      <c r="O851" s="191"/>
      <c r="P851" s="191"/>
      <c r="Q851" s="191"/>
      <c r="R851" s="191"/>
      <c r="S851" s="191"/>
      <c r="T851" s="191"/>
      <c r="U851" s="191"/>
      <c r="V851" s="191"/>
      <c r="W851" s="191"/>
    </row>
    <row r="852" spans="1:23">
      <c r="A852" s="191"/>
      <c r="B852" s="191"/>
      <c r="C852" s="191"/>
      <c r="D852" s="191"/>
      <c r="E852" s="182"/>
      <c r="F852" s="191"/>
      <c r="G852" s="191"/>
      <c r="H852" s="191"/>
      <c r="I852" s="182"/>
      <c r="J852" s="191"/>
      <c r="K852" s="191"/>
      <c r="L852" s="191"/>
      <c r="M852" s="191"/>
      <c r="N852" s="191"/>
      <c r="O852" s="191"/>
      <c r="P852" s="191"/>
      <c r="Q852" s="191"/>
      <c r="R852" s="191"/>
      <c r="S852" s="191"/>
      <c r="T852" s="191"/>
      <c r="U852" s="191"/>
      <c r="V852" s="191"/>
      <c r="W852" s="191"/>
    </row>
    <row r="853" spans="1:23">
      <c r="A853" s="191"/>
      <c r="B853" s="191"/>
      <c r="C853" s="191"/>
      <c r="D853" s="191"/>
      <c r="E853" s="182"/>
      <c r="F853" s="191"/>
      <c r="G853" s="191"/>
      <c r="H853" s="191"/>
      <c r="I853" s="182"/>
      <c r="J853" s="191"/>
      <c r="K853" s="191"/>
      <c r="L853" s="191"/>
      <c r="M853" s="191"/>
      <c r="N853" s="191"/>
      <c r="O853" s="191"/>
      <c r="P853" s="191"/>
      <c r="Q853" s="191"/>
      <c r="R853" s="191"/>
      <c r="S853" s="191"/>
      <c r="T853" s="191"/>
      <c r="U853" s="191"/>
      <c r="V853" s="191"/>
      <c r="W853" s="191"/>
    </row>
    <row r="854" spans="1:23">
      <c r="A854" s="191"/>
      <c r="B854" s="191"/>
      <c r="C854" s="191"/>
      <c r="D854" s="191"/>
      <c r="E854" s="182"/>
      <c r="F854" s="191"/>
      <c r="G854" s="191"/>
      <c r="H854" s="191"/>
      <c r="I854" s="182"/>
      <c r="J854" s="191"/>
      <c r="K854" s="191"/>
      <c r="L854" s="191"/>
      <c r="M854" s="191"/>
      <c r="N854" s="191"/>
      <c r="O854" s="191"/>
      <c r="P854" s="191"/>
      <c r="Q854" s="191"/>
      <c r="R854" s="191"/>
      <c r="S854" s="191"/>
      <c r="T854" s="191"/>
      <c r="U854" s="191"/>
      <c r="V854" s="191"/>
      <c r="W854" s="191"/>
    </row>
    <row r="855" spans="1:23">
      <c r="A855" s="191"/>
      <c r="B855" s="191"/>
      <c r="C855" s="191"/>
      <c r="D855" s="191"/>
      <c r="E855" s="182"/>
      <c r="F855" s="191"/>
      <c r="G855" s="191"/>
      <c r="H855" s="191"/>
      <c r="I855" s="182"/>
      <c r="J855" s="191"/>
      <c r="K855" s="191"/>
      <c r="L855" s="191"/>
      <c r="M855" s="191"/>
      <c r="N855" s="191"/>
      <c r="O855" s="191"/>
      <c r="P855" s="191"/>
      <c r="Q855" s="191"/>
      <c r="R855" s="191"/>
      <c r="S855" s="191"/>
      <c r="T855" s="191"/>
      <c r="U855" s="191"/>
      <c r="V855" s="191"/>
      <c r="W855" s="191"/>
    </row>
    <row r="856" spans="1:23">
      <c r="A856" s="191"/>
      <c r="B856" s="191"/>
      <c r="C856" s="191"/>
      <c r="D856" s="191"/>
      <c r="E856" s="182"/>
      <c r="F856" s="191"/>
      <c r="G856" s="191"/>
      <c r="H856" s="191"/>
      <c r="I856" s="182"/>
      <c r="J856" s="191"/>
      <c r="K856" s="191"/>
      <c r="L856" s="191"/>
      <c r="M856" s="191"/>
      <c r="N856" s="191"/>
      <c r="O856" s="191"/>
      <c r="P856" s="191"/>
      <c r="Q856" s="191"/>
      <c r="R856" s="191"/>
      <c r="S856" s="191"/>
      <c r="T856" s="191"/>
      <c r="U856" s="191"/>
      <c r="V856" s="191"/>
      <c r="W856" s="191"/>
    </row>
    <row r="857" spans="1:23">
      <c r="A857" s="191"/>
      <c r="B857" s="191"/>
      <c r="C857" s="191"/>
      <c r="D857" s="191"/>
      <c r="E857" s="182"/>
      <c r="F857" s="191"/>
      <c r="G857" s="191"/>
      <c r="H857" s="191"/>
      <c r="I857" s="182"/>
      <c r="J857" s="191"/>
      <c r="K857" s="191"/>
      <c r="L857" s="191"/>
      <c r="M857" s="191"/>
      <c r="N857" s="191"/>
      <c r="O857" s="191"/>
      <c r="P857" s="191"/>
      <c r="Q857" s="191"/>
      <c r="R857" s="191"/>
      <c r="S857" s="191"/>
      <c r="T857" s="191"/>
      <c r="U857" s="191"/>
      <c r="V857" s="191"/>
      <c r="W857" s="191"/>
    </row>
    <row r="858" spans="1:23">
      <c r="A858" s="191"/>
      <c r="B858" s="191"/>
      <c r="C858" s="191"/>
      <c r="D858" s="191"/>
      <c r="E858" s="182"/>
      <c r="F858" s="191"/>
      <c r="G858" s="191"/>
      <c r="H858" s="191"/>
      <c r="I858" s="182"/>
      <c r="J858" s="191"/>
      <c r="K858" s="191"/>
      <c r="L858" s="191"/>
      <c r="M858" s="191"/>
      <c r="N858" s="191"/>
      <c r="O858" s="191"/>
      <c r="P858" s="191"/>
      <c r="Q858" s="191"/>
      <c r="R858" s="191"/>
      <c r="S858" s="191"/>
      <c r="T858" s="191"/>
      <c r="U858" s="191"/>
      <c r="V858" s="191"/>
      <c r="W858" s="191"/>
    </row>
    <row r="859" spans="1:23">
      <c r="A859" s="191"/>
      <c r="B859" s="191"/>
      <c r="C859" s="191"/>
      <c r="D859" s="191"/>
      <c r="E859" s="182"/>
      <c r="F859" s="191"/>
      <c r="G859" s="191"/>
      <c r="H859" s="191"/>
      <c r="I859" s="182"/>
      <c r="J859" s="191"/>
      <c r="K859" s="191"/>
      <c r="L859" s="191"/>
      <c r="M859" s="191"/>
      <c r="N859" s="191"/>
      <c r="O859" s="191"/>
      <c r="P859" s="191"/>
      <c r="Q859" s="191"/>
      <c r="R859" s="191"/>
      <c r="S859" s="191"/>
      <c r="T859" s="191"/>
      <c r="U859" s="191"/>
      <c r="V859" s="191"/>
      <c r="W859" s="191"/>
    </row>
    <row r="860" spans="1:23">
      <c r="A860" s="191"/>
      <c r="B860" s="191"/>
      <c r="C860" s="191"/>
      <c r="D860" s="191"/>
      <c r="E860" s="182"/>
      <c r="F860" s="191"/>
      <c r="G860" s="191"/>
      <c r="H860" s="191"/>
      <c r="I860" s="182"/>
      <c r="J860" s="191"/>
      <c r="K860" s="191"/>
      <c r="L860" s="191"/>
      <c r="M860" s="191"/>
      <c r="N860" s="191"/>
      <c r="O860" s="191"/>
      <c r="P860" s="191"/>
      <c r="Q860" s="191"/>
      <c r="R860" s="191"/>
      <c r="S860" s="191"/>
      <c r="T860" s="191"/>
      <c r="U860" s="191"/>
      <c r="V860" s="191"/>
      <c r="W860" s="191"/>
    </row>
    <row r="861" spans="1:23">
      <c r="A861" s="191"/>
      <c r="B861" s="191"/>
      <c r="C861" s="191"/>
      <c r="D861" s="191"/>
      <c r="E861" s="182"/>
      <c r="F861" s="191"/>
      <c r="G861" s="191"/>
      <c r="H861" s="191"/>
      <c r="I861" s="182"/>
      <c r="J861" s="191"/>
      <c r="K861" s="191"/>
      <c r="L861" s="191"/>
      <c r="M861" s="191"/>
      <c r="N861" s="191"/>
      <c r="O861" s="191"/>
      <c r="P861" s="191"/>
      <c r="Q861" s="191"/>
      <c r="R861" s="191"/>
      <c r="S861" s="191"/>
      <c r="T861" s="191"/>
      <c r="U861" s="191"/>
      <c r="V861" s="191"/>
      <c r="W861" s="191"/>
    </row>
    <row r="862" spans="1:23">
      <c r="A862" s="191"/>
      <c r="B862" s="191"/>
      <c r="C862" s="191"/>
      <c r="D862" s="191"/>
      <c r="E862" s="182"/>
      <c r="F862" s="191"/>
      <c r="G862" s="191"/>
      <c r="H862" s="191"/>
      <c r="I862" s="182"/>
      <c r="J862" s="191"/>
      <c r="K862" s="191"/>
      <c r="L862" s="191"/>
      <c r="M862" s="191"/>
      <c r="N862" s="191"/>
      <c r="O862" s="191"/>
      <c r="P862" s="191"/>
      <c r="Q862" s="191"/>
      <c r="R862" s="191"/>
      <c r="S862" s="191"/>
      <c r="T862" s="191"/>
      <c r="U862" s="191"/>
      <c r="V862" s="191"/>
      <c r="W862" s="191"/>
    </row>
    <row r="863" spans="1:23">
      <c r="A863" s="191"/>
      <c r="B863" s="191"/>
      <c r="C863" s="191"/>
      <c r="D863" s="191"/>
      <c r="E863" s="182"/>
      <c r="F863" s="191"/>
      <c r="G863" s="191"/>
      <c r="H863" s="191"/>
      <c r="I863" s="182"/>
      <c r="J863" s="191"/>
      <c r="K863" s="191"/>
      <c r="L863" s="191"/>
      <c r="M863" s="191"/>
      <c r="N863" s="191"/>
      <c r="O863" s="191"/>
      <c r="P863" s="191"/>
      <c r="Q863" s="191"/>
      <c r="R863" s="191"/>
      <c r="S863" s="191"/>
      <c r="T863" s="191"/>
      <c r="U863" s="191"/>
      <c r="V863" s="191"/>
      <c r="W863" s="191"/>
    </row>
    <row r="864" spans="1:23">
      <c r="A864" s="191"/>
      <c r="B864" s="191"/>
      <c r="C864" s="191"/>
      <c r="D864" s="191"/>
      <c r="E864" s="182"/>
      <c r="F864" s="191"/>
      <c r="G864" s="191"/>
      <c r="H864" s="191"/>
      <c r="I864" s="182"/>
      <c r="J864" s="191"/>
      <c r="K864" s="191"/>
      <c r="L864" s="191"/>
      <c r="M864" s="191"/>
      <c r="N864" s="191"/>
      <c r="O864" s="191"/>
      <c r="P864" s="191"/>
      <c r="Q864" s="191"/>
      <c r="R864" s="191"/>
      <c r="S864" s="191"/>
      <c r="T864" s="191"/>
      <c r="U864" s="191"/>
      <c r="V864" s="191"/>
      <c r="W864" s="191"/>
    </row>
    <row r="865" spans="1:23">
      <c r="A865" s="191"/>
      <c r="B865" s="191"/>
      <c r="C865" s="191"/>
      <c r="D865" s="191"/>
      <c r="E865" s="182"/>
      <c r="F865" s="191"/>
      <c r="G865" s="191"/>
      <c r="H865" s="191"/>
      <c r="I865" s="182"/>
      <c r="J865" s="191"/>
      <c r="K865" s="191"/>
      <c r="L865" s="191"/>
      <c r="M865" s="191"/>
      <c r="N865" s="191"/>
      <c r="O865" s="191"/>
      <c r="P865" s="191"/>
      <c r="Q865" s="191"/>
      <c r="R865" s="191"/>
      <c r="S865" s="191"/>
      <c r="T865" s="191"/>
      <c r="U865" s="191"/>
      <c r="V865" s="191"/>
      <c r="W865" s="191"/>
    </row>
    <row r="866" spans="1:23">
      <c r="A866" s="191"/>
      <c r="B866" s="191"/>
      <c r="C866" s="191"/>
      <c r="D866" s="191"/>
      <c r="E866" s="182"/>
      <c r="F866" s="191"/>
      <c r="G866" s="191"/>
      <c r="H866" s="191"/>
      <c r="I866" s="182"/>
      <c r="J866" s="191"/>
      <c r="K866" s="191"/>
      <c r="L866" s="191"/>
      <c r="M866" s="191"/>
      <c r="N866" s="191"/>
      <c r="O866" s="191"/>
      <c r="P866" s="191"/>
      <c r="Q866" s="191"/>
      <c r="R866" s="191"/>
      <c r="S866" s="191"/>
      <c r="T866" s="191"/>
      <c r="U866" s="191"/>
      <c r="V866" s="191"/>
      <c r="W866" s="191"/>
    </row>
    <row r="867" spans="1:23">
      <c r="A867" s="191"/>
      <c r="B867" s="191"/>
      <c r="C867" s="191"/>
      <c r="D867" s="191"/>
      <c r="E867" s="182"/>
      <c r="F867" s="191"/>
      <c r="G867" s="191"/>
      <c r="H867" s="191"/>
      <c r="I867" s="182"/>
      <c r="J867" s="191"/>
      <c r="K867" s="191"/>
      <c r="L867" s="191"/>
      <c r="M867" s="191"/>
      <c r="N867" s="191"/>
      <c r="O867" s="191"/>
      <c r="P867" s="191"/>
      <c r="Q867" s="191"/>
      <c r="R867" s="191"/>
      <c r="S867" s="191"/>
      <c r="T867" s="191"/>
      <c r="U867" s="191"/>
      <c r="V867" s="191"/>
      <c r="W867" s="191"/>
    </row>
    <row r="868" spans="1:23">
      <c r="A868" s="191"/>
      <c r="B868" s="191"/>
      <c r="C868" s="191"/>
      <c r="D868" s="191"/>
      <c r="E868" s="182"/>
      <c r="F868" s="191"/>
      <c r="G868" s="191"/>
      <c r="H868" s="191"/>
      <c r="I868" s="182"/>
      <c r="J868" s="191"/>
      <c r="K868" s="191"/>
      <c r="L868" s="191"/>
      <c r="M868" s="191"/>
      <c r="N868" s="191"/>
      <c r="O868" s="191"/>
      <c r="P868" s="191"/>
      <c r="Q868" s="191"/>
      <c r="R868" s="191"/>
      <c r="S868" s="191"/>
      <c r="T868" s="191"/>
      <c r="U868" s="191"/>
      <c r="V868" s="191"/>
      <c r="W868" s="191"/>
    </row>
    <row r="869" spans="1:23">
      <c r="A869" s="191"/>
      <c r="B869" s="191"/>
      <c r="C869" s="191"/>
      <c r="D869" s="191"/>
      <c r="E869" s="182"/>
      <c r="F869" s="191"/>
      <c r="G869" s="191"/>
      <c r="H869" s="191"/>
      <c r="I869" s="182"/>
      <c r="J869" s="191"/>
      <c r="K869" s="191"/>
      <c r="L869" s="191"/>
      <c r="M869" s="191"/>
      <c r="N869" s="191"/>
      <c r="O869" s="191"/>
      <c r="P869" s="191"/>
      <c r="Q869" s="191"/>
      <c r="R869" s="191"/>
      <c r="S869" s="191"/>
      <c r="T869" s="191"/>
      <c r="U869" s="191"/>
      <c r="V869" s="191"/>
      <c r="W869" s="191"/>
    </row>
    <row r="870" spans="1:23">
      <c r="A870" s="191"/>
      <c r="B870" s="191"/>
      <c r="C870" s="191"/>
      <c r="D870" s="191"/>
      <c r="E870" s="182"/>
      <c r="F870" s="191"/>
      <c r="G870" s="191"/>
      <c r="H870" s="191"/>
      <c r="I870" s="182"/>
      <c r="J870" s="191"/>
      <c r="K870" s="191"/>
      <c r="L870" s="191"/>
      <c r="M870" s="191"/>
      <c r="N870" s="191"/>
      <c r="O870" s="191"/>
      <c r="P870" s="191"/>
      <c r="Q870" s="191"/>
      <c r="R870" s="191"/>
      <c r="S870" s="191"/>
      <c r="T870" s="191"/>
      <c r="U870" s="191"/>
      <c r="V870" s="191"/>
      <c r="W870" s="191"/>
    </row>
    <row r="871" spans="1:23">
      <c r="A871" s="191"/>
      <c r="B871" s="191"/>
      <c r="C871" s="191"/>
      <c r="D871" s="191"/>
      <c r="E871" s="182"/>
      <c r="F871" s="191"/>
      <c r="G871" s="191"/>
      <c r="H871" s="191"/>
      <c r="I871" s="182"/>
      <c r="J871" s="191"/>
      <c r="K871" s="191"/>
      <c r="L871" s="191"/>
      <c r="M871" s="191"/>
      <c r="N871" s="191"/>
      <c r="O871" s="191"/>
      <c r="P871" s="191"/>
      <c r="Q871" s="191"/>
      <c r="R871" s="191"/>
      <c r="S871" s="191"/>
      <c r="T871" s="191"/>
      <c r="U871" s="191"/>
      <c r="V871" s="191"/>
      <c r="W871" s="191"/>
    </row>
    <row r="872" spans="1:23">
      <c r="A872" s="191"/>
      <c r="B872" s="191"/>
      <c r="C872" s="191"/>
      <c r="D872" s="191"/>
      <c r="E872" s="182"/>
      <c r="F872" s="191"/>
      <c r="G872" s="191"/>
      <c r="H872" s="191"/>
      <c r="I872" s="182"/>
      <c r="J872" s="191"/>
      <c r="K872" s="191"/>
      <c r="L872" s="191"/>
      <c r="M872" s="191"/>
      <c r="N872" s="191"/>
      <c r="O872" s="191"/>
      <c r="P872" s="191"/>
      <c r="Q872" s="191"/>
      <c r="R872" s="191"/>
      <c r="S872" s="191"/>
      <c r="T872" s="191"/>
      <c r="U872" s="191"/>
      <c r="V872" s="191"/>
      <c r="W872" s="191"/>
    </row>
    <row r="873" spans="1:23">
      <c r="A873" s="191"/>
      <c r="B873" s="191"/>
      <c r="C873" s="191"/>
      <c r="D873" s="191"/>
      <c r="E873" s="182"/>
      <c r="F873" s="191"/>
      <c r="G873" s="191"/>
      <c r="H873" s="191"/>
      <c r="I873" s="182"/>
      <c r="J873" s="191"/>
      <c r="K873" s="191"/>
      <c r="L873" s="191"/>
      <c r="M873" s="191"/>
      <c r="N873" s="191"/>
      <c r="O873" s="191"/>
      <c r="P873" s="191"/>
      <c r="Q873" s="191"/>
      <c r="R873" s="191"/>
      <c r="S873" s="191"/>
      <c r="T873" s="191"/>
      <c r="U873" s="191"/>
      <c r="V873" s="191"/>
      <c r="W873" s="191"/>
    </row>
    <row r="874" spans="1:23">
      <c r="A874" s="191"/>
      <c r="B874" s="191"/>
      <c r="C874" s="191"/>
      <c r="D874" s="191"/>
      <c r="E874" s="182"/>
      <c r="F874" s="191"/>
      <c r="G874" s="191"/>
      <c r="H874" s="191"/>
      <c r="I874" s="182"/>
      <c r="J874" s="191"/>
      <c r="K874" s="191"/>
      <c r="L874" s="191"/>
      <c r="M874" s="191"/>
      <c r="N874" s="191"/>
      <c r="O874" s="191"/>
      <c r="P874" s="191"/>
      <c r="Q874" s="191"/>
      <c r="R874" s="191"/>
      <c r="S874" s="191"/>
      <c r="T874" s="191"/>
      <c r="U874" s="191"/>
      <c r="V874" s="191"/>
      <c r="W874" s="191"/>
    </row>
    <row r="875" spans="1:23">
      <c r="A875" s="191"/>
      <c r="B875" s="191"/>
      <c r="C875" s="191"/>
      <c r="D875" s="191"/>
      <c r="E875" s="182"/>
      <c r="F875" s="191"/>
      <c r="G875" s="191"/>
      <c r="H875" s="191"/>
      <c r="I875" s="182"/>
      <c r="J875" s="191"/>
      <c r="K875" s="191"/>
      <c r="L875" s="191"/>
      <c r="M875" s="191"/>
      <c r="N875" s="191"/>
      <c r="O875" s="191"/>
      <c r="P875" s="191"/>
      <c r="Q875" s="191"/>
      <c r="R875" s="191"/>
      <c r="S875" s="191"/>
      <c r="T875" s="191"/>
      <c r="U875" s="191"/>
      <c r="V875" s="191"/>
      <c r="W875" s="191"/>
    </row>
    <row r="876" spans="1:23">
      <c r="A876" s="191"/>
      <c r="B876" s="191"/>
      <c r="C876" s="191"/>
      <c r="D876" s="191"/>
      <c r="E876" s="182"/>
      <c r="F876" s="191"/>
      <c r="G876" s="191"/>
      <c r="H876" s="191"/>
      <c r="I876" s="182"/>
      <c r="J876" s="191"/>
      <c r="K876" s="191"/>
      <c r="L876" s="191"/>
      <c r="M876" s="191"/>
      <c r="N876" s="191"/>
      <c r="O876" s="191"/>
      <c r="P876" s="191"/>
      <c r="Q876" s="191"/>
      <c r="R876" s="191"/>
      <c r="S876" s="191"/>
      <c r="T876" s="191"/>
      <c r="U876" s="191"/>
      <c r="V876" s="191"/>
      <c r="W876" s="191"/>
    </row>
    <row r="877" spans="1:23">
      <c r="A877" s="191"/>
      <c r="B877" s="191"/>
      <c r="C877" s="191"/>
      <c r="D877" s="191"/>
      <c r="E877" s="182"/>
      <c r="F877" s="191"/>
      <c r="G877" s="191"/>
      <c r="H877" s="191"/>
      <c r="I877" s="182"/>
      <c r="J877" s="191"/>
      <c r="K877" s="191"/>
      <c r="L877" s="191"/>
      <c r="M877" s="191"/>
      <c r="N877" s="191"/>
      <c r="O877" s="191"/>
      <c r="P877" s="191"/>
      <c r="Q877" s="191"/>
      <c r="R877" s="191"/>
      <c r="S877" s="191"/>
      <c r="T877" s="191"/>
      <c r="U877" s="191"/>
      <c r="V877" s="191"/>
      <c r="W877" s="191"/>
    </row>
    <row r="878" spans="1:23">
      <c r="A878" s="191"/>
      <c r="B878" s="191"/>
      <c r="C878" s="191"/>
      <c r="D878" s="191"/>
      <c r="E878" s="182"/>
      <c r="F878" s="191"/>
      <c r="G878" s="191"/>
      <c r="H878" s="191"/>
      <c r="I878" s="182"/>
      <c r="J878" s="191"/>
      <c r="K878" s="191"/>
      <c r="L878" s="191"/>
      <c r="M878" s="191"/>
      <c r="N878" s="191"/>
      <c r="O878" s="191"/>
      <c r="P878" s="191"/>
      <c r="Q878" s="191"/>
      <c r="R878" s="191"/>
      <c r="S878" s="191"/>
      <c r="T878" s="191"/>
      <c r="U878" s="191"/>
      <c r="V878" s="191"/>
      <c r="W878" s="191"/>
    </row>
    <row r="879" spans="1:23">
      <c r="A879" s="191"/>
      <c r="B879" s="191"/>
      <c r="C879" s="191"/>
      <c r="D879" s="191"/>
      <c r="E879" s="182"/>
      <c r="F879" s="191"/>
      <c r="G879" s="191"/>
      <c r="H879" s="191"/>
      <c r="I879" s="182"/>
      <c r="J879" s="191"/>
      <c r="K879" s="191"/>
      <c r="L879" s="191"/>
      <c r="M879" s="191"/>
      <c r="N879" s="191"/>
      <c r="O879" s="191"/>
      <c r="P879" s="191"/>
      <c r="Q879" s="191"/>
      <c r="R879" s="191"/>
      <c r="S879" s="191"/>
      <c r="T879" s="191"/>
      <c r="U879" s="191"/>
      <c r="V879" s="191"/>
      <c r="W879" s="191"/>
    </row>
    <row r="880" spans="1:23">
      <c r="A880" s="191"/>
      <c r="B880" s="191"/>
      <c r="C880" s="191"/>
      <c r="D880" s="191"/>
      <c r="E880" s="182"/>
      <c r="F880" s="191"/>
      <c r="G880" s="191"/>
      <c r="H880" s="191"/>
      <c r="I880" s="182"/>
      <c r="J880" s="191"/>
      <c r="K880" s="191"/>
      <c r="L880" s="191"/>
      <c r="M880" s="191"/>
      <c r="N880" s="191"/>
      <c r="O880" s="191"/>
      <c r="P880" s="191"/>
      <c r="Q880" s="191"/>
      <c r="R880" s="191"/>
      <c r="S880" s="191"/>
      <c r="T880" s="191"/>
      <c r="U880" s="191"/>
      <c r="V880" s="191"/>
      <c r="W880" s="191"/>
    </row>
    <row r="881" spans="1:23">
      <c r="A881" s="191"/>
      <c r="B881" s="191"/>
      <c r="C881" s="191"/>
      <c r="D881" s="191"/>
      <c r="E881" s="182"/>
      <c r="F881" s="191"/>
      <c r="G881" s="191"/>
      <c r="H881" s="191"/>
      <c r="I881" s="182"/>
      <c r="J881" s="191"/>
      <c r="K881" s="191"/>
      <c r="L881" s="191"/>
      <c r="M881" s="191"/>
      <c r="N881" s="191"/>
      <c r="O881" s="191"/>
      <c r="P881" s="191"/>
      <c r="Q881" s="191"/>
      <c r="R881" s="191"/>
      <c r="S881" s="191"/>
      <c r="T881" s="191"/>
      <c r="U881" s="191"/>
      <c r="V881" s="191"/>
      <c r="W881" s="191"/>
    </row>
    <row r="882" spans="1:23">
      <c r="A882" s="191"/>
      <c r="B882" s="191"/>
      <c r="C882" s="191"/>
      <c r="D882" s="191"/>
      <c r="E882" s="182"/>
      <c r="F882" s="191"/>
      <c r="G882" s="191"/>
      <c r="H882" s="191"/>
      <c r="I882" s="182"/>
      <c r="J882" s="191"/>
      <c r="K882" s="191"/>
      <c r="L882" s="191"/>
      <c r="M882" s="191"/>
      <c r="N882" s="191"/>
      <c r="O882" s="191"/>
      <c r="P882" s="191"/>
      <c r="Q882" s="191"/>
      <c r="R882" s="191"/>
      <c r="S882" s="191"/>
      <c r="T882" s="191"/>
      <c r="U882" s="191"/>
      <c r="V882" s="191"/>
      <c r="W882" s="191"/>
    </row>
    <row r="883" spans="1:23">
      <c r="A883" s="191"/>
      <c r="B883" s="191"/>
      <c r="C883" s="191"/>
      <c r="D883" s="191"/>
      <c r="E883" s="182"/>
      <c r="F883" s="191"/>
      <c r="G883" s="191"/>
      <c r="H883" s="191"/>
      <c r="I883" s="182"/>
      <c r="J883" s="191"/>
      <c r="K883" s="191"/>
      <c r="L883" s="191"/>
      <c r="M883" s="191"/>
      <c r="N883" s="191"/>
      <c r="O883" s="191"/>
      <c r="P883" s="191"/>
      <c r="Q883" s="191"/>
      <c r="R883" s="191"/>
      <c r="S883" s="191"/>
      <c r="T883" s="191"/>
      <c r="U883" s="191"/>
      <c r="V883" s="191"/>
      <c r="W883" s="191"/>
    </row>
    <row r="884" spans="1:23">
      <c r="A884" s="191"/>
      <c r="B884" s="191"/>
      <c r="C884" s="191"/>
      <c r="D884" s="191"/>
      <c r="E884" s="182"/>
      <c r="F884" s="191"/>
      <c r="G884" s="191"/>
      <c r="H884" s="191"/>
      <c r="I884" s="182"/>
      <c r="J884" s="191"/>
      <c r="K884" s="191"/>
      <c r="L884" s="191"/>
      <c r="M884" s="191"/>
      <c r="N884" s="191"/>
      <c r="O884" s="191"/>
      <c r="P884" s="191"/>
      <c r="Q884" s="191"/>
      <c r="R884" s="191"/>
      <c r="S884" s="191"/>
      <c r="T884" s="191"/>
      <c r="U884" s="191"/>
      <c r="V884" s="191"/>
      <c r="W884" s="191"/>
    </row>
    <row r="885" spans="1:23">
      <c r="A885" s="191"/>
      <c r="B885" s="191"/>
      <c r="C885" s="191"/>
      <c r="D885" s="191"/>
      <c r="E885" s="182"/>
      <c r="F885" s="191"/>
      <c r="G885" s="191"/>
      <c r="H885" s="191"/>
      <c r="I885" s="182"/>
      <c r="J885" s="191"/>
      <c r="K885" s="191"/>
      <c r="L885" s="191"/>
      <c r="M885" s="191"/>
      <c r="N885" s="191"/>
      <c r="O885" s="191"/>
      <c r="P885" s="191"/>
      <c r="Q885" s="191"/>
      <c r="R885" s="191"/>
      <c r="S885" s="191"/>
      <c r="T885" s="191"/>
      <c r="U885" s="191"/>
      <c r="V885" s="191"/>
      <c r="W885" s="191"/>
    </row>
    <row r="886" spans="1:23">
      <c r="A886" s="191"/>
      <c r="B886" s="191"/>
      <c r="C886" s="191"/>
      <c r="D886" s="191"/>
      <c r="E886" s="182"/>
      <c r="F886" s="191"/>
      <c r="G886" s="191"/>
      <c r="H886" s="191"/>
      <c r="I886" s="182"/>
      <c r="J886" s="191"/>
      <c r="K886" s="191"/>
      <c r="L886" s="191"/>
      <c r="M886" s="191"/>
      <c r="N886" s="191"/>
      <c r="O886" s="191"/>
      <c r="P886" s="191"/>
      <c r="Q886" s="191"/>
      <c r="R886" s="191"/>
      <c r="S886" s="191"/>
      <c r="T886" s="191"/>
      <c r="U886" s="191"/>
      <c r="V886" s="191"/>
      <c r="W886" s="191"/>
    </row>
    <row r="887" spans="1:23">
      <c r="A887" s="191"/>
      <c r="B887" s="191"/>
      <c r="C887" s="191"/>
      <c r="D887" s="191"/>
      <c r="E887" s="182"/>
      <c r="F887" s="191"/>
      <c r="G887" s="191"/>
      <c r="H887" s="191"/>
      <c r="I887" s="182"/>
      <c r="J887" s="191"/>
      <c r="K887" s="191"/>
      <c r="L887" s="191"/>
      <c r="M887" s="191"/>
      <c r="N887" s="191"/>
      <c r="O887" s="191"/>
      <c r="P887" s="191"/>
      <c r="Q887" s="191"/>
      <c r="R887" s="191"/>
      <c r="S887" s="191"/>
      <c r="T887" s="191"/>
      <c r="U887" s="191"/>
      <c r="V887" s="191"/>
      <c r="W887" s="191"/>
    </row>
    <row r="888" spans="1:23">
      <c r="A888" s="191"/>
      <c r="B888" s="191"/>
      <c r="C888" s="191"/>
      <c r="D888" s="191"/>
      <c r="E888" s="182"/>
      <c r="F888" s="191"/>
      <c r="G888" s="191"/>
      <c r="H888" s="191"/>
      <c r="I888" s="182"/>
      <c r="J888" s="191"/>
      <c r="K888" s="191"/>
      <c r="L888" s="191"/>
      <c r="M888" s="191"/>
      <c r="N888" s="191"/>
      <c r="O888" s="191"/>
      <c r="P888" s="191"/>
      <c r="Q888" s="191"/>
      <c r="R888" s="191"/>
      <c r="S888" s="191"/>
      <c r="T888" s="191"/>
      <c r="U888" s="191"/>
      <c r="V888" s="191"/>
      <c r="W888" s="191"/>
    </row>
    <row r="889" spans="1:23">
      <c r="A889" s="191"/>
      <c r="B889" s="191"/>
      <c r="C889" s="191"/>
      <c r="D889" s="191"/>
      <c r="E889" s="182"/>
      <c r="F889" s="191"/>
      <c r="G889" s="191"/>
      <c r="H889" s="191"/>
      <c r="I889" s="182"/>
      <c r="J889" s="191"/>
      <c r="K889" s="191"/>
      <c r="L889" s="191"/>
      <c r="M889" s="191"/>
      <c r="N889" s="191"/>
      <c r="O889" s="191"/>
      <c r="P889" s="191"/>
      <c r="Q889" s="191"/>
      <c r="R889" s="191"/>
      <c r="S889" s="191"/>
      <c r="T889" s="191"/>
      <c r="U889" s="191"/>
      <c r="V889" s="191"/>
      <c r="W889" s="191"/>
    </row>
    <row r="890" spans="1:23">
      <c r="A890" s="191"/>
      <c r="B890" s="191"/>
      <c r="C890" s="191"/>
      <c r="D890" s="191"/>
      <c r="E890" s="182"/>
      <c r="F890" s="191"/>
      <c r="G890" s="191"/>
      <c r="H890" s="191"/>
      <c r="I890" s="182"/>
      <c r="J890" s="191"/>
      <c r="K890" s="191"/>
      <c r="L890" s="191"/>
      <c r="M890" s="191"/>
      <c r="N890" s="191"/>
      <c r="O890" s="191"/>
      <c r="P890" s="191"/>
      <c r="Q890" s="191"/>
      <c r="R890" s="191"/>
      <c r="S890" s="191"/>
      <c r="T890" s="191"/>
      <c r="U890" s="191"/>
      <c r="V890" s="191"/>
      <c r="W890" s="191"/>
    </row>
    <row r="891" spans="1:23">
      <c r="A891" s="191"/>
      <c r="B891" s="191"/>
      <c r="C891" s="191"/>
      <c r="D891" s="191"/>
      <c r="E891" s="182"/>
      <c r="F891" s="191"/>
      <c r="G891" s="191"/>
      <c r="H891" s="191"/>
      <c r="I891" s="182"/>
      <c r="J891" s="191"/>
      <c r="K891" s="191"/>
      <c r="L891" s="191"/>
      <c r="M891" s="191"/>
      <c r="N891" s="191"/>
      <c r="O891" s="191"/>
      <c r="P891" s="191"/>
      <c r="Q891" s="191"/>
      <c r="R891" s="191"/>
      <c r="S891" s="191"/>
      <c r="T891" s="191"/>
      <c r="U891" s="191"/>
      <c r="V891" s="191"/>
      <c r="W891" s="191"/>
    </row>
    <row r="892" spans="1:23">
      <c r="A892" s="191"/>
      <c r="B892" s="191"/>
      <c r="C892" s="191"/>
      <c r="D892" s="191"/>
      <c r="E892" s="182"/>
      <c r="F892" s="191"/>
      <c r="G892" s="191"/>
      <c r="H892" s="191"/>
      <c r="I892" s="182"/>
      <c r="J892" s="191"/>
      <c r="K892" s="191"/>
      <c r="L892" s="191"/>
      <c r="M892" s="191"/>
      <c r="N892" s="191"/>
      <c r="O892" s="191"/>
      <c r="P892" s="191"/>
      <c r="Q892" s="191"/>
      <c r="R892" s="191"/>
      <c r="S892" s="191"/>
      <c r="T892" s="191"/>
      <c r="U892" s="191"/>
      <c r="V892" s="191"/>
      <c r="W892" s="191"/>
    </row>
    <row r="893" spans="1:23">
      <c r="A893" s="191"/>
      <c r="B893" s="191"/>
      <c r="C893" s="191"/>
      <c r="D893" s="191"/>
      <c r="E893" s="182"/>
      <c r="F893" s="191"/>
      <c r="G893" s="191"/>
      <c r="H893" s="191"/>
      <c r="I893" s="182"/>
      <c r="J893" s="191"/>
      <c r="K893" s="191"/>
      <c r="L893" s="191"/>
      <c r="M893" s="191"/>
      <c r="N893" s="191"/>
      <c r="O893" s="191"/>
      <c r="P893" s="191"/>
      <c r="Q893" s="191"/>
      <c r="R893" s="191"/>
      <c r="S893" s="191"/>
      <c r="T893" s="191"/>
      <c r="U893" s="191"/>
      <c r="V893" s="191"/>
      <c r="W893" s="191"/>
    </row>
    <row r="894" spans="1:23">
      <c r="A894" s="191"/>
      <c r="B894" s="191"/>
      <c r="C894" s="191"/>
      <c r="D894" s="191"/>
      <c r="E894" s="182"/>
      <c r="F894" s="191"/>
      <c r="G894" s="191"/>
      <c r="H894" s="191"/>
      <c r="I894" s="182"/>
      <c r="J894" s="191"/>
      <c r="K894" s="191"/>
      <c r="L894" s="191"/>
      <c r="M894" s="191"/>
      <c r="N894" s="191"/>
      <c r="O894" s="191"/>
      <c r="P894" s="191"/>
      <c r="Q894" s="191"/>
      <c r="R894" s="191"/>
      <c r="S894" s="191"/>
      <c r="T894" s="191"/>
      <c r="U894" s="191"/>
      <c r="V894" s="191"/>
      <c r="W894" s="191"/>
    </row>
    <row r="895" spans="1:23">
      <c r="A895" s="191"/>
      <c r="B895" s="191"/>
      <c r="C895" s="191"/>
      <c r="D895" s="191"/>
      <c r="E895" s="182"/>
      <c r="F895" s="191"/>
      <c r="G895" s="191"/>
      <c r="H895" s="191"/>
      <c r="I895" s="182"/>
      <c r="J895" s="191"/>
      <c r="K895" s="191"/>
      <c r="L895" s="191"/>
      <c r="M895" s="191"/>
      <c r="N895" s="191"/>
      <c r="O895" s="191"/>
      <c r="P895" s="191"/>
      <c r="Q895" s="191"/>
      <c r="R895" s="191"/>
      <c r="S895" s="191"/>
      <c r="T895" s="191"/>
      <c r="U895" s="191"/>
      <c r="V895" s="191"/>
      <c r="W895" s="191"/>
    </row>
    <row r="896" spans="1:23">
      <c r="A896" s="191"/>
      <c r="B896" s="191"/>
      <c r="C896" s="191"/>
      <c r="D896" s="191"/>
      <c r="E896" s="182"/>
      <c r="F896" s="191"/>
      <c r="G896" s="191"/>
      <c r="H896" s="191"/>
      <c r="I896" s="182"/>
      <c r="J896" s="191"/>
      <c r="K896" s="191"/>
      <c r="L896" s="191"/>
      <c r="M896" s="191"/>
      <c r="N896" s="191"/>
      <c r="O896" s="191"/>
      <c r="P896" s="191"/>
      <c r="Q896" s="191"/>
      <c r="R896" s="191"/>
      <c r="S896" s="191"/>
      <c r="T896" s="191"/>
      <c r="U896" s="191"/>
      <c r="V896" s="191"/>
      <c r="W896" s="191"/>
    </row>
    <row r="897" spans="1:23">
      <c r="A897" s="191"/>
      <c r="B897" s="191"/>
      <c r="C897" s="191"/>
      <c r="D897" s="191"/>
      <c r="E897" s="182"/>
      <c r="F897" s="191"/>
      <c r="G897" s="191"/>
      <c r="H897" s="191"/>
      <c r="I897" s="182"/>
      <c r="J897" s="191"/>
      <c r="K897" s="191"/>
      <c r="L897" s="191"/>
      <c r="M897" s="191"/>
      <c r="N897" s="191"/>
      <c r="O897" s="191"/>
      <c r="P897" s="191"/>
      <c r="Q897" s="191"/>
      <c r="R897" s="191"/>
      <c r="S897" s="191"/>
      <c r="T897" s="191"/>
      <c r="U897" s="191"/>
      <c r="V897" s="191"/>
      <c r="W897" s="191"/>
    </row>
    <row r="898" spans="1:23">
      <c r="A898" s="191"/>
      <c r="B898" s="191"/>
      <c r="C898" s="191"/>
      <c r="D898" s="191"/>
      <c r="E898" s="182"/>
      <c r="F898" s="191"/>
      <c r="G898" s="191"/>
      <c r="H898" s="191"/>
      <c r="I898" s="182"/>
      <c r="J898" s="191"/>
      <c r="K898" s="191"/>
      <c r="L898" s="191"/>
      <c r="M898" s="191"/>
      <c r="N898" s="191"/>
      <c r="O898" s="191"/>
      <c r="P898" s="191"/>
      <c r="Q898" s="191"/>
      <c r="R898" s="191"/>
      <c r="S898" s="191"/>
      <c r="T898" s="191"/>
      <c r="U898" s="191"/>
      <c r="V898" s="191"/>
      <c r="W898" s="191"/>
    </row>
    <row r="899" spans="1:23">
      <c r="A899" s="191"/>
      <c r="B899" s="191"/>
      <c r="C899" s="191"/>
      <c r="D899" s="191"/>
      <c r="E899" s="182"/>
      <c r="F899" s="191"/>
      <c r="G899" s="191"/>
      <c r="H899" s="191"/>
      <c r="I899" s="182"/>
      <c r="J899" s="191"/>
      <c r="K899" s="191"/>
      <c r="L899" s="191"/>
      <c r="M899" s="191"/>
      <c r="N899" s="191"/>
      <c r="O899" s="191"/>
      <c r="P899" s="191"/>
      <c r="Q899" s="191"/>
      <c r="R899" s="191"/>
      <c r="S899" s="191"/>
      <c r="T899" s="191"/>
      <c r="U899" s="191"/>
      <c r="V899" s="191"/>
      <c r="W899" s="191"/>
    </row>
    <row r="900" spans="1:23">
      <c r="A900" s="191"/>
      <c r="B900" s="191"/>
      <c r="C900" s="191"/>
      <c r="D900" s="191"/>
      <c r="E900" s="182"/>
      <c r="F900" s="191"/>
      <c r="G900" s="191"/>
      <c r="H900" s="191"/>
      <c r="I900" s="182"/>
      <c r="J900" s="191"/>
      <c r="K900" s="191"/>
      <c r="L900" s="191"/>
      <c r="M900" s="191"/>
      <c r="N900" s="191"/>
      <c r="O900" s="191"/>
      <c r="P900" s="191"/>
      <c r="Q900" s="191"/>
      <c r="R900" s="191"/>
      <c r="S900" s="191"/>
      <c r="T900" s="191"/>
      <c r="U900" s="191"/>
      <c r="V900" s="191"/>
      <c r="W900" s="191"/>
    </row>
    <row r="901" spans="1:23">
      <c r="A901" s="191"/>
      <c r="B901" s="191"/>
      <c r="C901" s="191"/>
      <c r="D901" s="191"/>
      <c r="E901" s="182"/>
      <c r="F901" s="191"/>
      <c r="G901" s="191"/>
      <c r="H901" s="191"/>
      <c r="I901" s="182"/>
      <c r="J901" s="191"/>
      <c r="K901" s="191"/>
      <c r="L901" s="191"/>
      <c r="M901" s="191"/>
      <c r="N901" s="191"/>
      <c r="O901" s="191"/>
      <c r="P901" s="191"/>
      <c r="Q901" s="191"/>
      <c r="R901" s="191"/>
      <c r="S901" s="191"/>
      <c r="T901" s="191"/>
      <c r="U901" s="191"/>
      <c r="V901" s="191"/>
      <c r="W901" s="191"/>
    </row>
    <row r="902" spans="1:23">
      <c r="A902" s="191"/>
      <c r="B902" s="191"/>
      <c r="C902" s="191"/>
      <c r="D902" s="191"/>
      <c r="E902" s="182"/>
      <c r="F902" s="191"/>
      <c r="G902" s="191"/>
      <c r="H902" s="191"/>
      <c r="I902" s="182"/>
      <c r="J902" s="191"/>
      <c r="K902" s="191"/>
      <c r="L902" s="191"/>
      <c r="M902" s="191"/>
      <c r="N902" s="191"/>
      <c r="O902" s="191"/>
      <c r="P902" s="191"/>
      <c r="Q902" s="191"/>
      <c r="R902" s="191"/>
      <c r="S902" s="191"/>
      <c r="T902" s="191"/>
      <c r="U902" s="191"/>
      <c r="V902" s="191"/>
      <c r="W902" s="191"/>
    </row>
    <row r="903" spans="1:23">
      <c r="A903" s="191"/>
      <c r="B903" s="191"/>
      <c r="C903" s="191"/>
      <c r="D903" s="191"/>
      <c r="E903" s="182"/>
      <c r="F903" s="191"/>
      <c r="G903" s="191"/>
      <c r="H903" s="191"/>
      <c r="I903" s="182"/>
      <c r="J903" s="191"/>
      <c r="K903" s="191"/>
      <c r="L903" s="191"/>
      <c r="M903" s="191"/>
      <c r="N903" s="191"/>
      <c r="O903" s="191"/>
      <c r="P903" s="191"/>
      <c r="Q903" s="191"/>
      <c r="R903" s="191"/>
      <c r="S903" s="191"/>
      <c r="T903" s="191"/>
      <c r="U903" s="191"/>
      <c r="V903" s="191"/>
      <c r="W903" s="191"/>
    </row>
    <row r="904" spans="1:23">
      <c r="A904" s="191"/>
      <c r="B904" s="191"/>
      <c r="C904" s="191"/>
      <c r="D904" s="191"/>
      <c r="E904" s="182"/>
      <c r="F904" s="191"/>
      <c r="G904" s="191"/>
      <c r="H904" s="191"/>
      <c r="I904" s="182"/>
      <c r="J904" s="191"/>
      <c r="K904" s="191"/>
      <c r="L904" s="191"/>
      <c r="M904" s="191"/>
      <c r="N904" s="191"/>
      <c r="O904" s="191"/>
      <c r="P904" s="191"/>
      <c r="Q904" s="191"/>
      <c r="R904" s="191"/>
      <c r="S904" s="191"/>
      <c r="T904" s="191"/>
      <c r="U904" s="191"/>
      <c r="V904" s="191"/>
      <c r="W904" s="191"/>
    </row>
    <row r="905" spans="1:23">
      <c r="A905" s="191"/>
      <c r="B905" s="191"/>
      <c r="C905" s="191"/>
      <c r="D905" s="191"/>
      <c r="E905" s="182"/>
      <c r="F905" s="191"/>
      <c r="G905" s="191"/>
      <c r="H905" s="191"/>
      <c r="I905" s="182"/>
      <c r="J905" s="191"/>
      <c r="K905" s="191"/>
      <c r="L905" s="191"/>
      <c r="M905" s="191"/>
      <c r="N905" s="191"/>
      <c r="O905" s="191"/>
      <c r="P905" s="191"/>
      <c r="Q905" s="191"/>
      <c r="R905" s="191"/>
      <c r="S905" s="191"/>
      <c r="T905" s="191"/>
      <c r="U905" s="191"/>
      <c r="V905" s="191"/>
      <c r="W905" s="191"/>
    </row>
    <row r="906" spans="1:23">
      <c r="A906" s="191"/>
      <c r="B906" s="191"/>
      <c r="C906" s="191"/>
      <c r="D906" s="191"/>
      <c r="E906" s="182"/>
      <c r="F906" s="191"/>
      <c r="G906" s="191"/>
      <c r="H906" s="191"/>
      <c r="I906" s="182"/>
      <c r="J906" s="191"/>
      <c r="K906" s="191"/>
      <c r="L906" s="191"/>
      <c r="M906" s="191"/>
      <c r="N906" s="191"/>
      <c r="O906" s="191"/>
      <c r="P906" s="191"/>
      <c r="Q906" s="191"/>
      <c r="R906" s="191"/>
      <c r="S906" s="191"/>
      <c r="T906" s="191"/>
      <c r="U906" s="191"/>
      <c r="V906" s="191"/>
      <c r="W906" s="191"/>
    </row>
    <row r="907" spans="1:23">
      <c r="A907" s="191"/>
      <c r="B907" s="191"/>
      <c r="C907" s="191"/>
      <c r="D907" s="191"/>
      <c r="E907" s="182"/>
      <c r="F907" s="191"/>
      <c r="G907" s="191"/>
      <c r="H907" s="191"/>
      <c r="I907" s="182"/>
      <c r="J907" s="191"/>
      <c r="K907" s="191"/>
      <c r="L907" s="191"/>
      <c r="M907" s="191"/>
      <c r="N907" s="191"/>
      <c r="O907" s="191"/>
      <c r="P907" s="191"/>
      <c r="Q907" s="191"/>
      <c r="R907" s="191"/>
      <c r="S907" s="191"/>
      <c r="T907" s="191"/>
      <c r="U907" s="191"/>
      <c r="V907" s="191"/>
      <c r="W907" s="191"/>
    </row>
    <row r="908" spans="1:23">
      <c r="A908" s="191"/>
      <c r="B908" s="191"/>
      <c r="C908" s="191"/>
      <c r="D908" s="191"/>
      <c r="E908" s="182"/>
      <c r="F908" s="191"/>
      <c r="G908" s="191"/>
      <c r="H908" s="191"/>
      <c r="I908" s="182"/>
      <c r="J908" s="191"/>
      <c r="K908" s="191"/>
      <c r="L908" s="191"/>
      <c r="M908" s="191"/>
      <c r="N908" s="191"/>
      <c r="O908" s="191"/>
      <c r="P908" s="191"/>
      <c r="Q908" s="191"/>
      <c r="R908" s="191"/>
      <c r="S908" s="191"/>
      <c r="T908" s="191"/>
      <c r="U908" s="191"/>
      <c r="V908" s="191"/>
      <c r="W908" s="191"/>
    </row>
    <row r="909" spans="1:23">
      <c r="A909" s="191"/>
      <c r="B909" s="191"/>
      <c r="C909" s="191"/>
      <c r="D909" s="191"/>
      <c r="E909" s="182"/>
      <c r="F909" s="191"/>
      <c r="G909" s="191"/>
      <c r="H909" s="191"/>
      <c r="I909" s="182"/>
      <c r="J909" s="191"/>
      <c r="K909" s="191"/>
      <c r="L909" s="191"/>
      <c r="M909" s="191"/>
      <c r="N909" s="191"/>
      <c r="O909" s="191"/>
      <c r="P909" s="191"/>
      <c r="Q909" s="191"/>
      <c r="R909" s="191"/>
      <c r="S909" s="191"/>
      <c r="T909" s="191"/>
      <c r="U909" s="191"/>
      <c r="V909" s="191"/>
      <c r="W909" s="191"/>
    </row>
    <row r="910" spans="1:23">
      <c r="A910" s="191"/>
      <c r="B910" s="191"/>
      <c r="C910" s="191"/>
      <c r="D910" s="191"/>
      <c r="E910" s="182"/>
      <c r="F910" s="191"/>
      <c r="G910" s="191"/>
      <c r="H910" s="191"/>
      <c r="I910" s="182"/>
      <c r="J910" s="191"/>
      <c r="K910" s="191"/>
      <c r="L910" s="191"/>
      <c r="M910" s="191"/>
      <c r="N910" s="191"/>
      <c r="O910" s="191"/>
      <c r="P910" s="191"/>
      <c r="Q910" s="191"/>
      <c r="R910" s="191"/>
      <c r="S910" s="191"/>
      <c r="T910" s="191"/>
      <c r="U910" s="191"/>
      <c r="V910" s="191"/>
      <c r="W910" s="191"/>
    </row>
    <row r="911" spans="1:23">
      <c r="A911" s="191"/>
      <c r="B911" s="191"/>
      <c r="C911" s="191"/>
      <c r="D911" s="191"/>
      <c r="E911" s="182"/>
      <c r="F911" s="191"/>
      <c r="G911" s="191"/>
      <c r="H911" s="191"/>
      <c r="I911" s="182"/>
      <c r="J911" s="191"/>
      <c r="K911" s="191"/>
      <c r="L911" s="191"/>
      <c r="M911" s="191"/>
      <c r="N911" s="191"/>
      <c r="O911" s="191"/>
      <c r="P911" s="191"/>
      <c r="Q911" s="191"/>
      <c r="R911" s="191"/>
      <c r="S911" s="191"/>
      <c r="T911" s="191"/>
      <c r="U911" s="191"/>
      <c r="V911" s="191"/>
      <c r="W911" s="191"/>
    </row>
    <row r="912" spans="1:23">
      <c r="A912" s="191"/>
      <c r="B912" s="191"/>
      <c r="C912" s="191"/>
      <c r="D912" s="191"/>
      <c r="E912" s="182"/>
      <c r="F912" s="191"/>
      <c r="G912" s="191"/>
      <c r="H912" s="191"/>
      <c r="I912" s="182"/>
      <c r="J912" s="191"/>
      <c r="K912" s="191"/>
      <c r="L912" s="191"/>
      <c r="M912" s="191"/>
      <c r="N912" s="191"/>
      <c r="O912" s="191"/>
      <c r="P912" s="191"/>
      <c r="Q912" s="191"/>
      <c r="R912" s="191"/>
      <c r="S912" s="191"/>
      <c r="T912" s="191"/>
      <c r="U912" s="191"/>
      <c r="V912" s="191"/>
      <c r="W912" s="191"/>
    </row>
    <row r="913" spans="1:23">
      <c r="A913" s="191"/>
      <c r="B913" s="191"/>
      <c r="C913" s="191"/>
      <c r="D913" s="191"/>
      <c r="E913" s="182"/>
      <c r="F913" s="191"/>
      <c r="G913" s="191"/>
      <c r="H913" s="191"/>
      <c r="I913" s="182"/>
      <c r="J913" s="191"/>
      <c r="K913" s="191"/>
      <c r="L913" s="191"/>
      <c r="M913" s="191"/>
      <c r="N913" s="191"/>
      <c r="O913" s="191"/>
      <c r="P913" s="191"/>
      <c r="Q913" s="191"/>
      <c r="R913" s="191"/>
      <c r="S913" s="191"/>
      <c r="T913" s="191"/>
      <c r="U913" s="191"/>
      <c r="V913" s="191"/>
      <c r="W913" s="191"/>
    </row>
    <row r="914" spans="1:23">
      <c r="A914" s="191"/>
      <c r="B914" s="191"/>
      <c r="C914" s="191"/>
      <c r="D914" s="191"/>
      <c r="E914" s="182"/>
      <c r="F914" s="191"/>
      <c r="G914" s="191"/>
      <c r="H914" s="191"/>
      <c r="I914" s="182"/>
      <c r="J914" s="191"/>
      <c r="K914" s="191"/>
      <c r="L914" s="191"/>
      <c r="M914" s="191"/>
      <c r="N914" s="191"/>
      <c r="O914" s="191"/>
      <c r="P914" s="191"/>
      <c r="Q914" s="191"/>
      <c r="R914" s="191"/>
      <c r="S914" s="191"/>
      <c r="T914" s="191"/>
      <c r="U914" s="191"/>
      <c r="V914" s="191"/>
      <c r="W914" s="191"/>
    </row>
    <row r="915" spans="1:23">
      <c r="A915" s="191"/>
      <c r="B915" s="191"/>
      <c r="C915" s="191"/>
      <c r="D915" s="191"/>
      <c r="E915" s="182"/>
      <c r="F915" s="191"/>
      <c r="G915" s="191"/>
      <c r="H915" s="191"/>
      <c r="I915" s="182"/>
      <c r="J915" s="191"/>
      <c r="K915" s="191"/>
      <c r="L915" s="191"/>
      <c r="M915" s="191"/>
      <c r="N915" s="191"/>
      <c r="O915" s="191"/>
      <c r="P915" s="191"/>
      <c r="Q915" s="191"/>
      <c r="R915" s="191"/>
      <c r="S915" s="191"/>
      <c r="T915" s="191"/>
      <c r="U915" s="191"/>
      <c r="V915" s="191"/>
      <c r="W915" s="191"/>
    </row>
    <row r="916" spans="1:23">
      <c r="A916" s="191"/>
      <c r="B916" s="191"/>
      <c r="C916" s="191"/>
      <c r="D916" s="191"/>
      <c r="E916" s="182"/>
      <c r="F916" s="191"/>
      <c r="G916" s="191"/>
      <c r="H916" s="191"/>
      <c r="I916" s="182"/>
      <c r="J916" s="191"/>
      <c r="K916" s="191"/>
      <c r="L916" s="191"/>
      <c r="M916" s="191"/>
      <c r="N916" s="191"/>
      <c r="O916" s="191"/>
      <c r="P916" s="191"/>
      <c r="Q916" s="191"/>
      <c r="R916" s="191"/>
      <c r="S916" s="191"/>
      <c r="T916" s="191"/>
      <c r="U916" s="191"/>
      <c r="V916" s="191"/>
      <c r="W916" s="191"/>
    </row>
    <row r="917" spans="1:23">
      <c r="A917" s="191"/>
      <c r="B917" s="191"/>
      <c r="C917" s="191"/>
      <c r="D917" s="191"/>
      <c r="E917" s="182"/>
      <c r="F917" s="191"/>
      <c r="G917" s="191"/>
      <c r="H917" s="191"/>
      <c r="I917" s="182"/>
      <c r="J917" s="191"/>
      <c r="K917" s="191"/>
      <c r="L917" s="191"/>
      <c r="M917" s="191"/>
      <c r="N917" s="191"/>
      <c r="O917" s="191"/>
      <c r="P917" s="191"/>
      <c r="Q917" s="191"/>
      <c r="R917" s="191"/>
      <c r="S917" s="191"/>
      <c r="T917" s="191"/>
      <c r="U917" s="191"/>
      <c r="V917" s="191"/>
      <c r="W917" s="191"/>
    </row>
    <row r="918" spans="1:23">
      <c r="A918" s="191"/>
      <c r="B918" s="191"/>
      <c r="C918" s="191"/>
      <c r="D918" s="191"/>
      <c r="E918" s="182"/>
      <c r="F918" s="191"/>
      <c r="G918" s="191"/>
      <c r="H918" s="191"/>
      <c r="I918" s="182"/>
      <c r="J918" s="191"/>
      <c r="K918" s="191"/>
      <c r="L918" s="191"/>
      <c r="M918" s="191"/>
      <c r="N918" s="191"/>
      <c r="O918" s="191"/>
      <c r="P918" s="191"/>
      <c r="Q918" s="191"/>
      <c r="R918" s="191"/>
      <c r="S918" s="191"/>
      <c r="T918" s="191"/>
      <c r="U918" s="191"/>
      <c r="V918" s="191"/>
      <c r="W918" s="191"/>
    </row>
    <row r="919" spans="1:23">
      <c r="A919" s="191"/>
      <c r="B919" s="191"/>
      <c r="C919" s="191"/>
      <c r="D919" s="191"/>
      <c r="E919" s="182"/>
      <c r="F919" s="191"/>
      <c r="G919" s="191"/>
      <c r="H919" s="191"/>
      <c r="I919" s="182"/>
      <c r="J919" s="191"/>
      <c r="K919" s="191"/>
      <c r="L919" s="191"/>
      <c r="M919" s="191"/>
      <c r="N919" s="191"/>
      <c r="O919" s="191"/>
      <c r="P919" s="191"/>
      <c r="Q919" s="191"/>
      <c r="R919" s="191"/>
      <c r="S919" s="191"/>
      <c r="T919" s="191"/>
      <c r="U919" s="191"/>
      <c r="V919" s="191"/>
      <c r="W919" s="191"/>
    </row>
    <row r="920" spans="1:23">
      <c r="A920" s="191"/>
      <c r="B920" s="191"/>
      <c r="C920" s="191"/>
      <c r="D920" s="191"/>
      <c r="E920" s="182"/>
      <c r="F920" s="191"/>
      <c r="G920" s="191"/>
      <c r="H920" s="191"/>
      <c r="I920" s="182"/>
      <c r="J920" s="191"/>
      <c r="K920" s="191"/>
      <c r="L920" s="191"/>
      <c r="M920" s="191"/>
      <c r="N920" s="191"/>
      <c r="O920" s="191"/>
      <c r="P920" s="191"/>
      <c r="Q920" s="191"/>
      <c r="R920" s="191"/>
      <c r="S920" s="191"/>
      <c r="T920" s="191"/>
      <c r="U920" s="191"/>
      <c r="V920" s="191"/>
      <c r="W920" s="191"/>
    </row>
    <row r="921" spans="1:23">
      <c r="A921" s="191"/>
      <c r="B921" s="191"/>
      <c r="C921" s="191"/>
      <c r="D921" s="191"/>
      <c r="E921" s="182"/>
      <c r="F921" s="191"/>
      <c r="G921" s="191"/>
      <c r="H921" s="191"/>
      <c r="I921" s="182"/>
      <c r="J921" s="191"/>
      <c r="K921" s="191"/>
      <c r="L921" s="191"/>
      <c r="M921" s="191"/>
      <c r="N921" s="191"/>
      <c r="O921" s="191"/>
      <c r="P921" s="191"/>
      <c r="Q921" s="191"/>
      <c r="R921" s="191"/>
      <c r="S921" s="191"/>
      <c r="T921" s="191"/>
      <c r="U921" s="191"/>
      <c r="V921" s="191"/>
      <c r="W921" s="191"/>
    </row>
    <row r="922" spans="1:23">
      <c r="A922" s="191"/>
      <c r="B922" s="191"/>
      <c r="C922" s="191"/>
      <c r="D922" s="191"/>
      <c r="E922" s="182"/>
      <c r="F922" s="191"/>
      <c r="G922" s="191"/>
      <c r="H922" s="191"/>
      <c r="I922" s="182"/>
      <c r="J922" s="191"/>
      <c r="K922" s="191"/>
      <c r="L922" s="191"/>
      <c r="M922" s="191"/>
      <c r="N922" s="191"/>
      <c r="O922" s="191"/>
      <c r="P922" s="191"/>
      <c r="Q922" s="191"/>
      <c r="R922" s="191"/>
      <c r="S922" s="191"/>
      <c r="T922" s="191"/>
      <c r="U922" s="191"/>
      <c r="V922" s="191"/>
      <c r="W922" s="191"/>
    </row>
    <row r="923" spans="1:23">
      <c r="A923" s="191"/>
      <c r="B923" s="191"/>
      <c r="C923" s="191"/>
      <c r="D923" s="191"/>
      <c r="E923" s="182"/>
      <c r="F923" s="191"/>
      <c r="G923" s="191"/>
      <c r="H923" s="191"/>
      <c r="I923" s="182"/>
      <c r="J923" s="191"/>
      <c r="K923" s="191"/>
      <c r="L923" s="191"/>
      <c r="M923" s="191"/>
      <c r="N923" s="191"/>
      <c r="O923" s="191"/>
      <c r="P923" s="191"/>
      <c r="Q923" s="191"/>
      <c r="R923" s="191"/>
      <c r="S923" s="191"/>
      <c r="T923" s="191"/>
      <c r="U923" s="191"/>
      <c r="V923" s="191"/>
      <c r="W923" s="191"/>
    </row>
    <row r="924" spans="1:23">
      <c r="A924" s="191"/>
      <c r="B924" s="191"/>
      <c r="C924" s="191"/>
      <c r="D924" s="191"/>
      <c r="E924" s="182"/>
      <c r="F924" s="191"/>
      <c r="G924" s="191"/>
      <c r="H924" s="191"/>
      <c r="I924" s="182"/>
      <c r="J924" s="191"/>
      <c r="K924" s="191"/>
      <c r="L924" s="191"/>
      <c r="M924" s="191"/>
      <c r="N924" s="191"/>
      <c r="O924" s="191"/>
      <c r="P924" s="191"/>
      <c r="Q924" s="191"/>
      <c r="R924" s="191"/>
      <c r="S924" s="191"/>
      <c r="T924" s="191"/>
      <c r="U924" s="191"/>
      <c r="V924" s="191"/>
      <c r="W924" s="191"/>
    </row>
    <row r="925" spans="1:23">
      <c r="A925" s="191"/>
      <c r="B925" s="191"/>
      <c r="C925" s="191"/>
      <c r="D925" s="191"/>
      <c r="E925" s="182"/>
      <c r="F925" s="191"/>
      <c r="G925" s="191"/>
      <c r="H925" s="191"/>
      <c r="I925" s="182"/>
      <c r="J925" s="191"/>
      <c r="K925" s="191"/>
      <c r="L925" s="191"/>
      <c r="M925" s="191"/>
      <c r="N925" s="191"/>
      <c r="O925" s="191"/>
      <c r="P925" s="191"/>
      <c r="Q925" s="191"/>
      <c r="R925" s="191"/>
      <c r="S925" s="191"/>
      <c r="T925" s="191"/>
      <c r="U925" s="191"/>
      <c r="V925" s="191"/>
      <c r="W925" s="191"/>
    </row>
    <row r="926" spans="1:23">
      <c r="A926" s="191"/>
      <c r="B926" s="191"/>
      <c r="C926" s="191"/>
      <c r="D926" s="191"/>
      <c r="E926" s="182"/>
      <c r="F926" s="191"/>
      <c r="G926" s="191"/>
      <c r="H926" s="191"/>
      <c r="I926" s="182"/>
      <c r="J926" s="191"/>
      <c r="K926" s="191"/>
      <c r="L926" s="191"/>
      <c r="M926" s="191"/>
      <c r="N926" s="191"/>
      <c r="O926" s="191"/>
      <c r="P926" s="191"/>
      <c r="Q926" s="191"/>
      <c r="R926" s="191"/>
      <c r="S926" s="191"/>
      <c r="T926" s="191"/>
      <c r="U926" s="191"/>
      <c r="V926" s="191"/>
      <c r="W926" s="191"/>
    </row>
    <row r="927" spans="1:23">
      <c r="A927" s="191"/>
      <c r="B927" s="191"/>
      <c r="C927" s="191"/>
      <c r="D927" s="191"/>
      <c r="E927" s="182"/>
      <c r="F927" s="191"/>
      <c r="G927" s="191"/>
      <c r="H927" s="191"/>
      <c r="I927" s="182"/>
      <c r="J927" s="191"/>
      <c r="K927" s="191"/>
      <c r="L927" s="191"/>
      <c r="M927" s="191"/>
      <c r="N927" s="191"/>
      <c r="O927" s="191"/>
      <c r="P927" s="191"/>
      <c r="Q927" s="191"/>
      <c r="R927" s="191"/>
      <c r="S927" s="191"/>
      <c r="T927" s="191"/>
      <c r="U927" s="191"/>
      <c r="V927" s="191"/>
      <c r="W927" s="191"/>
    </row>
    <row r="928" spans="1:23">
      <c r="A928" s="191"/>
      <c r="B928" s="191"/>
      <c r="C928" s="191"/>
      <c r="D928" s="191"/>
      <c r="E928" s="182"/>
      <c r="F928" s="191"/>
      <c r="G928" s="191"/>
      <c r="H928" s="191"/>
      <c r="I928" s="182"/>
      <c r="J928" s="191"/>
      <c r="K928" s="191"/>
      <c r="L928" s="191"/>
      <c r="M928" s="191"/>
      <c r="N928" s="191"/>
      <c r="O928" s="191"/>
      <c r="P928" s="191"/>
      <c r="Q928" s="191"/>
      <c r="R928" s="191"/>
      <c r="S928" s="191"/>
      <c r="T928" s="191"/>
      <c r="U928" s="191"/>
      <c r="V928" s="191"/>
      <c r="W928" s="191"/>
    </row>
    <row r="929" spans="1:23">
      <c r="A929" s="191"/>
      <c r="B929" s="191"/>
      <c r="C929" s="191"/>
      <c r="D929" s="191"/>
      <c r="E929" s="182"/>
      <c r="F929" s="191"/>
      <c r="G929" s="191"/>
      <c r="H929" s="191"/>
      <c r="I929" s="182"/>
      <c r="J929" s="191"/>
      <c r="K929" s="191"/>
      <c r="L929" s="191"/>
      <c r="M929" s="191"/>
      <c r="N929" s="191"/>
      <c r="O929" s="191"/>
      <c r="P929" s="191"/>
      <c r="Q929" s="191"/>
      <c r="R929" s="191"/>
      <c r="S929" s="191"/>
      <c r="T929" s="191"/>
      <c r="U929" s="191"/>
      <c r="V929" s="191"/>
      <c r="W929" s="191"/>
    </row>
    <row r="930" spans="1:23">
      <c r="A930" s="191"/>
      <c r="B930" s="191"/>
      <c r="C930" s="191"/>
      <c r="D930" s="191"/>
      <c r="E930" s="182"/>
      <c r="F930" s="191"/>
      <c r="G930" s="191"/>
      <c r="H930" s="191"/>
      <c r="I930" s="182"/>
      <c r="J930" s="191"/>
      <c r="K930" s="191"/>
      <c r="L930" s="191"/>
      <c r="M930" s="191"/>
      <c r="N930" s="191"/>
      <c r="O930" s="191"/>
      <c r="P930" s="191"/>
      <c r="Q930" s="191"/>
      <c r="R930" s="191"/>
      <c r="S930" s="191"/>
      <c r="T930" s="191"/>
      <c r="U930" s="191"/>
      <c r="V930" s="191"/>
      <c r="W930" s="191"/>
    </row>
    <row r="931" spans="1:23">
      <c r="A931" s="191"/>
      <c r="B931" s="191"/>
      <c r="C931" s="191"/>
      <c r="D931" s="191"/>
      <c r="E931" s="182"/>
      <c r="F931" s="191"/>
      <c r="G931" s="191"/>
      <c r="H931" s="191"/>
      <c r="I931" s="182"/>
      <c r="J931" s="191"/>
      <c r="K931" s="191"/>
      <c r="L931" s="191"/>
      <c r="M931" s="191"/>
      <c r="N931" s="191"/>
      <c r="O931" s="191"/>
      <c r="P931" s="191"/>
      <c r="Q931" s="191"/>
      <c r="R931" s="191"/>
      <c r="S931" s="191"/>
      <c r="T931" s="191"/>
      <c r="U931" s="191"/>
      <c r="V931" s="191"/>
      <c r="W931" s="191"/>
    </row>
    <row r="932" spans="1:23">
      <c r="A932" s="191"/>
      <c r="B932" s="191"/>
      <c r="C932" s="191"/>
      <c r="D932" s="191"/>
      <c r="E932" s="182"/>
      <c r="F932" s="191"/>
      <c r="G932" s="191"/>
      <c r="H932" s="191"/>
      <c r="I932" s="182"/>
      <c r="J932" s="191"/>
      <c r="K932" s="191"/>
      <c r="L932" s="191"/>
      <c r="M932" s="191"/>
      <c r="N932" s="191"/>
      <c r="O932" s="191"/>
      <c r="P932" s="191"/>
      <c r="Q932" s="191"/>
      <c r="R932" s="191"/>
      <c r="S932" s="191"/>
      <c r="T932" s="191"/>
      <c r="U932" s="191"/>
      <c r="V932" s="191"/>
      <c r="W932" s="191"/>
    </row>
    <row r="933" spans="1:23">
      <c r="A933" s="191"/>
      <c r="B933" s="191"/>
      <c r="C933" s="191"/>
      <c r="D933" s="191"/>
      <c r="E933" s="182"/>
      <c r="F933" s="191"/>
      <c r="G933" s="191"/>
      <c r="H933" s="191"/>
      <c r="I933" s="182"/>
      <c r="J933" s="191"/>
      <c r="K933" s="191"/>
      <c r="L933" s="191"/>
      <c r="M933" s="191"/>
      <c r="N933" s="191"/>
      <c r="O933" s="191"/>
      <c r="P933" s="191"/>
      <c r="Q933" s="191"/>
      <c r="R933" s="191"/>
      <c r="S933" s="191"/>
      <c r="T933" s="191"/>
      <c r="U933" s="191"/>
      <c r="V933" s="191"/>
      <c r="W933" s="191"/>
    </row>
    <row r="934" spans="1:23">
      <c r="A934" s="191"/>
      <c r="B934" s="191"/>
      <c r="C934" s="191"/>
      <c r="D934" s="191"/>
      <c r="E934" s="182"/>
      <c r="F934" s="191"/>
      <c r="G934" s="191"/>
      <c r="H934" s="191"/>
      <c r="I934" s="182"/>
      <c r="J934" s="191"/>
      <c r="K934" s="191"/>
      <c r="L934" s="191"/>
      <c r="M934" s="191"/>
      <c r="N934" s="191"/>
      <c r="O934" s="191"/>
      <c r="P934" s="191"/>
      <c r="Q934" s="191"/>
      <c r="R934" s="191"/>
      <c r="S934" s="191"/>
      <c r="T934" s="191"/>
      <c r="U934" s="191"/>
      <c r="V934" s="191"/>
      <c r="W934" s="191"/>
    </row>
    <row r="935" spans="1:23">
      <c r="A935" s="191"/>
      <c r="B935" s="191"/>
      <c r="C935" s="191"/>
      <c r="D935" s="191"/>
      <c r="E935" s="182"/>
      <c r="F935" s="191"/>
      <c r="G935" s="191"/>
      <c r="H935" s="191"/>
      <c r="I935" s="182"/>
      <c r="J935" s="191"/>
      <c r="K935" s="191"/>
      <c r="L935" s="191"/>
      <c r="M935" s="191"/>
      <c r="N935" s="191"/>
      <c r="O935" s="191"/>
      <c r="P935" s="191"/>
      <c r="Q935" s="191"/>
      <c r="R935" s="191"/>
      <c r="S935" s="191"/>
      <c r="T935" s="191"/>
      <c r="U935" s="191"/>
      <c r="V935" s="191"/>
      <c r="W935" s="191"/>
    </row>
    <row r="936" spans="1:23">
      <c r="A936" s="191"/>
      <c r="B936" s="191"/>
      <c r="C936" s="191"/>
      <c r="D936" s="191"/>
      <c r="E936" s="182"/>
      <c r="F936" s="191"/>
      <c r="G936" s="191"/>
      <c r="H936" s="191"/>
      <c r="I936" s="182"/>
      <c r="J936" s="191"/>
      <c r="K936" s="191"/>
      <c r="L936" s="191"/>
      <c r="M936" s="191"/>
      <c r="N936" s="191"/>
      <c r="O936" s="191"/>
      <c r="P936" s="191"/>
      <c r="Q936" s="191"/>
      <c r="R936" s="191"/>
      <c r="S936" s="191"/>
      <c r="T936" s="191"/>
      <c r="U936" s="191"/>
      <c r="V936" s="191"/>
      <c r="W936" s="191"/>
    </row>
    <row r="937" spans="1:23">
      <c r="A937" s="191"/>
      <c r="B937" s="191"/>
      <c r="C937" s="191"/>
      <c r="D937" s="191"/>
      <c r="E937" s="182"/>
      <c r="F937" s="191"/>
      <c r="G937" s="191"/>
      <c r="H937" s="191"/>
      <c r="I937" s="182"/>
      <c r="J937" s="191"/>
      <c r="K937" s="191"/>
      <c r="L937" s="191"/>
      <c r="M937" s="191"/>
      <c r="N937" s="191"/>
      <c r="O937" s="191"/>
      <c r="P937" s="191"/>
      <c r="Q937" s="191"/>
      <c r="R937" s="191"/>
      <c r="S937" s="191"/>
      <c r="T937" s="191"/>
      <c r="U937" s="191"/>
      <c r="V937" s="191"/>
      <c r="W937" s="191"/>
    </row>
    <row r="938" spans="1:23">
      <c r="A938" s="191"/>
      <c r="B938" s="191"/>
      <c r="C938" s="191"/>
      <c r="D938" s="191"/>
      <c r="E938" s="182"/>
      <c r="F938" s="191"/>
      <c r="G938" s="191"/>
      <c r="H938" s="191"/>
      <c r="I938" s="182"/>
      <c r="J938" s="191"/>
      <c r="K938" s="191"/>
      <c r="L938" s="191"/>
      <c r="M938" s="191"/>
      <c r="N938" s="191"/>
      <c r="O938" s="191"/>
      <c r="P938" s="191"/>
      <c r="Q938" s="191"/>
      <c r="R938" s="191"/>
      <c r="S938" s="191"/>
      <c r="T938" s="191"/>
      <c r="U938" s="191"/>
      <c r="V938" s="191"/>
      <c r="W938" s="191"/>
    </row>
    <row r="939" spans="1:23">
      <c r="A939" s="191"/>
      <c r="B939" s="191"/>
      <c r="C939" s="191"/>
      <c r="D939" s="191"/>
      <c r="E939" s="182"/>
      <c r="F939" s="191"/>
      <c r="G939" s="191"/>
      <c r="H939" s="191"/>
      <c r="I939" s="182"/>
      <c r="J939" s="191"/>
      <c r="K939" s="191"/>
      <c r="L939" s="191"/>
      <c r="M939" s="191"/>
      <c r="N939" s="191"/>
      <c r="O939" s="191"/>
      <c r="P939" s="191"/>
      <c r="Q939" s="191"/>
      <c r="R939" s="191"/>
      <c r="S939" s="191"/>
      <c r="T939" s="191"/>
      <c r="U939" s="191"/>
      <c r="V939" s="191"/>
      <c r="W939" s="191"/>
    </row>
    <row r="940" spans="1:23">
      <c r="A940" s="191"/>
      <c r="B940" s="191"/>
      <c r="C940" s="191"/>
      <c r="D940" s="191"/>
      <c r="E940" s="182"/>
      <c r="F940" s="191"/>
      <c r="G940" s="191"/>
      <c r="H940" s="191"/>
      <c r="I940" s="182"/>
      <c r="J940" s="191"/>
      <c r="K940" s="191"/>
      <c r="L940" s="191"/>
      <c r="M940" s="191"/>
      <c r="N940" s="191"/>
      <c r="O940" s="191"/>
      <c r="P940" s="191"/>
      <c r="Q940" s="191"/>
      <c r="R940" s="191"/>
      <c r="S940" s="191"/>
      <c r="T940" s="191"/>
      <c r="U940" s="191"/>
      <c r="V940" s="191"/>
      <c r="W940" s="191"/>
    </row>
    <row r="941" spans="1:23">
      <c r="A941" s="191"/>
      <c r="B941" s="191"/>
      <c r="C941" s="191"/>
      <c r="D941" s="191"/>
      <c r="E941" s="182"/>
      <c r="F941" s="191"/>
      <c r="G941" s="191"/>
      <c r="H941" s="191"/>
      <c r="I941" s="182"/>
      <c r="J941" s="191"/>
      <c r="K941" s="191"/>
      <c r="L941" s="191"/>
      <c r="M941" s="191"/>
      <c r="N941" s="191"/>
      <c r="O941" s="191"/>
      <c r="P941" s="191"/>
      <c r="Q941" s="191"/>
      <c r="R941" s="191"/>
      <c r="S941" s="191"/>
      <c r="T941" s="191"/>
      <c r="U941" s="191"/>
      <c r="V941" s="191"/>
      <c r="W941" s="191"/>
    </row>
    <row r="942" spans="1:23">
      <c r="A942" s="191"/>
      <c r="B942" s="191"/>
      <c r="C942" s="191"/>
      <c r="D942" s="191"/>
      <c r="E942" s="182"/>
      <c r="F942" s="191"/>
      <c r="G942" s="191"/>
      <c r="H942" s="191"/>
      <c r="I942" s="182"/>
      <c r="J942" s="191"/>
      <c r="K942" s="191"/>
      <c r="L942" s="191"/>
      <c r="M942" s="191"/>
      <c r="N942" s="191"/>
      <c r="O942" s="191"/>
      <c r="P942" s="191"/>
      <c r="Q942" s="191"/>
      <c r="R942" s="191"/>
      <c r="S942" s="191"/>
      <c r="T942" s="191"/>
      <c r="U942" s="191"/>
      <c r="V942" s="191"/>
      <c r="W942" s="191"/>
    </row>
    <row r="943" spans="1:23">
      <c r="A943" s="191"/>
      <c r="B943" s="191"/>
      <c r="C943" s="191"/>
      <c r="D943" s="191"/>
      <c r="E943" s="182"/>
      <c r="F943" s="191"/>
      <c r="G943" s="191"/>
      <c r="H943" s="191"/>
      <c r="I943" s="182"/>
      <c r="J943" s="191"/>
      <c r="K943" s="191"/>
      <c r="L943" s="191"/>
      <c r="M943" s="191"/>
      <c r="N943" s="191"/>
      <c r="O943" s="191"/>
      <c r="P943" s="191"/>
      <c r="Q943" s="191"/>
      <c r="R943" s="191"/>
      <c r="S943" s="191"/>
      <c r="T943" s="191"/>
      <c r="U943" s="191"/>
      <c r="V943" s="191"/>
      <c r="W943" s="191"/>
    </row>
    <row r="944" spans="1:23">
      <c r="A944" s="191"/>
      <c r="B944" s="191"/>
      <c r="C944" s="191"/>
      <c r="D944" s="191"/>
      <c r="E944" s="182"/>
      <c r="F944" s="191"/>
      <c r="G944" s="191"/>
      <c r="H944" s="191"/>
      <c r="I944" s="182"/>
      <c r="J944" s="191"/>
      <c r="K944" s="191"/>
      <c r="L944" s="191"/>
      <c r="M944" s="191"/>
      <c r="N944" s="191"/>
      <c r="O944" s="191"/>
      <c r="P944" s="191"/>
      <c r="Q944" s="191"/>
      <c r="R944" s="191"/>
      <c r="S944" s="191"/>
      <c r="T944" s="191"/>
      <c r="U944" s="191"/>
      <c r="V944" s="191"/>
      <c r="W944" s="191"/>
    </row>
    <row r="945" spans="1:23">
      <c r="A945" s="191"/>
      <c r="B945" s="191"/>
      <c r="C945" s="191"/>
      <c r="D945" s="191"/>
      <c r="E945" s="182"/>
      <c r="F945" s="191"/>
      <c r="G945" s="191"/>
      <c r="H945" s="191"/>
      <c r="I945" s="182"/>
      <c r="J945" s="191"/>
      <c r="K945" s="191"/>
      <c r="L945" s="191"/>
      <c r="M945" s="191"/>
      <c r="N945" s="191"/>
      <c r="O945" s="191"/>
      <c r="P945" s="191"/>
      <c r="Q945" s="191"/>
      <c r="R945" s="191"/>
      <c r="S945" s="191"/>
      <c r="T945" s="191"/>
      <c r="U945" s="191"/>
      <c r="V945" s="191"/>
      <c r="W945" s="191"/>
    </row>
    <row r="946" spans="1:23">
      <c r="A946" s="191"/>
      <c r="B946" s="191"/>
      <c r="C946" s="191"/>
      <c r="D946" s="191"/>
      <c r="E946" s="182"/>
      <c r="F946" s="191"/>
      <c r="G946" s="191"/>
      <c r="H946" s="191"/>
      <c r="I946" s="182"/>
      <c r="J946" s="191"/>
      <c r="K946" s="191"/>
      <c r="L946" s="191"/>
      <c r="M946" s="191"/>
      <c r="N946" s="191"/>
      <c r="O946" s="191"/>
      <c r="P946" s="191"/>
      <c r="Q946" s="191"/>
      <c r="R946" s="191"/>
      <c r="S946" s="191"/>
      <c r="T946" s="191"/>
      <c r="U946" s="191"/>
      <c r="V946" s="191"/>
      <c r="W946" s="191"/>
    </row>
    <row r="947" spans="1:23">
      <c r="A947" s="191"/>
      <c r="B947" s="191"/>
      <c r="C947" s="191"/>
      <c r="D947" s="191"/>
      <c r="E947" s="182"/>
      <c r="F947" s="191"/>
      <c r="G947" s="191"/>
      <c r="H947" s="191"/>
      <c r="I947" s="182"/>
      <c r="J947" s="191"/>
      <c r="K947" s="191"/>
      <c r="L947" s="191"/>
      <c r="M947" s="191"/>
      <c r="N947" s="191"/>
      <c r="O947" s="191"/>
      <c r="P947" s="191"/>
      <c r="Q947" s="191"/>
      <c r="R947" s="191"/>
      <c r="S947" s="191"/>
      <c r="T947" s="191"/>
      <c r="U947" s="191"/>
      <c r="V947" s="191"/>
      <c r="W947" s="191"/>
    </row>
    <row r="948" spans="1:23">
      <c r="A948" s="191"/>
      <c r="B948" s="191"/>
      <c r="C948" s="191"/>
      <c r="D948" s="191"/>
      <c r="E948" s="182"/>
      <c r="F948" s="191"/>
      <c r="G948" s="191"/>
      <c r="H948" s="191"/>
      <c r="I948" s="182"/>
      <c r="J948" s="191"/>
      <c r="K948" s="191"/>
      <c r="L948" s="191"/>
      <c r="M948" s="191"/>
      <c r="N948" s="191"/>
      <c r="O948" s="191"/>
      <c r="P948" s="191"/>
      <c r="Q948" s="191"/>
      <c r="R948" s="191"/>
      <c r="S948" s="191"/>
      <c r="T948" s="191"/>
      <c r="U948" s="191"/>
      <c r="V948" s="191"/>
      <c r="W948" s="191"/>
    </row>
    <row r="949" spans="1:23">
      <c r="A949" s="191"/>
      <c r="B949" s="191"/>
      <c r="C949" s="191"/>
      <c r="D949" s="191"/>
      <c r="E949" s="182"/>
      <c r="F949" s="191"/>
      <c r="G949" s="191"/>
      <c r="H949" s="191"/>
      <c r="I949" s="182"/>
      <c r="J949" s="191"/>
      <c r="K949" s="191"/>
      <c r="L949" s="191"/>
      <c r="M949" s="191"/>
      <c r="N949" s="191"/>
      <c r="O949" s="191"/>
      <c r="P949" s="191"/>
      <c r="Q949" s="191"/>
      <c r="R949" s="191"/>
      <c r="S949" s="191"/>
      <c r="T949" s="191"/>
      <c r="U949" s="191"/>
      <c r="V949" s="191"/>
      <c r="W949" s="191"/>
    </row>
    <row r="950" spans="1:23">
      <c r="A950" s="191"/>
      <c r="B950" s="191"/>
      <c r="C950" s="191"/>
      <c r="D950" s="191"/>
      <c r="E950" s="182"/>
      <c r="F950" s="191"/>
      <c r="G950" s="191"/>
      <c r="H950" s="191"/>
      <c r="I950" s="182"/>
      <c r="J950" s="191"/>
      <c r="K950" s="191"/>
      <c r="L950" s="191"/>
      <c r="M950" s="191"/>
      <c r="N950" s="191"/>
      <c r="O950" s="191"/>
      <c r="P950" s="191"/>
      <c r="Q950" s="191"/>
      <c r="R950" s="191"/>
      <c r="S950" s="191"/>
      <c r="T950" s="191"/>
      <c r="U950" s="191"/>
      <c r="V950" s="191"/>
      <c r="W950" s="191"/>
    </row>
    <row r="951" spans="1:23">
      <c r="A951" s="191"/>
      <c r="B951" s="191"/>
      <c r="C951" s="191"/>
      <c r="D951" s="191"/>
      <c r="E951" s="182"/>
      <c r="F951" s="191"/>
      <c r="G951" s="191"/>
      <c r="H951" s="191"/>
      <c r="I951" s="182"/>
      <c r="J951" s="191"/>
      <c r="K951" s="191"/>
      <c r="L951" s="191"/>
      <c r="M951" s="191"/>
      <c r="N951" s="191"/>
      <c r="O951" s="191"/>
      <c r="P951" s="191"/>
      <c r="Q951" s="191"/>
      <c r="R951" s="191"/>
      <c r="S951" s="191"/>
      <c r="T951" s="191"/>
      <c r="U951" s="191"/>
      <c r="V951" s="191"/>
      <c r="W951" s="191"/>
    </row>
    <row r="952" spans="1:23">
      <c r="A952" s="191"/>
      <c r="B952" s="191"/>
      <c r="C952" s="191"/>
      <c r="D952" s="191"/>
      <c r="E952" s="182"/>
      <c r="F952" s="191"/>
      <c r="G952" s="191"/>
      <c r="H952" s="191"/>
      <c r="I952" s="182"/>
      <c r="J952" s="191"/>
      <c r="K952" s="191"/>
      <c r="L952" s="191"/>
      <c r="M952" s="191"/>
      <c r="N952" s="191"/>
      <c r="O952" s="191"/>
      <c r="P952" s="191"/>
      <c r="Q952" s="191"/>
      <c r="R952" s="191"/>
      <c r="S952" s="191"/>
      <c r="T952" s="191"/>
      <c r="U952" s="191"/>
      <c r="V952" s="191"/>
      <c r="W952" s="191"/>
    </row>
    <row r="953" spans="1:23">
      <c r="A953" s="191"/>
      <c r="B953" s="191"/>
      <c r="C953" s="191"/>
      <c r="D953" s="191"/>
      <c r="E953" s="182"/>
      <c r="F953" s="191"/>
      <c r="G953" s="191"/>
      <c r="H953" s="191"/>
      <c r="I953" s="182"/>
      <c r="J953" s="191"/>
      <c r="K953" s="191"/>
      <c r="L953" s="191"/>
      <c r="M953" s="191"/>
      <c r="N953" s="191"/>
      <c r="O953" s="191"/>
      <c r="P953" s="191"/>
      <c r="Q953" s="191"/>
      <c r="R953" s="191"/>
      <c r="S953" s="191"/>
      <c r="T953" s="191"/>
      <c r="U953" s="191"/>
      <c r="V953" s="191"/>
      <c r="W953" s="191"/>
    </row>
    <row r="954" spans="1:23">
      <c r="A954" s="191"/>
      <c r="B954" s="191"/>
      <c r="C954" s="191"/>
      <c r="D954" s="191"/>
      <c r="E954" s="182"/>
      <c r="F954" s="191"/>
      <c r="G954" s="191"/>
      <c r="H954" s="191"/>
      <c r="I954" s="182"/>
      <c r="J954" s="191"/>
      <c r="K954" s="191"/>
      <c r="L954" s="191"/>
      <c r="M954" s="191"/>
      <c r="N954" s="191"/>
      <c r="O954" s="191"/>
      <c r="P954" s="191"/>
      <c r="Q954" s="191"/>
      <c r="R954" s="191"/>
      <c r="S954" s="191"/>
      <c r="T954" s="191"/>
      <c r="U954" s="191"/>
      <c r="V954" s="191"/>
      <c r="W954" s="191"/>
    </row>
    <row r="955" spans="1:23">
      <c r="A955" s="191"/>
      <c r="B955" s="191"/>
      <c r="C955" s="191"/>
      <c r="D955" s="191"/>
      <c r="E955" s="182"/>
      <c r="F955" s="191"/>
      <c r="G955" s="191"/>
      <c r="H955" s="191"/>
      <c r="I955" s="182"/>
      <c r="J955" s="191"/>
      <c r="K955" s="191"/>
      <c r="L955" s="191"/>
      <c r="M955" s="191"/>
      <c r="N955" s="191"/>
      <c r="O955" s="191"/>
      <c r="P955" s="191"/>
      <c r="Q955" s="191"/>
      <c r="R955" s="191"/>
      <c r="S955" s="191"/>
      <c r="T955" s="191"/>
      <c r="U955" s="191"/>
      <c r="V955" s="191"/>
      <c r="W955" s="191"/>
    </row>
    <row r="956" spans="1:23">
      <c r="A956" s="191"/>
      <c r="B956" s="191"/>
      <c r="C956" s="191"/>
      <c r="D956" s="191"/>
      <c r="E956" s="182"/>
      <c r="F956" s="191"/>
      <c r="G956" s="191"/>
      <c r="H956" s="191"/>
      <c r="I956" s="182"/>
      <c r="J956" s="191"/>
      <c r="K956" s="191"/>
      <c r="L956" s="191"/>
      <c r="M956" s="191"/>
      <c r="N956" s="191"/>
      <c r="O956" s="191"/>
      <c r="P956" s="191"/>
      <c r="Q956" s="191"/>
      <c r="R956" s="191"/>
      <c r="S956" s="191"/>
      <c r="T956" s="191"/>
      <c r="U956" s="191"/>
      <c r="V956" s="191"/>
      <c r="W956" s="191"/>
    </row>
    <row r="957" spans="1:23">
      <c r="A957" s="191"/>
      <c r="B957" s="191"/>
      <c r="C957" s="191"/>
      <c r="D957" s="191"/>
      <c r="E957" s="182"/>
      <c r="F957" s="191"/>
      <c r="G957" s="191"/>
      <c r="H957" s="191"/>
      <c r="I957" s="182"/>
      <c r="J957" s="191"/>
      <c r="K957" s="191"/>
      <c r="L957" s="191"/>
      <c r="M957" s="191"/>
      <c r="N957" s="191"/>
      <c r="O957" s="191"/>
      <c r="P957" s="191"/>
      <c r="Q957" s="191"/>
      <c r="R957" s="191"/>
      <c r="S957" s="191"/>
      <c r="T957" s="191"/>
      <c r="U957" s="191"/>
      <c r="V957" s="191"/>
      <c r="W957" s="191"/>
    </row>
    <row r="958" spans="1:23">
      <c r="A958" s="191"/>
      <c r="B958" s="191"/>
      <c r="C958" s="191"/>
      <c r="D958" s="191"/>
      <c r="E958" s="182"/>
      <c r="F958" s="191"/>
      <c r="G958" s="191"/>
      <c r="H958" s="191"/>
      <c r="I958" s="182"/>
      <c r="J958" s="191"/>
      <c r="K958" s="191"/>
      <c r="L958" s="191"/>
      <c r="M958" s="191"/>
      <c r="N958" s="191"/>
      <c r="O958" s="191"/>
      <c r="P958" s="191"/>
      <c r="Q958" s="191"/>
      <c r="R958" s="191"/>
      <c r="S958" s="191"/>
      <c r="T958" s="191"/>
      <c r="U958" s="191"/>
      <c r="V958" s="191"/>
      <c r="W958" s="191"/>
    </row>
    <row r="959" spans="1:23">
      <c r="A959" s="191"/>
      <c r="B959" s="191"/>
      <c r="C959" s="191"/>
      <c r="D959" s="191"/>
      <c r="E959" s="182"/>
      <c r="F959" s="191"/>
      <c r="G959" s="191"/>
      <c r="H959" s="191"/>
      <c r="I959" s="182"/>
      <c r="J959" s="191"/>
      <c r="K959" s="191"/>
      <c r="L959" s="191"/>
      <c r="M959" s="191"/>
      <c r="N959" s="191"/>
      <c r="O959" s="191"/>
      <c r="P959" s="191"/>
      <c r="Q959" s="191"/>
      <c r="R959" s="191"/>
      <c r="S959" s="191"/>
      <c r="T959" s="191"/>
      <c r="U959" s="191"/>
      <c r="V959" s="191"/>
      <c r="W959" s="191"/>
    </row>
    <row r="960" spans="1:23">
      <c r="A960" s="191"/>
      <c r="B960" s="191"/>
      <c r="C960" s="191"/>
      <c r="D960" s="191"/>
      <c r="E960" s="182"/>
      <c r="F960" s="191"/>
      <c r="G960" s="191"/>
      <c r="H960" s="191"/>
      <c r="I960" s="182"/>
      <c r="J960" s="191"/>
      <c r="K960" s="191"/>
      <c r="L960" s="191"/>
      <c r="M960" s="191"/>
      <c r="N960" s="191"/>
      <c r="O960" s="191"/>
      <c r="P960" s="191"/>
      <c r="Q960" s="191"/>
      <c r="R960" s="191"/>
      <c r="S960" s="191"/>
      <c r="T960" s="191"/>
      <c r="U960" s="191"/>
      <c r="V960" s="191"/>
      <c r="W960" s="191"/>
    </row>
    <row r="961" spans="1:23">
      <c r="A961" s="191"/>
      <c r="B961" s="191"/>
      <c r="C961" s="191"/>
      <c r="D961" s="191"/>
      <c r="E961" s="182"/>
      <c r="F961" s="191"/>
      <c r="G961" s="191"/>
      <c r="H961" s="191"/>
      <c r="I961" s="182"/>
      <c r="J961" s="191"/>
      <c r="K961" s="191"/>
      <c r="L961" s="191"/>
      <c r="M961" s="191"/>
      <c r="N961" s="191"/>
      <c r="O961" s="191"/>
      <c r="P961" s="191"/>
      <c r="Q961" s="191"/>
      <c r="R961" s="191"/>
      <c r="S961" s="191"/>
      <c r="T961" s="191"/>
      <c r="U961" s="191"/>
      <c r="V961" s="191"/>
      <c r="W961" s="191"/>
    </row>
    <row r="962" spans="1:23">
      <c r="A962" s="191"/>
      <c r="B962" s="191"/>
      <c r="C962" s="191"/>
      <c r="D962" s="191"/>
      <c r="E962" s="182"/>
      <c r="F962" s="191"/>
      <c r="G962" s="191"/>
      <c r="H962" s="191"/>
      <c r="I962" s="182"/>
      <c r="J962" s="191"/>
      <c r="K962" s="191"/>
      <c r="L962" s="191"/>
      <c r="M962" s="191"/>
      <c r="N962" s="191"/>
      <c r="O962" s="191"/>
      <c r="P962" s="191"/>
      <c r="Q962" s="191"/>
      <c r="R962" s="191"/>
      <c r="S962" s="191"/>
      <c r="T962" s="191"/>
      <c r="U962" s="191"/>
      <c r="V962" s="191"/>
      <c r="W962" s="191"/>
    </row>
    <row r="963" spans="1:23">
      <c r="A963" s="191"/>
      <c r="B963" s="191"/>
      <c r="C963" s="191"/>
      <c r="D963" s="191"/>
      <c r="E963" s="182"/>
      <c r="F963" s="191"/>
      <c r="G963" s="191"/>
      <c r="H963" s="191"/>
      <c r="I963" s="182"/>
      <c r="J963" s="191"/>
      <c r="K963" s="191"/>
      <c r="L963" s="191"/>
      <c r="M963" s="191"/>
      <c r="N963" s="191"/>
      <c r="O963" s="191"/>
      <c r="P963" s="191"/>
      <c r="Q963" s="191"/>
      <c r="R963" s="191"/>
      <c r="S963" s="191"/>
      <c r="T963" s="191"/>
      <c r="U963" s="191"/>
      <c r="V963" s="191"/>
      <c r="W963" s="191"/>
    </row>
    <row r="964" spans="1:23">
      <c r="A964" s="191"/>
      <c r="B964" s="191"/>
      <c r="C964" s="191"/>
      <c r="D964" s="191"/>
      <c r="E964" s="182"/>
      <c r="F964" s="191"/>
      <c r="G964" s="191"/>
      <c r="H964" s="191"/>
      <c r="I964" s="182"/>
      <c r="J964" s="191"/>
      <c r="K964" s="191"/>
      <c r="L964" s="191"/>
      <c r="M964" s="191"/>
      <c r="N964" s="191"/>
      <c r="O964" s="191"/>
      <c r="P964" s="191"/>
      <c r="Q964" s="191"/>
      <c r="R964" s="191"/>
      <c r="S964" s="191"/>
      <c r="T964" s="191"/>
      <c r="U964" s="191"/>
      <c r="V964" s="191"/>
      <c r="W964" s="191"/>
    </row>
    <row r="965" spans="1:23">
      <c r="A965" s="191"/>
      <c r="B965" s="191"/>
      <c r="C965" s="191"/>
      <c r="D965" s="191"/>
      <c r="E965" s="182"/>
      <c r="F965" s="191"/>
      <c r="G965" s="191"/>
      <c r="H965" s="191"/>
      <c r="I965" s="182"/>
      <c r="J965" s="191"/>
      <c r="K965" s="191"/>
      <c r="L965" s="191"/>
      <c r="M965" s="191"/>
      <c r="N965" s="191"/>
      <c r="O965" s="191"/>
      <c r="P965" s="191"/>
      <c r="Q965" s="191"/>
      <c r="R965" s="191"/>
      <c r="S965" s="191"/>
      <c r="T965" s="191"/>
      <c r="U965" s="191"/>
      <c r="V965" s="191"/>
      <c r="W965" s="191"/>
    </row>
    <row r="966" spans="1:23">
      <c r="A966" s="191"/>
      <c r="B966" s="191"/>
      <c r="C966" s="191"/>
      <c r="D966" s="191"/>
      <c r="E966" s="182"/>
      <c r="F966" s="191"/>
      <c r="G966" s="191"/>
      <c r="H966" s="191"/>
      <c r="I966" s="182"/>
      <c r="J966" s="191"/>
      <c r="K966" s="191"/>
      <c r="L966" s="191"/>
      <c r="M966" s="191"/>
      <c r="N966" s="191"/>
      <c r="O966" s="191"/>
      <c r="P966" s="191"/>
      <c r="Q966" s="191"/>
      <c r="R966" s="191"/>
      <c r="S966" s="191"/>
      <c r="T966" s="191"/>
      <c r="U966" s="191"/>
      <c r="V966" s="191"/>
      <c r="W966" s="191"/>
    </row>
    <row r="967" spans="1:23">
      <c r="A967" s="191"/>
      <c r="B967" s="191"/>
      <c r="C967" s="191"/>
      <c r="D967" s="191"/>
      <c r="E967" s="182"/>
      <c r="F967" s="191"/>
      <c r="G967" s="191"/>
      <c r="H967" s="191"/>
      <c r="I967" s="182"/>
      <c r="J967" s="191"/>
      <c r="K967" s="191"/>
      <c r="L967" s="191"/>
      <c r="M967" s="191"/>
      <c r="N967" s="191"/>
      <c r="O967" s="191"/>
      <c r="P967" s="191"/>
      <c r="Q967" s="191"/>
      <c r="R967" s="191"/>
      <c r="S967" s="191"/>
      <c r="T967" s="191"/>
      <c r="U967" s="191"/>
      <c r="V967" s="191"/>
      <c r="W967" s="191"/>
    </row>
    <row r="968" spans="1:23">
      <c r="A968" s="191"/>
      <c r="B968" s="191"/>
      <c r="C968" s="191"/>
      <c r="D968" s="191"/>
      <c r="E968" s="182"/>
      <c r="F968" s="191"/>
      <c r="G968" s="191"/>
      <c r="H968" s="191"/>
      <c r="I968" s="182"/>
      <c r="J968" s="191"/>
      <c r="K968" s="191"/>
      <c r="L968" s="191"/>
      <c r="M968" s="191"/>
      <c r="N968" s="191"/>
      <c r="O968" s="191"/>
      <c r="P968" s="191"/>
      <c r="Q968" s="191"/>
      <c r="R968" s="191"/>
      <c r="S968" s="191"/>
      <c r="T968" s="191"/>
      <c r="U968" s="191"/>
      <c r="V968" s="191"/>
      <c r="W968" s="191"/>
    </row>
    <row r="969" spans="1:23">
      <c r="A969" s="191"/>
      <c r="B969" s="191"/>
      <c r="C969" s="191"/>
      <c r="D969" s="191"/>
      <c r="E969" s="182"/>
      <c r="F969" s="191"/>
      <c r="G969" s="191"/>
      <c r="H969" s="191"/>
      <c r="I969" s="182"/>
      <c r="J969" s="191"/>
      <c r="K969" s="191"/>
      <c r="L969" s="191"/>
      <c r="M969" s="191"/>
      <c r="N969" s="191"/>
      <c r="O969" s="191"/>
      <c r="P969" s="191"/>
      <c r="Q969" s="191"/>
      <c r="R969" s="191"/>
      <c r="S969" s="191"/>
      <c r="T969" s="191"/>
      <c r="U969" s="191"/>
      <c r="V969" s="191"/>
      <c r="W969" s="191"/>
    </row>
    <row r="970" spans="1:23">
      <c r="A970" s="191"/>
      <c r="B970" s="191"/>
      <c r="C970" s="191"/>
      <c r="D970" s="191"/>
      <c r="E970" s="182"/>
      <c r="F970" s="191"/>
      <c r="G970" s="191"/>
      <c r="H970" s="191"/>
      <c r="I970" s="182"/>
      <c r="J970" s="191"/>
      <c r="K970" s="191"/>
      <c r="L970" s="191"/>
      <c r="M970" s="191"/>
      <c r="N970" s="191"/>
      <c r="O970" s="191"/>
      <c r="P970" s="191"/>
      <c r="Q970" s="191"/>
      <c r="R970" s="191"/>
      <c r="S970" s="191"/>
      <c r="T970" s="191"/>
      <c r="U970" s="191"/>
      <c r="V970" s="191"/>
      <c r="W970" s="191"/>
    </row>
    <row r="971" spans="1:23">
      <c r="A971" s="191"/>
      <c r="B971" s="191"/>
      <c r="C971" s="191"/>
      <c r="D971" s="191"/>
      <c r="E971" s="182"/>
      <c r="F971" s="191"/>
      <c r="G971" s="191"/>
      <c r="H971" s="191"/>
      <c r="I971" s="182"/>
      <c r="J971" s="191"/>
      <c r="K971" s="191"/>
      <c r="L971" s="191"/>
      <c r="M971" s="191"/>
      <c r="N971" s="191"/>
      <c r="O971" s="191"/>
      <c r="P971" s="191"/>
      <c r="Q971" s="191"/>
      <c r="R971" s="191"/>
      <c r="S971" s="191"/>
      <c r="T971" s="191"/>
      <c r="U971" s="191"/>
      <c r="V971" s="191"/>
      <c r="W971" s="191"/>
    </row>
    <row r="972" spans="1:23">
      <c r="A972" s="191"/>
      <c r="B972" s="191"/>
      <c r="C972" s="191"/>
      <c r="D972" s="191"/>
      <c r="E972" s="182"/>
      <c r="F972" s="191"/>
      <c r="G972" s="191"/>
      <c r="H972" s="191"/>
      <c r="I972" s="182"/>
      <c r="J972" s="191"/>
      <c r="K972" s="191"/>
      <c r="L972" s="191"/>
      <c r="M972" s="191"/>
      <c r="N972" s="191"/>
      <c r="O972" s="191"/>
      <c r="P972" s="191"/>
      <c r="Q972" s="191"/>
      <c r="R972" s="191"/>
      <c r="S972" s="191"/>
      <c r="T972" s="191"/>
      <c r="U972" s="191"/>
      <c r="V972" s="191"/>
      <c r="W972" s="191"/>
    </row>
    <row r="973" spans="1:23">
      <c r="A973" s="191"/>
      <c r="B973" s="191"/>
      <c r="C973" s="191"/>
      <c r="D973" s="191"/>
      <c r="E973" s="182"/>
      <c r="F973" s="191"/>
      <c r="G973" s="191"/>
      <c r="H973" s="191"/>
      <c r="I973" s="182"/>
      <c r="J973" s="191"/>
      <c r="K973" s="191"/>
      <c r="L973" s="191"/>
      <c r="M973" s="191"/>
      <c r="N973" s="191"/>
      <c r="O973" s="191"/>
      <c r="P973" s="191"/>
      <c r="Q973" s="191"/>
      <c r="R973" s="191"/>
      <c r="S973" s="191"/>
      <c r="T973" s="191"/>
      <c r="U973" s="191"/>
      <c r="V973" s="191"/>
      <c r="W973" s="191"/>
    </row>
    <row r="974" spans="1:23">
      <c r="A974" s="191"/>
      <c r="B974" s="191"/>
      <c r="C974" s="191"/>
      <c r="D974" s="191"/>
      <c r="E974" s="182"/>
      <c r="F974" s="191"/>
      <c r="G974" s="191"/>
      <c r="H974" s="191"/>
      <c r="I974" s="182"/>
      <c r="J974" s="191"/>
      <c r="K974" s="191"/>
      <c r="L974" s="191"/>
      <c r="M974" s="191"/>
      <c r="N974" s="191"/>
      <c r="O974" s="191"/>
      <c r="P974" s="191"/>
      <c r="Q974" s="191"/>
      <c r="R974" s="191"/>
      <c r="S974" s="191"/>
      <c r="T974" s="191"/>
      <c r="U974" s="191"/>
      <c r="V974" s="191"/>
      <c r="W974" s="191"/>
    </row>
    <row r="975" spans="1:23">
      <c r="A975" s="191"/>
      <c r="B975" s="191"/>
      <c r="C975" s="191"/>
      <c r="D975" s="191"/>
      <c r="E975" s="182"/>
      <c r="F975" s="191"/>
      <c r="G975" s="191"/>
      <c r="H975" s="191"/>
      <c r="I975" s="182"/>
      <c r="J975" s="191"/>
      <c r="K975" s="191"/>
      <c r="L975" s="191"/>
      <c r="M975" s="191"/>
      <c r="N975" s="191"/>
      <c r="O975" s="191"/>
      <c r="P975" s="191"/>
      <c r="Q975" s="191"/>
      <c r="R975" s="191"/>
      <c r="S975" s="191"/>
      <c r="T975" s="191"/>
      <c r="U975" s="191"/>
      <c r="V975" s="191"/>
      <c r="W975" s="191"/>
    </row>
    <row r="976" spans="1:23">
      <c r="A976" s="191"/>
      <c r="B976" s="191"/>
      <c r="C976" s="191"/>
      <c r="D976" s="191"/>
      <c r="E976" s="182"/>
      <c r="F976" s="191"/>
      <c r="G976" s="191"/>
      <c r="H976" s="191"/>
      <c r="I976" s="182"/>
      <c r="J976" s="191"/>
      <c r="K976" s="191"/>
      <c r="L976" s="191"/>
      <c r="M976" s="191"/>
      <c r="N976" s="191"/>
      <c r="O976" s="191"/>
      <c r="P976" s="191"/>
      <c r="Q976" s="191"/>
      <c r="R976" s="191"/>
      <c r="S976" s="191"/>
      <c r="T976" s="191"/>
      <c r="U976" s="191"/>
      <c r="V976" s="191"/>
      <c r="W976" s="191"/>
    </row>
    <row r="977" spans="1:23">
      <c r="A977" s="191"/>
      <c r="B977" s="191"/>
      <c r="C977" s="191"/>
      <c r="D977" s="191"/>
      <c r="E977" s="182"/>
      <c r="F977" s="191"/>
      <c r="G977" s="191"/>
      <c r="H977" s="191"/>
      <c r="I977" s="182"/>
      <c r="J977" s="191"/>
      <c r="K977" s="191"/>
      <c r="L977" s="191"/>
      <c r="M977" s="191"/>
      <c r="N977" s="191"/>
      <c r="O977" s="191"/>
      <c r="P977" s="191"/>
      <c r="Q977" s="191"/>
      <c r="R977" s="191"/>
      <c r="S977" s="191"/>
      <c r="T977" s="191"/>
      <c r="U977" s="191"/>
      <c r="V977" s="191"/>
      <c r="W977" s="191"/>
    </row>
    <row r="978" spans="1:23">
      <c r="A978" s="191"/>
      <c r="B978" s="191"/>
      <c r="C978" s="191"/>
      <c r="D978" s="191"/>
      <c r="E978" s="182"/>
      <c r="F978" s="191"/>
      <c r="G978" s="191"/>
      <c r="H978" s="191"/>
      <c r="I978" s="182"/>
      <c r="J978" s="191"/>
      <c r="K978" s="191"/>
      <c r="L978" s="191"/>
      <c r="M978" s="191"/>
      <c r="N978" s="191"/>
      <c r="O978" s="191"/>
      <c r="P978" s="191"/>
      <c r="Q978" s="191"/>
      <c r="R978" s="191"/>
      <c r="S978" s="191"/>
      <c r="T978" s="191"/>
      <c r="U978" s="191"/>
      <c r="V978" s="191"/>
      <c r="W978" s="191"/>
    </row>
    <row r="979" spans="1:23">
      <c r="A979" s="191"/>
      <c r="B979" s="191"/>
      <c r="C979" s="191"/>
      <c r="D979" s="191"/>
      <c r="E979" s="182"/>
      <c r="F979" s="191"/>
      <c r="G979" s="191"/>
      <c r="H979" s="191"/>
      <c r="I979" s="182"/>
      <c r="J979" s="191"/>
      <c r="K979" s="191"/>
      <c r="L979" s="191"/>
      <c r="M979" s="191"/>
      <c r="N979" s="191"/>
      <c r="O979" s="191"/>
      <c r="P979" s="191"/>
      <c r="Q979" s="191"/>
      <c r="R979" s="191"/>
      <c r="S979" s="191"/>
      <c r="T979" s="191"/>
      <c r="U979" s="191"/>
      <c r="V979" s="191"/>
      <c r="W979" s="191"/>
    </row>
    <row r="980" spans="1:23">
      <c r="A980" s="191"/>
      <c r="B980" s="191"/>
      <c r="C980" s="191"/>
      <c r="D980" s="191"/>
      <c r="E980" s="182"/>
      <c r="F980" s="191"/>
      <c r="G980" s="191"/>
      <c r="H980" s="191"/>
      <c r="I980" s="182"/>
      <c r="J980" s="191"/>
      <c r="K980" s="191"/>
      <c r="L980" s="191"/>
      <c r="M980" s="191"/>
      <c r="N980" s="191"/>
      <c r="O980" s="191"/>
      <c r="P980" s="191"/>
      <c r="Q980" s="191"/>
      <c r="R980" s="191"/>
      <c r="S980" s="191"/>
      <c r="T980" s="191"/>
      <c r="U980" s="191"/>
      <c r="V980" s="191"/>
      <c r="W980" s="191"/>
    </row>
    <row r="981" spans="1:23">
      <c r="A981" s="191"/>
      <c r="B981" s="191"/>
      <c r="C981" s="191"/>
      <c r="D981" s="191"/>
      <c r="E981" s="182"/>
      <c r="F981" s="191"/>
      <c r="G981" s="191"/>
      <c r="H981" s="191"/>
      <c r="I981" s="182"/>
      <c r="J981" s="191"/>
      <c r="K981" s="191"/>
      <c r="L981" s="191"/>
      <c r="M981" s="191"/>
      <c r="N981" s="191"/>
      <c r="O981" s="191"/>
      <c r="P981" s="191"/>
      <c r="Q981" s="191"/>
      <c r="R981" s="191"/>
      <c r="S981" s="191"/>
      <c r="T981" s="191"/>
      <c r="U981" s="191"/>
      <c r="V981" s="191"/>
      <c r="W981" s="191"/>
    </row>
    <row r="982" spans="1:23">
      <c r="A982" s="191"/>
      <c r="B982" s="191"/>
      <c r="C982" s="191"/>
      <c r="D982" s="191"/>
      <c r="E982" s="182"/>
      <c r="F982" s="191"/>
      <c r="G982" s="191"/>
      <c r="H982" s="191"/>
      <c r="I982" s="182"/>
      <c r="J982" s="191"/>
      <c r="K982" s="191"/>
      <c r="L982" s="191"/>
      <c r="M982" s="191"/>
      <c r="N982" s="191"/>
      <c r="O982" s="191"/>
      <c r="P982" s="191"/>
      <c r="Q982" s="191"/>
      <c r="R982" s="191"/>
      <c r="S982" s="191"/>
      <c r="T982" s="191"/>
      <c r="U982" s="191"/>
      <c r="V982" s="191"/>
      <c r="W982" s="191"/>
    </row>
    <row r="983" spans="1:23">
      <c r="A983" s="191"/>
      <c r="B983" s="191"/>
      <c r="C983" s="191"/>
      <c r="D983" s="191"/>
      <c r="E983" s="182"/>
      <c r="F983" s="191"/>
      <c r="G983" s="191"/>
      <c r="H983" s="191"/>
      <c r="I983" s="182"/>
      <c r="J983" s="191"/>
      <c r="K983" s="191"/>
      <c r="L983" s="191"/>
      <c r="M983" s="191"/>
      <c r="N983" s="191"/>
      <c r="O983" s="191"/>
      <c r="P983" s="191"/>
      <c r="Q983" s="191"/>
      <c r="R983" s="191"/>
      <c r="S983" s="191"/>
      <c r="T983" s="191"/>
      <c r="U983" s="191"/>
      <c r="V983" s="191"/>
      <c r="W983" s="191"/>
    </row>
    <row r="984" spans="1:23">
      <c r="A984" s="191"/>
      <c r="B984" s="191"/>
      <c r="C984" s="191"/>
      <c r="D984" s="191"/>
      <c r="E984" s="182"/>
      <c r="F984" s="191"/>
      <c r="G984" s="191"/>
      <c r="H984" s="191"/>
      <c r="I984" s="182"/>
      <c r="J984" s="191"/>
      <c r="K984" s="191"/>
      <c r="L984" s="191"/>
      <c r="M984" s="191"/>
      <c r="N984" s="191"/>
      <c r="O984" s="191"/>
      <c r="P984" s="191"/>
      <c r="Q984" s="191"/>
      <c r="R984" s="191"/>
      <c r="S984" s="191"/>
      <c r="T984" s="191"/>
      <c r="U984" s="191"/>
      <c r="V984" s="191"/>
      <c r="W984" s="191"/>
    </row>
    <row r="985" spans="1:23">
      <c r="A985" s="191"/>
      <c r="B985" s="191"/>
      <c r="C985" s="191"/>
      <c r="D985" s="191"/>
      <c r="E985" s="182"/>
      <c r="F985" s="191"/>
      <c r="G985" s="191"/>
      <c r="H985" s="191"/>
      <c r="I985" s="182"/>
      <c r="J985" s="191"/>
      <c r="K985" s="191"/>
      <c r="L985" s="191"/>
      <c r="M985" s="191"/>
      <c r="N985" s="191"/>
      <c r="O985" s="191"/>
      <c r="P985" s="191"/>
      <c r="Q985" s="191"/>
      <c r="R985" s="191"/>
      <c r="S985" s="191"/>
      <c r="T985" s="191"/>
      <c r="U985" s="191"/>
      <c r="V985" s="191"/>
      <c r="W985" s="191"/>
    </row>
    <row r="986" spans="1:23">
      <c r="A986" s="191"/>
      <c r="B986" s="191"/>
      <c r="C986" s="191"/>
      <c r="D986" s="191"/>
      <c r="E986" s="182"/>
      <c r="F986" s="191"/>
      <c r="G986" s="191"/>
      <c r="H986" s="191"/>
      <c r="I986" s="182"/>
      <c r="J986" s="191"/>
      <c r="K986" s="191"/>
      <c r="L986" s="191"/>
      <c r="M986" s="191"/>
      <c r="N986" s="191"/>
      <c r="O986" s="191"/>
      <c r="P986" s="191"/>
      <c r="Q986" s="191"/>
      <c r="R986" s="191"/>
      <c r="S986" s="191"/>
      <c r="T986" s="191"/>
      <c r="U986" s="191"/>
      <c r="V986" s="191"/>
      <c r="W986" s="191"/>
    </row>
    <row r="987" spans="1:23">
      <c r="A987" s="191"/>
      <c r="B987" s="191"/>
      <c r="C987" s="191"/>
      <c r="D987" s="191"/>
      <c r="E987" s="182"/>
      <c r="F987" s="191"/>
      <c r="G987" s="191"/>
      <c r="H987" s="191"/>
      <c r="I987" s="182"/>
      <c r="J987" s="191"/>
      <c r="K987" s="191"/>
      <c r="L987" s="191"/>
      <c r="M987" s="191"/>
      <c r="N987" s="191"/>
      <c r="O987" s="191"/>
      <c r="P987" s="191"/>
      <c r="Q987" s="191"/>
      <c r="R987" s="191"/>
      <c r="S987" s="191"/>
      <c r="T987" s="191"/>
      <c r="U987" s="191"/>
      <c r="V987" s="191"/>
      <c r="W987" s="191"/>
    </row>
    <row r="988" spans="1:23">
      <c r="A988" s="191"/>
      <c r="B988" s="191"/>
      <c r="C988" s="191"/>
      <c r="D988" s="191"/>
      <c r="E988" s="182"/>
      <c r="F988" s="191"/>
      <c r="G988" s="191"/>
      <c r="H988" s="191"/>
      <c r="I988" s="182"/>
      <c r="J988" s="191"/>
      <c r="K988" s="191"/>
      <c r="L988" s="191"/>
      <c r="M988" s="191"/>
      <c r="N988" s="191"/>
      <c r="O988" s="191"/>
      <c r="P988" s="191"/>
      <c r="Q988" s="191"/>
      <c r="R988" s="191"/>
      <c r="S988" s="191"/>
      <c r="T988" s="191"/>
      <c r="U988" s="191"/>
      <c r="V988" s="191"/>
      <c r="W988" s="191"/>
    </row>
    <row r="989" spans="1:23">
      <c r="A989" s="191"/>
      <c r="B989" s="191"/>
      <c r="C989" s="191"/>
      <c r="D989" s="191"/>
      <c r="E989" s="182"/>
      <c r="F989" s="191"/>
      <c r="G989" s="191"/>
      <c r="H989" s="191"/>
      <c r="I989" s="182"/>
      <c r="J989" s="191"/>
      <c r="K989" s="191"/>
      <c r="L989" s="191"/>
      <c r="M989" s="191"/>
      <c r="N989" s="191"/>
      <c r="O989" s="191"/>
      <c r="P989" s="191"/>
      <c r="Q989" s="191"/>
      <c r="R989" s="191"/>
      <c r="S989" s="191"/>
      <c r="T989" s="191"/>
      <c r="U989" s="191"/>
      <c r="V989" s="191"/>
      <c r="W989" s="191"/>
    </row>
    <row r="990" spans="1:23">
      <c r="A990" s="191"/>
      <c r="B990" s="191"/>
      <c r="C990" s="191"/>
      <c r="D990" s="191"/>
      <c r="E990" s="182"/>
      <c r="F990" s="191"/>
      <c r="G990" s="191"/>
      <c r="H990" s="191"/>
      <c r="I990" s="182"/>
      <c r="J990" s="191"/>
      <c r="K990" s="191"/>
      <c r="L990" s="191"/>
      <c r="M990" s="191"/>
      <c r="N990" s="191"/>
      <c r="O990" s="191"/>
      <c r="P990" s="191"/>
      <c r="Q990" s="191"/>
      <c r="R990" s="191"/>
      <c r="S990" s="191"/>
      <c r="T990" s="191"/>
      <c r="U990" s="191"/>
      <c r="V990" s="191"/>
      <c r="W990" s="191"/>
    </row>
    <row r="991" spans="1:23">
      <c r="A991" s="191"/>
      <c r="B991" s="191"/>
      <c r="C991" s="191"/>
      <c r="D991" s="191"/>
      <c r="E991" s="182"/>
      <c r="F991" s="191"/>
      <c r="G991" s="191"/>
      <c r="H991" s="191"/>
      <c r="I991" s="182"/>
      <c r="J991" s="191"/>
      <c r="K991" s="191"/>
      <c r="L991" s="191"/>
      <c r="M991" s="191"/>
      <c r="N991" s="191"/>
      <c r="O991" s="191"/>
      <c r="P991" s="191"/>
      <c r="Q991" s="191"/>
      <c r="R991" s="191"/>
      <c r="S991" s="191"/>
      <c r="T991" s="191"/>
      <c r="U991" s="191"/>
      <c r="V991" s="191"/>
      <c r="W991" s="191"/>
    </row>
    <row r="992" spans="1:23">
      <c r="A992" s="191"/>
      <c r="B992" s="191"/>
      <c r="C992" s="191"/>
      <c r="D992" s="191"/>
      <c r="E992" s="182"/>
      <c r="F992" s="191"/>
      <c r="G992" s="191"/>
      <c r="H992" s="191"/>
      <c r="I992" s="182"/>
      <c r="J992" s="191"/>
      <c r="K992" s="191"/>
      <c r="L992" s="191"/>
      <c r="M992" s="191"/>
      <c r="N992" s="191"/>
      <c r="O992" s="191"/>
      <c r="P992" s="191"/>
      <c r="Q992" s="191"/>
      <c r="R992" s="191"/>
      <c r="S992" s="191"/>
      <c r="T992" s="191"/>
      <c r="U992" s="191"/>
      <c r="V992" s="191"/>
      <c r="W992" s="191"/>
    </row>
    <row r="993" spans="1:23">
      <c r="A993" s="191"/>
      <c r="B993" s="191"/>
      <c r="C993" s="191"/>
      <c r="D993" s="191"/>
      <c r="E993" s="182"/>
      <c r="F993" s="191"/>
      <c r="G993" s="191"/>
      <c r="H993" s="191"/>
      <c r="I993" s="182"/>
      <c r="J993" s="191"/>
      <c r="K993" s="191"/>
      <c r="L993" s="191"/>
      <c r="M993" s="191"/>
      <c r="N993" s="191"/>
      <c r="O993" s="191"/>
      <c r="P993" s="191"/>
      <c r="Q993" s="191"/>
      <c r="R993" s="191"/>
      <c r="S993" s="191"/>
      <c r="T993" s="191"/>
      <c r="U993" s="191"/>
      <c r="V993" s="191"/>
      <c r="W993" s="191"/>
    </row>
    <row r="994" spans="1:23">
      <c r="A994" s="191"/>
      <c r="B994" s="191"/>
      <c r="C994" s="191"/>
      <c r="D994" s="191"/>
      <c r="E994" s="182"/>
      <c r="F994" s="191"/>
      <c r="G994" s="191"/>
      <c r="H994" s="191"/>
      <c r="I994" s="182"/>
      <c r="J994" s="191"/>
      <c r="K994" s="191"/>
      <c r="L994" s="191"/>
      <c r="M994" s="191"/>
      <c r="N994" s="191"/>
      <c r="O994" s="191"/>
      <c r="P994" s="191"/>
      <c r="Q994" s="191"/>
      <c r="R994" s="191"/>
      <c r="S994" s="191"/>
      <c r="T994" s="191"/>
      <c r="U994" s="191"/>
      <c r="V994" s="191"/>
      <c r="W994" s="191"/>
    </row>
    <row r="995" spans="1:23">
      <c r="A995" s="191"/>
      <c r="B995" s="191"/>
      <c r="C995" s="191"/>
      <c r="D995" s="191"/>
      <c r="E995" s="182"/>
      <c r="F995" s="191"/>
      <c r="G995" s="191"/>
      <c r="H995" s="191"/>
      <c r="I995" s="182"/>
      <c r="J995" s="191"/>
      <c r="K995" s="191"/>
      <c r="L995" s="191"/>
      <c r="M995" s="191"/>
      <c r="N995" s="191"/>
      <c r="O995" s="191"/>
      <c r="P995" s="191"/>
      <c r="Q995" s="191"/>
      <c r="R995" s="191"/>
      <c r="S995" s="191"/>
      <c r="T995" s="191"/>
      <c r="U995" s="191"/>
      <c r="V995" s="191"/>
      <c r="W995" s="191"/>
    </row>
    <row r="996" spans="1:23">
      <c r="A996" s="191"/>
      <c r="B996" s="191"/>
      <c r="C996" s="191"/>
      <c r="D996" s="191"/>
      <c r="E996" s="182"/>
      <c r="F996" s="191"/>
      <c r="G996" s="191"/>
      <c r="H996" s="191"/>
      <c r="I996" s="182"/>
      <c r="J996" s="191"/>
      <c r="K996" s="191"/>
      <c r="L996" s="191"/>
      <c r="M996" s="191"/>
      <c r="N996" s="191"/>
      <c r="O996" s="191"/>
      <c r="P996" s="191"/>
      <c r="Q996" s="191"/>
      <c r="R996" s="191"/>
      <c r="S996" s="191"/>
      <c r="T996" s="191"/>
      <c r="U996" s="191"/>
      <c r="V996" s="191"/>
      <c r="W996" s="191"/>
    </row>
    <row r="997" spans="1:23">
      <c r="A997" s="191"/>
      <c r="B997" s="191"/>
      <c r="C997" s="191"/>
      <c r="D997" s="191"/>
      <c r="E997" s="182"/>
      <c r="F997" s="191"/>
      <c r="G997" s="191"/>
      <c r="H997" s="191"/>
      <c r="I997" s="182"/>
      <c r="J997" s="191"/>
      <c r="K997" s="191"/>
      <c r="L997" s="191"/>
      <c r="M997" s="191"/>
      <c r="N997" s="191"/>
      <c r="O997" s="191"/>
      <c r="P997" s="191"/>
      <c r="Q997" s="191"/>
      <c r="R997" s="191"/>
      <c r="S997" s="191"/>
      <c r="T997" s="191"/>
      <c r="U997" s="191"/>
      <c r="V997" s="191"/>
      <c r="W997" s="191"/>
    </row>
    <row r="998" spans="1:23">
      <c r="A998" s="191"/>
      <c r="B998" s="191"/>
      <c r="C998" s="191"/>
      <c r="D998" s="191"/>
      <c r="E998" s="182"/>
      <c r="F998" s="191"/>
      <c r="G998" s="191"/>
      <c r="H998" s="191"/>
      <c r="I998" s="182"/>
      <c r="J998" s="191"/>
      <c r="K998" s="191"/>
      <c r="L998" s="191"/>
      <c r="M998" s="191"/>
      <c r="N998" s="191"/>
      <c r="O998" s="191"/>
      <c r="P998" s="191"/>
      <c r="Q998" s="191"/>
      <c r="R998" s="191"/>
      <c r="S998" s="191"/>
      <c r="T998" s="191"/>
      <c r="U998" s="191"/>
      <c r="V998" s="191"/>
      <c r="W998" s="191"/>
    </row>
    <row r="999" spans="1:23">
      <c r="A999" s="191"/>
      <c r="B999" s="191"/>
      <c r="C999" s="191"/>
      <c r="D999" s="191"/>
      <c r="E999" s="182"/>
      <c r="F999" s="191"/>
      <c r="G999" s="191"/>
      <c r="H999" s="191"/>
      <c r="I999" s="182"/>
      <c r="J999" s="191"/>
      <c r="K999" s="191"/>
      <c r="L999" s="191"/>
      <c r="M999" s="191"/>
      <c r="N999" s="191"/>
      <c r="O999" s="191"/>
      <c r="P999" s="191"/>
      <c r="Q999" s="191"/>
      <c r="R999" s="191"/>
      <c r="S999" s="191"/>
      <c r="T999" s="191"/>
      <c r="U999" s="191"/>
      <c r="V999" s="191"/>
      <c r="W999" s="191"/>
    </row>
    <row r="1000" spans="1:23">
      <c r="A1000" s="191"/>
      <c r="B1000" s="191"/>
      <c r="C1000" s="191"/>
      <c r="D1000" s="191"/>
      <c r="E1000" s="182"/>
      <c r="F1000" s="191"/>
      <c r="G1000" s="191"/>
      <c r="H1000" s="191"/>
      <c r="I1000" s="182"/>
      <c r="J1000" s="191"/>
      <c r="K1000" s="191"/>
      <c r="L1000" s="191"/>
      <c r="M1000" s="191"/>
      <c r="N1000" s="191"/>
      <c r="O1000" s="191"/>
      <c r="P1000" s="191"/>
      <c r="Q1000" s="191"/>
      <c r="R1000" s="191"/>
      <c r="S1000" s="191"/>
      <c r="T1000" s="191"/>
      <c r="U1000" s="191"/>
      <c r="V1000" s="191"/>
      <c r="W1000" s="191"/>
    </row>
    <row r="1001" spans="1:23">
      <c r="A1001" s="191"/>
      <c r="B1001" s="191"/>
      <c r="C1001" s="191"/>
      <c r="D1001" s="191"/>
      <c r="E1001" s="182"/>
      <c r="F1001" s="191"/>
      <c r="G1001" s="191"/>
      <c r="H1001" s="191"/>
      <c r="I1001" s="182"/>
      <c r="J1001" s="191"/>
      <c r="K1001" s="191"/>
      <c r="L1001" s="191"/>
      <c r="M1001" s="191"/>
      <c r="N1001" s="191"/>
      <c r="O1001" s="191"/>
      <c r="P1001" s="191"/>
      <c r="Q1001" s="191"/>
      <c r="R1001" s="191"/>
      <c r="S1001" s="191"/>
      <c r="T1001" s="191"/>
      <c r="U1001" s="191"/>
      <c r="V1001" s="191"/>
      <c r="W1001" s="191"/>
    </row>
    <row r="1002" spans="1:23">
      <c r="A1002" s="191"/>
      <c r="B1002" s="191"/>
      <c r="C1002" s="191"/>
      <c r="D1002" s="191"/>
      <c r="E1002" s="182"/>
      <c r="F1002" s="191"/>
      <c r="G1002" s="191"/>
      <c r="H1002" s="191"/>
      <c r="I1002" s="182"/>
      <c r="J1002" s="191"/>
      <c r="K1002" s="191"/>
      <c r="L1002" s="191"/>
      <c r="M1002" s="191"/>
      <c r="N1002" s="191"/>
      <c r="O1002" s="191"/>
      <c r="P1002" s="191"/>
      <c r="Q1002" s="191"/>
      <c r="R1002" s="191"/>
      <c r="S1002" s="191"/>
      <c r="T1002" s="191"/>
      <c r="U1002" s="191"/>
      <c r="V1002" s="191"/>
      <c r="W1002" s="191"/>
    </row>
    <row r="1003" spans="1:23">
      <c r="A1003" s="191"/>
      <c r="B1003" s="191"/>
      <c r="C1003" s="191"/>
      <c r="D1003" s="191"/>
      <c r="E1003" s="182"/>
      <c r="F1003" s="191"/>
      <c r="G1003" s="191"/>
      <c r="H1003" s="191"/>
      <c r="I1003" s="182"/>
      <c r="J1003" s="191"/>
      <c r="K1003" s="191"/>
      <c r="L1003" s="191"/>
      <c r="M1003" s="191"/>
      <c r="N1003" s="191"/>
      <c r="O1003" s="191"/>
      <c r="P1003" s="191"/>
      <c r="Q1003" s="191"/>
      <c r="R1003" s="191"/>
      <c r="S1003" s="191"/>
      <c r="T1003" s="191"/>
      <c r="U1003" s="191"/>
      <c r="V1003" s="191"/>
      <c r="W1003" s="191"/>
    </row>
    <row r="1004" spans="1:23">
      <c r="A1004" s="191"/>
      <c r="B1004" s="191"/>
      <c r="C1004" s="191"/>
      <c r="D1004" s="191"/>
      <c r="E1004" s="182"/>
      <c r="F1004" s="191"/>
      <c r="G1004" s="191"/>
      <c r="H1004" s="191"/>
      <c r="I1004" s="182"/>
      <c r="J1004" s="191"/>
      <c r="K1004" s="191"/>
      <c r="L1004" s="191"/>
      <c r="M1004" s="191"/>
      <c r="N1004" s="191"/>
      <c r="O1004" s="191"/>
      <c r="P1004" s="191"/>
      <c r="Q1004" s="191"/>
      <c r="R1004" s="191"/>
      <c r="S1004" s="191"/>
      <c r="T1004" s="191"/>
      <c r="U1004" s="191"/>
      <c r="V1004" s="191"/>
      <c r="W1004" s="191"/>
    </row>
    <row r="1005" spans="1:23">
      <c r="A1005" s="191"/>
      <c r="B1005" s="191"/>
      <c r="C1005" s="191"/>
      <c r="D1005" s="191"/>
      <c r="E1005" s="182"/>
      <c r="F1005" s="191"/>
      <c r="G1005" s="191"/>
      <c r="H1005" s="191"/>
      <c r="I1005" s="182"/>
      <c r="J1005" s="191"/>
      <c r="K1005" s="191"/>
      <c r="L1005" s="191"/>
      <c r="M1005" s="191"/>
      <c r="N1005" s="191"/>
      <c r="O1005" s="191"/>
      <c r="P1005" s="191"/>
      <c r="Q1005" s="191"/>
      <c r="R1005" s="191"/>
      <c r="S1005" s="191"/>
      <c r="T1005" s="191"/>
      <c r="U1005" s="191"/>
      <c r="V1005" s="191"/>
      <c r="W1005" s="191"/>
    </row>
    <row r="1006" spans="1:23">
      <c r="A1006" s="191"/>
      <c r="B1006" s="191"/>
      <c r="C1006" s="191"/>
      <c r="D1006" s="191"/>
      <c r="E1006" s="182"/>
      <c r="F1006" s="191"/>
      <c r="G1006" s="191"/>
      <c r="H1006" s="191"/>
      <c r="I1006" s="182"/>
      <c r="J1006" s="191"/>
      <c r="K1006" s="191"/>
      <c r="L1006" s="191"/>
      <c r="M1006" s="191"/>
      <c r="N1006" s="191"/>
      <c r="O1006" s="191"/>
      <c r="P1006" s="191"/>
      <c r="Q1006" s="191"/>
      <c r="R1006" s="191"/>
      <c r="S1006" s="191"/>
      <c r="T1006" s="191"/>
      <c r="U1006" s="191"/>
      <c r="V1006" s="191"/>
      <c r="W1006" s="191"/>
    </row>
    <row r="1007" spans="1:23">
      <c r="A1007" s="191"/>
      <c r="B1007" s="191"/>
      <c r="C1007" s="191"/>
      <c r="D1007" s="191"/>
      <c r="E1007" s="182"/>
      <c r="F1007" s="191"/>
      <c r="G1007" s="191"/>
      <c r="H1007" s="191"/>
      <c r="I1007" s="182"/>
      <c r="J1007" s="191"/>
      <c r="K1007" s="191"/>
      <c r="L1007" s="191"/>
      <c r="M1007" s="191"/>
      <c r="N1007" s="191"/>
      <c r="O1007" s="191"/>
      <c r="P1007" s="191"/>
      <c r="Q1007" s="191"/>
      <c r="R1007" s="191"/>
      <c r="S1007" s="191"/>
      <c r="T1007" s="191"/>
      <c r="U1007" s="191"/>
      <c r="V1007" s="191"/>
      <c r="W1007" s="191"/>
    </row>
    <row r="1008" spans="1:23">
      <c r="A1008" s="191"/>
      <c r="B1008" s="191"/>
      <c r="C1008" s="191"/>
      <c r="D1008" s="191"/>
      <c r="E1008" s="182"/>
      <c r="F1008" s="191"/>
      <c r="G1008" s="191"/>
      <c r="H1008" s="191"/>
      <c r="I1008" s="182"/>
      <c r="J1008" s="191"/>
      <c r="K1008" s="191"/>
      <c r="L1008" s="191"/>
      <c r="M1008" s="191"/>
      <c r="N1008" s="191"/>
      <c r="O1008" s="191"/>
      <c r="P1008" s="191"/>
      <c r="Q1008" s="191"/>
      <c r="R1008" s="191"/>
      <c r="S1008" s="191"/>
      <c r="T1008" s="191"/>
      <c r="U1008" s="191"/>
      <c r="V1008" s="191"/>
      <c r="W1008" s="191"/>
    </row>
    <row r="1009" spans="1:23">
      <c r="A1009" s="191"/>
      <c r="B1009" s="191"/>
      <c r="C1009" s="191"/>
      <c r="D1009" s="191"/>
      <c r="E1009" s="182"/>
      <c r="F1009" s="191"/>
      <c r="G1009" s="191"/>
      <c r="H1009" s="191"/>
      <c r="I1009" s="182"/>
      <c r="J1009" s="191"/>
      <c r="K1009" s="191"/>
      <c r="L1009" s="191"/>
      <c r="M1009" s="191"/>
      <c r="N1009" s="191"/>
      <c r="O1009" s="191"/>
      <c r="P1009" s="191"/>
      <c r="Q1009" s="191"/>
      <c r="R1009" s="191"/>
      <c r="S1009" s="191"/>
      <c r="T1009" s="191"/>
      <c r="U1009" s="191"/>
      <c r="V1009" s="191"/>
      <c r="W1009" s="191"/>
    </row>
    <row r="1010" spans="1:23">
      <c r="A1010" s="191"/>
      <c r="B1010" s="191"/>
      <c r="C1010" s="191"/>
      <c r="D1010" s="191"/>
      <c r="E1010" s="182"/>
      <c r="F1010" s="191"/>
      <c r="G1010" s="191"/>
      <c r="H1010" s="191"/>
      <c r="I1010" s="182"/>
      <c r="J1010" s="191"/>
      <c r="K1010" s="191"/>
      <c r="L1010" s="191"/>
      <c r="M1010" s="191"/>
      <c r="N1010" s="191"/>
      <c r="O1010" s="191"/>
      <c r="P1010" s="191"/>
      <c r="Q1010" s="191"/>
      <c r="R1010" s="191"/>
      <c r="S1010" s="191"/>
      <c r="T1010" s="191"/>
      <c r="U1010" s="191"/>
      <c r="V1010" s="191"/>
      <c r="W1010" s="191"/>
    </row>
    <row r="1011" spans="1:23">
      <c r="A1011" s="191"/>
      <c r="B1011" s="191"/>
      <c r="C1011" s="191"/>
      <c r="D1011" s="191"/>
      <c r="E1011" s="182"/>
      <c r="F1011" s="191"/>
      <c r="G1011" s="191"/>
      <c r="H1011" s="191"/>
      <c r="I1011" s="182"/>
      <c r="J1011" s="191"/>
      <c r="K1011" s="191"/>
      <c r="L1011" s="191"/>
      <c r="M1011" s="191"/>
      <c r="N1011" s="191"/>
      <c r="O1011" s="191"/>
      <c r="P1011" s="191"/>
      <c r="Q1011" s="191"/>
      <c r="R1011" s="191"/>
      <c r="S1011" s="191"/>
      <c r="T1011" s="191"/>
      <c r="U1011" s="191"/>
      <c r="V1011" s="191"/>
      <c r="W1011" s="191"/>
    </row>
    <row r="1012" spans="1:23">
      <c r="A1012" s="191"/>
      <c r="B1012" s="191"/>
      <c r="C1012" s="191"/>
      <c r="D1012" s="191"/>
      <c r="E1012" s="182"/>
      <c r="F1012" s="191"/>
      <c r="G1012" s="191"/>
      <c r="H1012" s="191"/>
      <c r="I1012" s="182"/>
      <c r="J1012" s="191"/>
      <c r="K1012" s="191"/>
      <c r="L1012" s="191"/>
      <c r="M1012" s="191"/>
      <c r="N1012" s="191"/>
      <c r="O1012" s="191"/>
      <c r="P1012" s="191"/>
      <c r="Q1012" s="191"/>
      <c r="R1012" s="191"/>
      <c r="S1012" s="191"/>
      <c r="T1012" s="191"/>
      <c r="U1012" s="191"/>
      <c r="V1012" s="191"/>
      <c r="W1012" s="191"/>
    </row>
    <row r="1013" spans="1:23">
      <c r="A1013" s="191"/>
      <c r="B1013" s="191"/>
      <c r="C1013" s="191"/>
      <c r="D1013" s="191"/>
      <c r="E1013" s="182"/>
      <c r="F1013" s="191"/>
      <c r="G1013" s="191"/>
      <c r="H1013" s="191"/>
      <c r="I1013" s="182"/>
      <c r="J1013" s="191"/>
      <c r="K1013" s="191"/>
      <c r="L1013" s="191"/>
      <c r="M1013" s="191"/>
      <c r="N1013" s="191"/>
      <c r="O1013" s="191"/>
      <c r="P1013" s="191"/>
      <c r="Q1013" s="191"/>
      <c r="R1013" s="191"/>
      <c r="S1013" s="191"/>
      <c r="T1013" s="191"/>
      <c r="U1013" s="191"/>
      <c r="V1013" s="191"/>
      <c r="W1013" s="191"/>
    </row>
    <row r="1014" spans="1:23">
      <c r="A1014" s="191"/>
      <c r="B1014" s="191"/>
      <c r="C1014" s="191"/>
      <c r="D1014" s="191"/>
      <c r="E1014" s="182"/>
      <c r="F1014" s="191"/>
      <c r="G1014" s="191"/>
      <c r="H1014" s="191"/>
      <c r="I1014" s="182"/>
      <c r="J1014" s="191"/>
      <c r="K1014" s="191"/>
      <c r="L1014" s="191"/>
      <c r="M1014" s="191"/>
      <c r="N1014" s="191"/>
      <c r="O1014" s="191"/>
      <c r="P1014" s="191"/>
      <c r="Q1014" s="191"/>
      <c r="R1014" s="191"/>
      <c r="S1014" s="191"/>
      <c r="T1014" s="191"/>
      <c r="U1014" s="191"/>
      <c r="V1014" s="191"/>
      <c r="W1014" s="191"/>
    </row>
    <row r="1015" spans="1:23">
      <c r="A1015" s="191"/>
      <c r="B1015" s="191"/>
      <c r="C1015" s="191"/>
      <c r="D1015" s="191"/>
      <c r="E1015" s="182"/>
      <c r="F1015" s="191"/>
      <c r="G1015" s="191"/>
      <c r="H1015" s="191"/>
      <c r="I1015" s="182"/>
      <c r="J1015" s="191"/>
      <c r="K1015" s="191"/>
      <c r="L1015" s="191"/>
      <c r="M1015" s="191"/>
      <c r="N1015" s="191"/>
      <c r="O1015" s="191"/>
      <c r="P1015" s="191"/>
      <c r="Q1015" s="191"/>
      <c r="R1015" s="191"/>
      <c r="S1015" s="191"/>
      <c r="T1015" s="191"/>
      <c r="U1015" s="191"/>
      <c r="V1015" s="191"/>
      <c r="W1015" s="191"/>
    </row>
    <row r="1016" spans="1:23">
      <c r="A1016" s="191"/>
      <c r="B1016" s="191"/>
      <c r="C1016" s="191"/>
      <c r="D1016" s="191"/>
      <c r="E1016" s="182"/>
      <c r="F1016" s="191"/>
      <c r="G1016" s="191"/>
      <c r="H1016" s="191"/>
      <c r="I1016" s="182"/>
      <c r="J1016" s="191"/>
      <c r="K1016" s="191"/>
      <c r="L1016" s="191"/>
      <c r="M1016" s="191"/>
      <c r="N1016" s="191"/>
      <c r="O1016" s="191"/>
      <c r="P1016" s="191"/>
      <c r="Q1016" s="191"/>
      <c r="R1016" s="191"/>
      <c r="S1016" s="191"/>
      <c r="T1016" s="191"/>
      <c r="U1016" s="191"/>
      <c r="V1016" s="191"/>
      <c r="W1016" s="191"/>
    </row>
    <row r="1017" spans="1:23">
      <c r="A1017" s="191"/>
      <c r="B1017" s="191"/>
      <c r="C1017" s="191"/>
      <c r="D1017" s="191"/>
      <c r="E1017" s="182"/>
      <c r="F1017" s="191"/>
      <c r="G1017" s="191"/>
      <c r="H1017" s="191"/>
      <c r="I1017" s="182"/>
      <c r="J1017" s="191"/>
      <c r="K1017" s="191"/>
      <c r="L1017" s="191"/>
      <c r="M1017" s="191"/>
      <c r="N1017" s="191"/>
      <c r="O1017" s="191"/>
      <c r="P1017" s="191"/>
      <c r="Q1017" s="191"/>
      <c r="R1017" s="191"/>
      <c r="S1017" s="191"/>
      <c r="T1017" s="191"/>
      <c r="U1017" s="191"/>
      <c r="V1017" s="191"/>
      <c r="W1017" s="191"/>
    </row>
    <row r="1018" spans="1:23">
      <c r="A1018" s="191"/>
      <c r="B1018" s="191"/>
      <c r="C1018" s="191"/>
      <c r="D1018" s="191"/>
      <c r="E1018" s="182"/>
      <c r="F1018" s="191"/>
      <c r="G1018" s="191"/>
      <c r="H1018" s="191"/>
      <c r="I1018" s="182"/>
      <c r="J1018" s="191"/>
      <c r="K1018" s="191"/>
      <c r="L1018" s="191"/>
      <c r="M1018" s="191"/>
      <c r="N1018" s="191"/>
      <c r="O1018" s="191"/>
      <c r="P1018" s="191"/>
      <c r="Q1018" s="191"/>
      <c r="R1018" s="191"/>
      <c r="S1018" s="191"/>
      <c r="T1018" s="191"/>
      <c r="U1018" s="191"/>
      <c r="V1018" s="191"/>
      <c r="W1018" s="191"/>
    </row>
    <row r="1019" spans="1:23">
      <c r="A1019" s="191"/>
      <c r="B1019" s="191"/>
      <c r="C1019" s="191"/>
      <c r="D1019" s="191"/>
      <c r="E1019" s="182"/>
      <c r="F1019" s="191"/>
      <c r="G1019" s="191"/>
      <c r="H1019" s="191"/>
      <c r="I1019" s="182"/>
      <c r="J1019" s="191"/>
      <c r="K1019" s="191"/>
      <c r="L1019" s="191"/>
      <c r="M1019" s="191"/>
      <c r="N1019" s="191"/>
      <c r="O1019" s="191"/>
      <c r="P1019" s="191"/>
      <c r="Q1019" s="191"/>
      <c r="R1019" s="191"/>
      <c r="S1019" s="191"/>
      <c r="T1019" s="191"/>
      <c r="U1019" s="191"/>
      <c r="V1019" s="191"/>
      <c r="W1019" s="191"/>
    </row>
    <row r="1020" spans="1:23">
      <c r="A1020" s="191"/>
      <c r="B1020" s="191"/>
      <c r="C1020" s="191"/>
      <c r="D1020" s="191"/>
      <c r="E1020" s="182"/>
      <c r="F1020" s="191"/>
      <c r="G1020" s="191"/>
      <c r="H1020" s="191"/>
      <c r="I1020" s="182"/>
      <c r="J1020" s="191"/>
      <c r="K1020" s="191"/>
      <c r="L1020" s="191"/>
      <c r="M1020" s="191"/>
      <c r="N1020" s="191"/>
      <c r="O1020" s="191"/>
      <c r="P1020" s="191"/>
      <c r="Q1020" s="191"/>
      <c r="R1020" s="191"/>
      <c r="S1020" s="191"/>
      <c r="T1020" s="191"/>
      <c r="U1020" s="191"/>
      <c r="V1020" s="191"/>
      <c r="W1020" s="191"/>
    </row>
    <row r="1021" spans="1:23">
      <c r="A1021" s="191"/>
      <c r="B1021" s="191"/>
      <c r="C1021" s="191"/>
      <c r="D1021" s="191"/>
      <c r="E1021" s="182"/>
      <c r="F1021" s="191"/>
      <c r="G1021" s="191"/>
      <c r="H1021" s="191"/>
      <c r="I1021" s="182"/>
      <c r="J1021" s="191"/>
      <c r="K1021" s="191"/>
      <c r="L1021" s="191"/>
      <c r="M1021" s="191"/>
      <c r="N1021" s="191"/>
      <c r="O1021" s="191"/>
      <c r="P1021" s="191"/>
      <c r="Q1021" s="191"/>
      <c r="R1021" s="191"/>
      <c r="S1021" s="191"/>
      <c r="T1021" s="191"/>
      <c r="U1021" s="191"/>
      <c r="V1021" s="191"/>
      <c r="W1021" s="191"/>
    </row>
    <row r="1022" spans="1:23">
      <c r="A1022" s="191"/>
      <c r="B1022" s="191"/>
      <c r="C1022" s="191"/>
      <c r="D1022" s="191"/>
      <c r="E1022" s="182"/>
      <c r="F1022" s="191"/>
      <c r="G1022" s="191"/>
      <c r="H1022" s="191"/>
      <c r="I1022" s="182"/>
      <c r="J1022" s="191"/>
      <c r="K1022" s="191"/>
      <c r="L1022" s="191"/>
      <c r="M1022" s="191"/>
      <c r="N1022" s="191"/>
      <c r="O1022" s="191"/>
      <c r="P1022" s="191"/>
      <c r="Q1022" s="191"/>
      <c r="R1022" s="191"/>
      <c r="S1022" s="191"/>
      <c r="T1022" s="191"/>
      <c r="U1022" s="191"/>
      <c r="V1022" s="191"/>
      <c r="W1022" s="191"/>
    </row>
    <row r="1023" spans="1:23">
      <c r="A1023" s="191"/>
      <c r="B1023" s="191"/>
      <c r="C1023" s="191"/>
      <c r="D1023" s="191"/>
      <c r="E1023" s="182"/>
      <c r="F1023" s="191"/>
      <c r="G1023" s="191"/>
      <c r="H1023" s="191"/>
      <c r="I1023" s="182"/>
      <c r="J1023" s="191"/>
      <c r="K1023" s="191"/>
      <c r="L1023" s="191"/>
      <c r="M1023" s="191"/>
      <c r="N1023" s="191"/>
      <c r="O1023" s="191"/>
      <c r="P1023" s="191"/>
      <c r="Q1023" s="191"/>
      <c r="R1023" s="191"/>
      <c r="S1023" s="191"/>
      <c r="T1023" s="191"/>
      <c r="U1023" s="191"/>
      <c r="V1023" s="191"/>
      <c r="W1023" s="191"/>
    </row>
    <row r="1024" spans="1:23">
      <c r="A1024" s="191"/>
      <c r="B1024" s="191"/>
      <c r="C1024" s="191"/>
      <c r="D1024" s="191"/>
      <c r="E1024" s="182"/>
      <c r="F1024" s="191"/>
      <c r="G1024" s="191"/>
      <c r="H1024" s="191"/>
      <c r="I1024" s="182"/>
      <c r="J1024" s="191"/>
      <c r="K1024" s="191"/>
      <c r="L1024" s="191"/>
      <c r="M1024" s="191"/>
      <c r="N1024" s="191"/>
      <c r="O1024" s="191"/>
      <c r="P1024" s="191"/>
      <c r="Q1024" s="191"/>
      <c r="R1024" s="191"/>
      <c r="S1024" s="191"/>
      <c r="T1024" s="191"/>
      <c r="U1024" s="191"/>
      <c r="V1024" s="191"/>
      <c r="W1024" s="191"/>
    </row>
    <row r="1025" spans="1:23">
      <c r="A1025" s="191"/>
      <c r="B1025" s="191"/>
      <c r="C1025" s="191"/>
      <c r="D1025" s="191"/>
      <c r="E1025" s="182"/>
      <c r="F1025" s="191"/>
      <c r="G1025" s="191"/>
      <c r="H1025" s="191"/>
      <c r="I1025" s="182"/>
      <c r="J1025" s="191"/>
      <c r="K1025" s="191"/>
      <c r="L1025" s="191"/>
      <c r="M1025" s="191"/>
      <c r="N1025" s="191"/>
      <c r="O1025" s="191"/>
      <c r="P1025" s="191"/>
      <c r="Q1025" s="191"/>
      <c r="R1025" s="191"/>
      <c r="S1025" s="191"/>
      <c r="T1025" s="191"/>
      <c r="U1025" s="191"/>
      <c r="V1025" s="191"/>
      <c r="W1025" s="191"/>
    </row>
    <row r="1026" spans="1:23">
      <c r="A1026" s="191"/>
      <c r="B1026" s="191"/>
      <c r="C1026" s="191"/>
      <c r="D1026" s="191"/>
      <c r="E1026" s="182"/>
      <c r="F1026" s="191"/>
      <c r="G1026" s="191"/>
      <c r="H1026" s="191"/>
      <c r="I1026" s="182"/>
      <c r="J1026" s="191"/>
      <c r="K1026" s="191"/>
      <c r="L1026" s="191"/>
      <c r="M1026" s="191"/>
      <c r="N1026" s="191"/>
      <c r="O1026" s="191"/>
      <c r="P1026" s="191"/>
      <c r="Q1026" s="191"/>
      <c r="R1026" s="191"/>
      <c r="S1026" s="191"/>
      <c r="T1026" s="191"/>
      <c r="U1026" s="191"/>
      <c r="V1026" s="191"/>
      <c r="W1026" s="191"/>
    </row>
    <row r="1027" spans="1:23">
      <c r="A1027" s="191"/>
      <c r="B1027" s="191"/>
      <c r="C1027" s="191"/>
      <c r="D1027" s="191"/>
      <c r="E1027" s="182"/>
      <c r="F1027" s="191"/>
      <c r="G1027" s="191"/>
      <c r="H1027" s="191"/>
      <c r="I1027" s="182"/>
      <c r="J1027" s="191"/>
      <c r="K1027" s="191"/>
      <c r="L1027" s="191"/>
      <c r="M1027" s="191"/>
      <c r="N1027" s="191"/>
      <c r="O1027" s="191"/>
      <c r="P1027" s="191"/>
      <c r="Q1027" s="191"/>
      <c r="R1027" s="191"/>
      <c r="S1027" s="191"/>
      <c r="T1027" s="191"/>
      <c r="U1027" s="191"/>
      <c r="V1027" s="191"/>
      <c r="W1027" s="191"/>
    </row>
    <row r="1028" spans="1:23">
      <c r="A1028" s="191"/>
      <c r="B1028" s="191"/>
      <c r="C1028" s="191"/>
      <c r="D1028" s="191"/>
      <c r="E1028" s="182"/>
      <c r="F1028" s="191"/>
      <c r="G1028" s="191"/>
      <c r="H1028" s="191"/>
      <c r="I1028" s="182"/>
      <c r="J1028" s="191"/>
      <c r="K1028" s="191"/>
      <c r="L1028" s="191"/>
      <c r="M1028" s="191"/>
      <c r="N1028" s="191"/>
      <c r="O1028" s="191"/>
      <c r="P1028" s="191"/>
      <c r="Q1028" s="191"/>
      <c r="R1028" s="191"/>
      <c r="S1028" s="191"/>
      <c r="T1028" s="191"/>
      <c r="U1028" s="191"/>
      <c r="V1028" s="191"/>
      <c r="W1028" s="191"/>
    </row>
    <row r="1029" spans="1:23">
      <c r="A1029" s="191"/>
      <c r="B1029" s="191"/>
      <c r="C1029" s="191"/>
      <c r="D1029" s="191"/>
      <c r="E1029" s="182"/>
      <c r="F1029" s="191"/>
      <c r="G1029" s="191"/>
      <c r="H1029" s="191"/>
      <c r="I1029" s="182"/>
      <c r="J1029" s="191"/>
      <c r="K1029" s="191"/>
      <c r="L1029" s="191"/>
      <c r="M1029" s="191"/>
      <c r="N1029" s="191"/>
      <c r="O1029" s="191"/>
      <c r="P1029" s="191"/>
      <c r="Q1029" s="191"/>
      <c r="R1029" s="191"/>
      <c r="S1029" s="191"/>
      <c r="T1029" s="191"/>
      <c r="U1029" s="191"/>
      <c r="V1029" s="191"/>
      <c r="W1029" s="191"/>
    </row>
    <row r="1030" spans="1:23">
      <c r="A1030" s="191"/>
      <c r="B1030" s="191"/>
      <c r="C1030" s="191"/>
      <c r="D1030" s="191"/>
      <c r="E1030" s="182"/>
      <c r="F1030" s="191"/>
      <c r="G1030" s="191"/>
      <c r="H1030" s="191"/>
      <c r="I1030" s="182"/>
      <c r="J1030" s="191"/>
      <c r="K1030" s="191"/>
      <c r="L1030" s="191"/>
      <c r="M1030" s="191"/>
      <c r="N1030" s="191"/>
      <c r="O1030" s="191"/>
      <c r="P1030" s="191"/>
      <c r="Q1030" s="191"/>
      <c r="R1030" s="191"/>
      <c r="S1030" s="191"/>
      <c r="T1030" s="191"/>
      <c r="U1030" s="191"/>
      <c r="V1030" s="191"/>
      <c r="W1030" s="191"/>
    </row>
    <row r="1031" spans="1:23">
      <c r="A1031" s="191"/>
      <c r="B1031" s="191"/>
      <c r="C1031" s="191"/>
      <c r="D1031" s="191"/>
      <c r="E1031" s="182"/>
      <c r="F1031" s="191"/>
      <c r="G1031" s="191"/>
      <c r="H1031" s="191"/>
      <c r="I1031" s="182"/>
      <c r="J1031" s="191"/>
      <c r="K1031" s="191"/>
      <c r="L1031" s="191"/>
      <c r="M1031" s="191"/>
      <c r="N1031" s="191"/>
      <c r="O1031" s="191"/>
      <c r="P1031" s="191"/>
      <c r="Q1031" s="191"/>
      <c r="R1031" s="191"/>
      <c r="S1031" s="191"/>
      <c r="T1031" s="191"/>
      <c r="U1031" s="191"/>
      <c r="V1031" s="191"/>
      <c r="W1031" s="191"/>
    </row>
    <row r="1032" spans="1:23">
      <c r="A1032" s="191"/>
      <c r="B1032" s="191"/>
      <c r="C1032" s="191"/>
      <c r="D1032" s="191"/>
      <c r="E1032" s="182"/>
      <c r="F1032" s="191"/>
      <c r="G1032" s="191"/>
      <c r="H1032" s="191"/>
      <c r="I1032" s="182"/>
      <c r="J1032" s="191"/>
      <c r="K1032" s="191"/>
      <c r="L1032" s="191"/>
      <c r="M1032" s="191"/>
      <c r="N1032" s="191"/>
      <c r="O1032" s="191"/>
      <c r="P1032" s="191"/>
      <c r="Q1032" s="191"/>
      <c r="R1032" s="191"/>
      <c r="S1032" s="191"/>
      <c r="T1032" s="191"/>
      <c r="U1032" s="191"/>
      <c r="V1032" s="191"/>
      <c r="W1032" s="191"/>
    </row>
    <row r="1033" spans="1:23">
      <c r="A1033" s="191"/>
      <c r="B1033" s="191"/>
      <c r="C1033" s="191"/>
      <c r="D1033" s="191"/>
      <c r="E1033" s="182"/>
      <c r="F1033" s="191"/>
      <c r="G1033" s="191"/>
      <c r="H1033" s="191"/>
      <c r="I1033" s="182"/>
      <c r="J1033" s="191"/>
      <c r="K1033" s="191"/>
      <c r="L1033" s="191"/>
      <c r="M1033" s="191"/>
      <c r="N1033" s="191"/>
      <c r="O1033" s="191"/>
      <c r="P1033" s="191"/>
      <c r="Q1033" s="191"/>
      <c r="R1033" s="191"/>
      <c r="S1033" s="191"/>
      <c r="T1033" s="191"/>
      <c r="U1033" s="191"/>
      <c r="V1033" s="191"/>
      <c r="W1033" s="191"/>
    </row>
    <row r="1034" spans="1:23">
      <c r="A1034" s="191"/>
      <c r="B1034" s="191"/>
      <c r="C1034" s="191"/>
      <c r="D1034" s="191"/>
      <c r="E1034" s="182"/>
      <c r="F1034" s="191"/>
      <c r="G1034" s="191"/>
      <c r="H1034" s="191"/>
      <c r="I1034" s="182"/>
      <c r="J1034" s="191"/>
      <c r="K1034" s="191"/>
      <c r="L1034" s="191"/>
      <c r="M1034" s="191"/>
      <c r="N1034" s="191"/>
      <c r="O1034" s="191"/>
      <c r="P1034" s="191"/>
      <c r="Q1034" s="191"/>
      <c r="R1034" s="191"/>
      <c r="S1034" s="191"/>
      <c r="T1034" s="191"/>
      <c r="U1034" s="191"/>
      <c r="V1034" s="191"/>
      <c r="W1034" s="191"/>
    </row>
    <row r="1035" spans="1:23">
      <c r="A1035" s="191"/>
      <c r="B1035" s="191"/>
      <c r="C1035" s="191"/>
      <c r="D1035" s="191"/>
      <c r="E1035" s="182"/>
      <c r="F1035" s="191"/>
      <c r="G1035" s="191"/>
      <c r="H1035" s="191"/>
      <c r="I1035" s="182"/>
      <c r="J1035" s="191"/>
      <c r="K1035" s="191"/>
      <c r="L1035" s="191"/>
      <c r="M1035" s="191"/>
      <c r="N1035" s="191"/>
      <c r="O1035" s="191"/>
      <c r="P1035" s="191"/>
      <c r="Q1035" s="191"/>
      <c r="R1035" s="191"/>
      <c r="S1035" s="191"/>
      <c r="T1035" s="191"/>
      <c r="U1035" s="191"/>
      <c r="V1035" s="191"/>
      <c r="W1035" s="191"/>
    </row>
    <row r="1036" spans="1:23">
      <c r="A1036" s="191"/>
      <c r="B1036" s="191"/>
      <c r="C1036" s="191"/>
      <c r="D1036" s="191"/>
      <c r="E1036" s="182"/>
      <c r="F1036" s="191"/>
      <c r="G1036" s="191"/>
      <c r="H1036" s="191"/>
      <c r="I1036" s="182"/>
      <c r="J1036" s="191"/>
      <c r="K1036" s="191"/>
      <c r="L1036" s="191"/>
      <c r="M1036" s="191"/>
      <c r="N1036" s="191"/>
      <c r="O1036" s="191"/>
      <c r="P1036" s="191"/>
      <c r="Q1036" s="191"/>
      <c r="R1036" s="191"/>
      <c r="S1036" s="191"/>
      <c r="T1036" s="191"/>
      <c r="U1036" s="191"/>
      <c r="V1036" s="191"/>
      <c r="W1036" s="191"/>
    </row>
    <row r="1037" spans="1:23">
      <c r="A1037" s="191"/>
      <c r="B1037" s="191"/>
      <c r="C1037" s="191"/>
      <c r="D1037" s="191"/>
      <c r="E1037" s="182"/>
      <c r="F1037" s="191"/>
      <c r="G1037" s="191"/>
      <c r="H1037" s="191"/>
      <c r="I1037" s="182"/>
      <c r="J1037" s="191"/>
      <c r="K1037" s="191"/>
      <c r="L1037" s="191"/>
      <c r="M1037" s="191"/>
      <c r="N1037" s="191"/>
      <c r="O1037" s="191"/>
      <c r="P1037" s="191"/>
      <c r="Q1037" s="191"/>
      <c r="R1037" s="191"/>
      <c r="S1037" s="191"/>
      <c r="T1037" s="191"/>
      <c r="U1037" s="191"/>
      <c r="V1037" s="191"/>
      <c r="W1037" s="191"/>
    </row>
    <row r="1038" spans="1:23">
      <c r="A1038" s="191"/>
      <c r="B1038" s="191"/>
      <c r="C1038" s="191"/>
      <c r="D1038" s="191"/>
      <c r="E1038" s="182"/>
      <c r="F1038" s="191"/>
      <c r="G1038" s="191"/>
      <c r="H1038" s="191"/>
      <c r="I1038" s="182"/>
      <c r="J1038" s="191"/>
      <c r="K1038" s="191"/>
      <c r="L1038" s="191"/>
      <c r="M1038" s="191"/>
      <c r="N1038" s="191"/>
      <c r="O1038" s="191"/>
      <c r="P1038" s="191"/>
      <c r="Q1038" s="191"/>
      <c r="R1038" s="191"/>
      <c r="S1038" s="191"/>
      <c r="T1038" s="191"/>
      <c r="U1038" s="191"/>
      <c r="V1038" s="191"/>
      <c r="W1038" s="191"/>
    </row>
    <row r="1039" spans="1:23">
      <c r="A1039" s="191"/>
      <c r="B1039" s="191"/>
      <c r="C1039" s="191"/>
      <c r="D1039" s="191"/>
      <c r="E1039" s="182"/>
      <c r="F1039" s="191"/>
      <c r="G1039" s="191"/>
      <c r="H1039" s="191"/>
      <c r="I1039" s="182"/>
      <c r="J1039" s="191"/>
      <c r="K1039" s="191"/>
      <c r="L1039" s="191"/>
      <c r="M1039" s="191"/>
      <c r="N1039" s="191"/>
      <c r="O1039" s="191"/>
      <c r="P1039" s="191"/>
      <c r="Q1039" s="191"/>
      <c r="R1039" s="191"/>
      <c r="S1039" s="191"/>
      <c r="T1039" s="191"/>
      <c r="U1039" s="191"/>
      <c r="V1039" s="191"/>
      <c r="W1039" s="191"/>
    </row>
    <row r="1040" spans="1:23">
      <c r="A1040" s="191"/>
      <c r="B1040" s="191"/>
      <c r="C1040" s="191"/>
      <c r="D1040" s="191"/>
      <c r="E1040" s="182"/>
      <c r="F1040" s="191"/>
      <c r="G1040" s="191"/>
      <c r="H1040" s="191"/>
      <c r="I1040" s="182"/>
      <c r="J1040" s="191"/>
      <c r="K1040" s="191"/>
      <c r="L1040" s="191"/>
      <c r="M1040" s="191"/>
      <c r="N1040" s="191"/>
      <c r="O1040" s="191"/>
      <c r="P1040" s="191"/>
      <c r="Q1040" s="191"/>
      <c r="R1040" s="191"/>
      <c r="S1040" s="191"/>
      <c r="T1040" s="191"/>
      <c r="U1040" s="191"/>
      <c r="V1040" s="191"/>
      <c r="W1040" s="191"/>
    </row>
    <row r="1041" spans="1:23">
      <c r="A1041" s="191"/>
      <c r="B1041" s="191"/>
      <c r="C1041" s="191"/>
      <c r="D1041" s="191"/>
      <c r="E1041" s="182"/>
      <c r="F1041" s="191"/>
      <c r="G1041" s="191"/>
      <c r="H1041" s="191"/>
      <c r="I1041" s="182"/>
      <c r="J1041" s="191"/>
      <c r="K1041" s="191"/>
      <c r="L1041" s="191"/>
      <c r="M1041" s="191"/>
      <c r="N1041" s="191"/>
      <c r="O1041" s="191"/>
      <c r="P1041" s="191"/>
      <c r="Q1041" s="191"/>
      <c r="R1041" s="191"/>
      <c r="S1041" s="191"/>
      <c r="T1041" s="191"/>
      <c r="U1041" s="191"/>
      <c r="V1041" s="191"/>
      <c r="W1041" s="191"/>
    </row>
    <row r="1042" spans="1:23">
      <c r="A1042" s="191"/>
      <c r="B1042" s="191"/>
      <c r="C1042" s="191"/>
      <c r="D1042" s="191"/>
      <c r="E1042" s="182"/>
      <c r="F1042" s="191"/>
      <c r="G1042" s="191"/>
      <c r="H1042" s="191"/>
      <c r="I1042" s="182"/>
      <c r="J1042" s="191"/>
      <c r="K1042" s="191"/>
      <c r="L1042" s="191"/>
      <c r="M1042" s="191"/>
      <c r="N1042" s="191"/>
      <c r="O1042" s="191"/>
      <c r="P1042" s="191"/>
      <c r="Q1042" s="191"/>
      <c r="R1042" s="191"/>
      <c r="S1042" s="191"/>
      <c r="T1042" s="191"/>
      <c r="U1042" s="191"/>
      <c r="V1042" s="191"/>
      <c r="W1042" s="191"/>
    </row>
    <row r="1043" spans="1:23">
      <c r="A1043" s="191"/>
      <c r="B1043" s="191"/>
      <c r="C1043" s="191"/>
      <c r="D1043" s="191"/>
      <c r="E1043" s="182"/>
      <c r="F1043" s="191"/>
      <c r="G1043" s="191"/>
      <c r="H1043" s="191"/>
      <c r="I1043" s="182"/>
      <c r="J1043" s="191"/>
      <c r="K1043" s="191"/>
      <c r="L1043" s="191"/>
      <c r="M1043" s="191"/>
      <c r="N1043" s="191"/>
      <c r="O1043" s="191"/>
      <c r="P1043" s="191"/>
      <c r="Q1043" s="191"/>
      <c r="R1043" s="191"/>
      <c r="S1043" s="191"/>
      <c r="T1043" s="191"/>
      <c r="U1043" s="191"/>
      <c r="V1043" s="191"/>
      <c r="W1043" s="191"/>
    </row>
    <row r="1044" spans="1:23">
      <c r="A1044" s="191"/>
      <c r="B1044" s="191"/>
      <c r="C1044" s="191"/>
      <c r="D1044" s="191"/>
      <c r="E1044" s="182"/>
      <c r="F1044" s="191"/>
      <c r="G1044" s="191"/>
      <c r="H1044" s="191"/>
      <c r="I1044" s="182"/>
      <c r="J1044" s="191"/>
      <c r="K1044" s="191"/>
      <c r="L1044" s="191"/>
      <c r="M1044" s="191"/>
      <c r="N1044" s="191"/>
      <c r="O1044" s="191"/>
      <c r="P1044" s="191"/>
      <c r="Q1044" s="191"/>
      <c r="R1044" s="191"/>
      <c r="S1044" s="191"/>
      <c r="T1044" s="191"/>
      <c r="U1044" s="191"/>
      <c r="V1044" s="191"/>
      <c r="W1044" s="191"/>
    </row>
    <row r="1045" spans="1:23">
      <c r="A1045" s="191"/>
      <c r="B1045" s="191"/>
      <c r="C1045" s="191"/>
      <c r="D1045" s="191"/>
      <c r="E1045" s="182"/>
      <c r="F1045" s="191"/>
      <c r="G1045" s="191"/>
      <c r="H1045" s="191"/>
      <c r="I1045" s="182"/>
      <c r="J1045" s="191"/>
      <c r="K1045" s="191"/>
      <c r="L1045" s="191"/>
      <c r="M1045" s="191"/>
      <c r="N1045" s="191"/>
      <c r="O1045" s="191"/>
      <c r="P1045" s="191"/>
      <c r="Q1045" s="191"/>
      <c r="R1045" s="191"/>
      <c r="S1045" s="191"/>
      <c r="T1045" s="191"/>
      <c r="U1045" s="191"/>
      <c r="V1045" s="191"/>
      <c r="W1045" s="191"/>
    </row>
    <row r="1046" spans="1:23">
      <c r="A1046" s="191"/>
      <c r="B1046" s="191"/>
      <c r="C1046" s="191"/>
      <c r="D1046" s="191"/>
      <c r="E1046" s="182"/>
      <c r="F1046" s="191"/>
      <c r="G1046" s="191"/>
      <c r="H1046" s="191"/>
      <c r="I1046" s="182"/>
      <c r="J1046" s="191"/>
      <c r="K1046" s="191"/>
      <c r="L1046" s="191"/>
      <c r="M1046" s="191"/>
      <c r="N1046" s="191"/>
      <c r="O1046" s="191"/>
      <c r="P1046" s="191"/>
      <c r="Q1046" s="191"/>
      <c r="R1046" s="191"/>
      <c r="S1046" s="191"/>
      <c r="T1046" s="191"/>
      <c r="U1046" s="191"/>
      <c r="V1046" s="191"/>
      <c r="W1046" s="191"/>
    </row>
    <row r="1047" spans="1:23">
      <c r="A1047" s="191"/>
      <c r="B1047" s="191"/>
      <c r="C1047" s="191"/>
      <c r="D1047" s="191"/>
      <c r="E1047" s="182"/>
      <c r="F1047" s="191"/>
      <c r="G1047" s="191"/>
      <c r="H1047" s="191"/>
      <c r="I1047" s="182"/>
      <c r="J1047" s="191"/>
      <c r="K1047" s="191"/>
      <c r="L1047" s="191"/>
      <c r="M1047" s="191"/>
      <c r="N1047" s="191"/>
      <c r="O1047" s="191"/>
      <c r="P1047" s="191"/>
      <c r="Q1047" s="191"/>
      <c r="R1047" s="191"/>
      <c r="S1047" s="191"/>
      <c r="T1047" s="191"/>
      <c r="U1047" s="191"/>
      <c r="V1047" s="191"/>
      <c r="W1047" s="191"/>
    </row>
    <row r="1048" spans="1:23">
      <c r="A1048" s="191"/>
      <c r="B1048" s="191"/>
      <c r="C1048" s="191"/>
      <c r="D1048" s="191"/>
      <c r="E1048" s="182"/>
      <c r="F1048" s="191"/>
      <c r="G1048" s="191"/>
      <c r="H1048" s="191"/>
      <c r="I1048" s="182"/>
      <c r="J1048" s="191"/>
      <c r="K1048" s="191"/>
      <c r="L1048" s="191"/>
      <c r="M1048" s="191"/>
      <c r="N1048" s="191"/>
      <c r="O1048" s="191"/>
      <c r="P1048" s="191"/>
      <c r="Q1048" s="191"/>
      <c r="R1048" s="191"/>
      <c r="S1048" s="191"/>
      <c r="T1048" s="191"/>
      <c r="U1048" s="191"/>
      <c r="V1048" s="191"/>
      <c r="W1048" s="191"/>
    </row>
    <row r="1049" spans="1:23">
      <c r="A1049" s="191"/>
      <c r="B1049" s="191"/>
      <c r="C1049" s="191"/>
      <c r="D1049" s="191"/>
      <c r="E1049" s="182"/>
      <c r="F1049" s="191"/>
      <c r="G1049" s="191"/>
      <c r="H1049" s="191"/>
      <c r="I1049" s="182"/>
      <c r="J1049" s="191"/>
      <c r="K1049" s="191"/>
      <c r="L1049" s="191"/>
      <c r="M1049" s="191"/>
      <c r="N1049" s="191"/>
      <c r="O1049" s="191"/>
      <c r="P1049" s="191"/>
      <c r="Q1049" s="191"/>
      <c r="R1049" s="191"/>
      <c r="S1049" s="191"/>
      <c r="T1049" s="191"/>
      <c r="U1049" s="191"/>
      <c r="V1049" s="191"/>
      <c r="W1049" s="191"/>
    </row>
    <row r="1050" spans="1:23">
      <c r="A1050" s="191"/>
      <c r="B1050" s="191"/>
      <c r="C1050" s="191"/>
      <c r="D1050" s="191"/>
      <c r="E1050" s="182"/>
      <c r="F1050" s="191"/>
      <c r="G1050" s="191"/>
      <c r="H1050" s="191"/>
      <c r="I1050" s="182"/>
      <c r="J1050" s="191"/>
      <c r="K1050" s="191"/>
      <c r="L1050" s="191"/>
      <c r="M1050" s="191"/>
      <c r="N1050" s="191"/>
      <c r="O1050" s="191"/>
      <c r="P1050" s="191"/>
      <c r="Q1050" s="191"/>
      <c r="R1050" s="191"/>
      <c r="S1050" s="191"/>
      <c r="T1050" s="191"/>
      <c r="U1050" s="191"/>
      <c r="V1050" s="191"/>
      <c r="W1050" s="191"/>
    </row>
    <row r="1051" spans="1:23">
      <c r="A1051" s="191"/>
      <c r="B1051" s="191"/>
      <c r="C1051" s="191"/>
      <c r="D1051" s="191"/>
      <c r="E1051" s="182"/>
      <c r="F1051" s="191"/>
      <c r="G1051" s="191"/>
      <c r="H1051" s="191"/>
      <c r="I1051" s="182"/>
      <c r="J1051" s="191"/>
      <c r="K1051" s="191"/>
      <c r="L1051" s="191"/>
      <c r="M1051" s="191"/>
      <c r="N1051" s="191"/>
      <c r="O1051" s="191"/>
      <c r="P1051" s="191"/>
      <c r="Q1051" s="191"/>
      <c r="R1051" s="191"/>
      <c r="S1051" s="191"/>
      <c r="T1051" s="191"/>
      <c r="U1051" s="191"/>
      <c r="V1051" s="191"/>
      <c r="W1051" s="191"/>
    </row>
    <row r="1052" spans="1:23">
      <c r="A1052" s="191"/>
      <c r="B1052" s="191"/>
      <c r="C1052" s="191"/>
      <c r="D1052" s="191"/>
      <c r="E1052" s="182"/>
      <c r="F1052" s="191"/>
      <c r="G1052" s="191"/>
      <c r="H1052" s="191"/>
      <c r="I1052" s="182"/>
      <c r="J1052" s="191"/>
      <c r="K1052" s="191"/>
      <c r="L1052" s="191"/>
      <c r="M1052" s="191"/>
      <c r="N1052" s="191"/>
      <c r="O1052" s="191"/>
      <c r="P1052" s="191"/>
      <c r="Q1052" s="191"/>
      <c r="R1052" s="191"/>
      <c r="S1052" s="191"/>
      <c r="T1052" s="191"/>
      <c r="U1052" s="191"/>
      <c r="V1052" s="191"/>
      <c r="W1052" s="191"/>
    </row>
    <row r="1053" spans="1:23">
      <c r="A1053" s="191"/>
      <c r="B1053" s="191"/>
      <c r="C1053" s="191"/>
      <c r="D1053" s="191"/>
      <c r="E1053" s="182"/>
      <c r="F1053" s="191"/>
      <c r="G1053" s="191"/>
      <c r="H1053" s="191"/>
      <c r="I1053" s="182"/>
      <c r="J1053" s="191"/>
      <c r="K1053" s="191"/>
      <c r="L1053" s="191"/>
      <c r="M1053" s="191"/>
      <c r="N1053" s="191"/>
      <c r="O1053" s="191"/>
      <c r="P1053" s="191"/>
      <c r="Q1053" s="191"/>
      <c r="R1053" s="191"/>
      <c r="S1053" s="191"/>
      <c r="T1053" s="191"/>
      <c r="U1053" s="191"/>
      <c r="V1053" s="191"/>
      <c r="W1053" s="191"/>
    </row>
    <row r="1054" spans="1:23">
      <c r="A1054" s="191"/>
      <c r="B1054" s="191"/>
      <c r="C1054" s="191"/>
      <c r="D1054" s="191"/>
      <c r="E1054" s="182"/>
      <c r="F1054" s="191"/>
      <c r="G1054" s="191"/>
      <c r="H1054" s="191"/>
      <c r="I1054" s="182"/>
      <c r="J1054" s="191"/>
      <c r="K1054" s="191"/>
      <c r="L1054" s="191"/>
      <c r="M1054" s="191"/>
      <c r="N1054" s="191"/>
      <c r="O1054" s="191"/>
      <c r="P1054" s="191"/>
      <c r="Q1054" s="191"/>
      <c r="R1054" s="191"/>
      <c r="S1054" s="191"/>
      <c r="T1054" s="191"/>
      <c r="U1054" s="191"/>
      <c r="V1054" s="191"/>
      <c r="W1054" s="191"/>
    </row>
    <row r="1055" spans="1:23">
      <c r="A1055" s="191"/>
      <c r="B1055" s="191"/>
      <c r="C1055" s="191"/>
      <c r="D1055" s="191"/>
      <c r="E1055" s="182"/>
      <c r="F1055" s="191"/>
      <c r="G1055" s="191"/>
      <c r="H1055" s="191"/>
      <c r="I1055" s="182"/>
      <c r="J1055" s="191"/>
      <c r="K1055" s="191"/>
      <c r="L1055" s="191"/>
      <c r="M1055" s="191"/>
      <c r="N1055" s="191"/>
      <c r="O1055" s="191"/>
      <c r="P1055" s="191"/>
      <c r="Q1055" s="191"/>
      <c r="R1055" s="191"/>
      <c r="S1055" s="191"/>
      <c r="T1055" s="191"/>
      <c r="U1055" s="191"/>
      <c r="V1055" s="191"/>
      <c r="W1055" s="191"/>
    </row>
    <row r="1056" spans="1:23">
      <c r="A1056" s="191"/>
      <c r="B1056" s="191"/>
      <c r="C1056" s="191"/>
      <c r="D1056" s="191"/>
      <c r="E1056" s="182"/>
      <c r="F1056" s="191"/>
      <c r="G1056" s="191"/>
      <c r="H1056" s="191"/>
      <c r="I1056" s="182"/>
      <c r="J1056" s="191"/>
      <c r="K1056" s="191"/>
      <c r="L1056" s="191"/>
      <c r="M1056" s="191"/>
      <c r="N1056" s="191"/>
      <c r="O1056" s="191"/>
      <c r="P1056" s="191"/>
      <c r="Q1056" s="191"/>
      <c r="R1056" s="191"/>
      <c r="S1056" s="191"/>
      <c r="T1056" s="191"/>
      <c r="U1056" s="191"/>
      <c r="V1056" s="191"/>
      <c r="W1056" s="191"/>
    </row>
    <row r="1057" spans="1:23">
      <c r="A1057" s="191"/>
      <c r="B1057" s="191"/>
      <c r="C1057" s="191"/>
      <c r="D1057" s="191"/>
      <c r="E1057" s="182"/>
      <c r="F1057" s="191"/>
      <c r="G1057" s="191"/>
      <c r="H1057" s="191"/>
      <c r="I1057" s="182"/>
      <c r="J1057" s="191"/>
      <c r="K1057" s="191"/>
      <c r="L1057" s="191"/>
      <c r="M1057" s="191"/>
      <c r="N1057" s="191"/>
      <c r="O1057" s="191"/>
      <c r="P1057" s="191"/>
      <c r="Q1057" s="191"/>
      <c r="R1057" s="191"/>
      <c r="S1057" s="191"/>
      <c r="T1057" s="191"/>
      <c r="U1057" s="191"/>
      <c r="V1057" s="191"/>
      <c r="W1057" s="191"/>
    </row>
    <row r="1058" spans="1:23">
      <c r="A1058" s="191"/>
      <c r="B1058" s="191"/>
      <c r="C1058" s="191"/>
      <c r="D1058" s="191"/>
      <c r="E1058" s="182"/>
      <c r="F1058" s="191"/>
      <c r="G1058" s="191"/>
      <c r="H1058" s="191"/>
      <c r="I1058" s="182"/>
      <c r="J1058" s="191"/>
      <c r="K1058" s="191"/>
      <c r="L1058" s="191"/>
      <c r="M1058" s="191"/>
      <c r="N1058" s="191"/>
      <c r="O1058" s="191"/>
      <c r="P1058" s="191"/>
      <c r="Q1058" s="191"/>
      <c r="R1058" s="191"/>
      <c r="S1058" s="191"/>
      <c r="T1058" s="191"/>
      <c r="U1058" s="191"/>
      <c r="V1058" s="191"/>
      <c r="W1058" s="191"/>
    </row>
    <row r="1059" spans="1:23">
      <c r="A1059" s="191"/>
      <c r="B1059" s="191"/>
      <c r="C1059" s="191"/>
      <c r="D1059" s="191"/>
      <c r="E1059" s="182"/>
      <c r="F1059" s="191"/>
      <c r="G1059" s="191"/>
      <c r="H1059" s="191"/>
      <c r="I1059" s="182"/>
      <c r="J1059" s="191"/>
      <c r="K1059" s="191"/>
      <c r="L1059" s="191"/>
      <c r="M1059" s="191"/>
      <c r="N1059" s="191"/>
      <c r="O1059" s="191"/>
      <c r="P1059" s="191"/>
      <c r="Q1059" s="191"/>
      <c r="R1059" s="191"/>
      <c r="S1059" s="191"/>
      <c r="T1059" s="191"/>
      <c r="U1059" s="191"/>
      <c r="V1059" s="191"/>
      <c r="W1059" s="191"/>
    </row>
    <row r="1060" spans="1:23">
      <c r="A1060" s="191"/>
      <c r="B1060" s="191"/>
      <c r="C1060" s="191"/>
      <c r="D1060" s="191"/>
      <c r="E1060" s="182"/>
      <c r="F1060" s="191"/>
      <c r="G1060" s="191"/>
      <c r="H1060" s="191"/>
      <c r="I1060" s="182"/>
      <c r="J1060" s="191"/>
      <c r="K1060" s="191"/>
      <c r="L1060" s="191"/>
      <c r="M1060" s="191"/>
      <c r="N1060" s="191"/>
      <c r="O1060" s="191"/>
      <c r="P1060" s="191"/>
      <c r="Q1060" s="191"/>
      <c r="R1060" s="191"/>
      <c r="S1060" s="191"/>
      <c r="T1060" s="191"/>
      <c r="U1060" s="191"/>
      <c r="V1060" s="191"/>
      <c r="W1060" s="191"/>
    </row>
    <row r="1061" spans="1:23">
      <c r="A1061" s="191"/>
      <c r="B1061" s="191"/>
      <c r="C1061" s="191"/>
      <c r="D1061" s="191"/>
      <c r="E1061" s="182"/>
      <c r="F1061" s="191"/>
      <c r="G1061" s="191"/>
      <c r="H1061" s="191"/>
      <c r="I1061" s="182"/>
      <c r="J1061" s="191"/>
      <c r="K1061" s="191"/>
      <c r="L1061" s="191"/>
      <c r="M1061" s="191"/>
      <c r="N1061" s="191"/>
      <c r="O1061" s="191"/>
      <c r="P1061" s="191"/>
      <c r="Q1061" s="191"/>
      <c r="R1061" s="191"/>
      <c r="S1061" s="191"/>
      <c r="T1061" s="191"/>
      <c r="U1061" s="191"/>
      <c r="V1061" s="191"/>
      <c r="W1061" s="191"/>
    </row>
    <row r="1062" spans="1:23">
      <c r="A1062" s="191"/>
      <c r="B1062" s="191"/>
      <c r="C1062" s="191"/>
      <c r="D1062" s="191"/>
      <c r="E1062" s="182"/>
      <c r="F1062" s="191"/>
      <c r="G1062" s="191"/>
      <c r="H1062" s="191"/>
      <c r="I1062" s="182"/>
      <c r="J1062" s="191"/>
      <c r="K1062" s="191"/>
      <c r="L1062" s="191"/>
      <c r="M1062" s="191"/>
      <c r="N1062" s="191"/>
      <c r="O1062" s="191"/>
      <c r="P1062" s="191"/>
      <c r="Q1062" s="191"/>
      <c r="R1062" s="191"/>
      <c r="S1062" s="191"/>
      <c r="T1062" s="191"/>
      <c r="U1062" s="191"/>
      <c r="V1062" s="191"/>
      <c r="W1062" s="191"/>
    </row>
    <row r="1063" spans="1:23">
      <c r="A1063" s="191"/>
      <c r="B1063" s="191"/>
      <c r="C1063" s="191"/>
      <c r="D1063" s="191"/>
      <c r="E1063" s="182"/>
      <c r="F1063" s="191"/>
      <c r="G1063" s="191"/>
      <c r="H1063" s="191"/>
      <c r="I1063" s="182"/>
      <c r="J1063" s="191"/>
      <c r="K1063" s="191"/>
      <c r="L1063" s="191"/>
      <c r="M1063" s="191"/>
      <c r="N1063" s="191"/>
      <c r="O1063" s="191"/>
      <c r="P1063" s="191"/>
      <c r="Q1063" s="191"/>
      <c r="R1063" s="191"/>
      <c r="S1063" s="191"/>
      <c r="T1063" s="191"/>
      <c r="U1063" s="191"/>
      <c r="V1063" s="191"/>
      <c r="W1063" s="191"/>
    </row>
    <row r="1064" spans="1:23">
      <c r="A1064" s="191"/>
      <c r="B1064" s="191"/>
      <c r="C1064" s="191"/>
      <c r="D1064" s="191"/>
      <c r="E1064" s="182"/>
      <c r="F1064" s="191"/>
      <c r="G1064" s="191"/>
      <c r="H1064" s="191"/>
      <c r="I1064" s="182"/>
      <c r="J1064" s="191"/>
      <c r="K1064" s="191"/>
      <c r="L1064" s="191"/>
      <c r="M1064" s="191"/>
      <c r="N1064" s="191"/>
      <c r="O1064" s="191"/>
      <c r="P1064" s="191"/>
      <c r="Q1064" s="191"/>
      <c r="R1064" s="191"/>
      <c r="S1064" s="191"/>
      <c r="T1064" s="191"/>
      <c r="U1064" s="191"/>
      <c r="V1064" s="191"/>
      <c r="W1064" s="191"/>
    </row>
    <row r="1065" spans="1:23">
      <c r="A1065" s="191"/>
      <c r="B1065" s="191"/>
      <c r="C1065" s="191"/>
      <c r="D1065" s="191"/>
      <c r="E1065" s="182"/>
      <c r="F1065" s="191"/>
      <c r="G1065" s="191"/>
      <c r="H1065" s="191"/>
      <c r="I1065" s="182"/>
      <c r="J1065" s="191"/>
      <c r="K1065" s="191"/>
      <c r="L1065" s="191"/>
      <c r="M1065" s="191"/>
      <c r="N1065" s="191"/>
      <c r="O1065" s="191"/>
      <c r="P1065" s="191"/>
      <c r="Q1065" s="191"/>
      <c r="R1065" s="191"/>
      <c r="S1065" s="191"/>
      <c r="T1065" s="191"/>
      <c r="U1065" s="191"/>
      <c r="V1065" s="191"/>
      <c r="W1065" s="191"/>
    </row>
    <row r="1066" spans="1:23">
      <c r="A1066" s="191"/>
      <c r="B1066" s="191"/>
      <c r="C1066" s="191"/>
      <c r="D1066" s="191"/>
      <c r="E1066" s="182"/>
      <c r="F1066" s="191"/>
      <c r="G1066" s="191"/>
      <c r="H1066" s="191"/>
      <c r="I1066" s="182"/>
      <c r="J1066" s="191"/>
      <c r="K1066" s="191"/>
      <c r="L1066" s="191"/>
      <c r="M1066" s="191"/>
      <c r="N1066" s="191"/>
      <c r="O1066" s="191"/>
      <c r="P1066" s="191"/>
      <c r="Q1066" s="191"/>
      <c r="R1066" s="191"/>
      <c r="S1066" s="191"/>
      <c r="T1066" s="191"/>
      <c r="U1066" s="191"/>
      <c r="V1066" s="191"/>
      <c r="W1066" s="191"/>
    </row>
    <row r="1067" spans="1:23">
      <c r="A1067" s="191"/>
      <c r="B1067" s="191"/>
      <c r="C1067" s="191"/>
      <c r="D1067" s="191"/>
      <c r="E1067" s="182"/>
      <c r="F1067" s="191"/>
      <c r="G1067" s="191"/>
      <c r="H1067" s="191"/>
      <c r="I1067" s="182"/>
      <c r="J1067" s="191"/>
      <c r="K1067" s="191"/>
      <c r="L1067" s="191"/>
      <c r="M1067" s="191"/>
      <c r="N1067" s="191"/>
      <c r="O1067" s="191"/>
      <c r="P1067" s="191"/>
      <c r="Q1067" s="191"/>
      <c r="R1067" s="191"/>
      <c r="S1067" s="191"/>
      <c r="T1067" s="191"/>
      <c r="U1067" s="191"/>
      <c r="V1067" s="191"/>
      <c r="W1067" s="191"/>
    </row>
    <row r="1068" spans="1:23">
      <c r="A1068" s="191"/>
      <c r="B1068" s="191"/>
      <c r="C1068" s="191"/>
      <c r="D1068" s="191"/>
      <c r="E1068" s="182"/>
      <c r="F1068" s="191"/>
      <c r="G1068" s="191"/>
      <c r="H1068" s="191"/>
      <c r="I1068" s="182"/>
      <c r="J1068" s="191"/>
      <c r="K1068" s="191"/>
      <c r="L1068" s="191"/>
      <c r="M1068" s="191"/>
      <c r="N1068" s="191"/>
      <c r="O1068" s="191"/>
      <c r="P1068" s="191"/>
      <c r="Q1068" s="191"/>
      <c r="R1068" s="191"/>
      <c r="S1068" s="191"/>
      <c r="T1068" s="191"/>
      <c r="U1068" s="191"/>
      <c r="V1068" s="191"/>
      <c r="W1068" s="191"/>
    </row>
    <row r="1069" spans="1:23">
      <c r="A1069" s="191"/>
      <c r="B1069" s="191"/>
      <c r="C1069" s="191"/>
      <c r="D1069" s="191"/>
      <c r="E1069" s="182"/>
      <c r="F1069" s="191"/>
      <c r="G1069" s="191"/>
      <c r="H1069" s="191"/>
      <c r="I1069" s="182"/>
      <c r="J1069" s="191"/>
      <c r="K1069" s="191"/>
      <c r="L1069" s="191"/>
      <c r="M1069" s="191"/>
      <c r="N1069" s="191"/>
      <c r="O1069" s="191"/>
      <c r="P1069" s="191"/>
      <c r="Q1069" s="191"/>
      <c r="R1069" s="191"/>
      <c r="S1069" s="191"/>
      <c r="T1069" s="191"/>
      <c r="U1069" s="191"/>
      <c r="V1069" s="191"/>
      <c r="W1069" s="191"/>
    </row>
    <row r="1070" spans="1:23">
      <c r="A1070" s="191"/>
      <c r="B1070" s="191"/>
      <c r="C1070" s="191"/>
      <c r="D1070" s="191"/>
      <c r="E1070" s="182"/>
      <c r="F1070" s="191"/>
      <c r="G1070" s="191"/>
      <c r="H1070" s="191"/>
      <c r="I1070" s="182"/>
      <c r="J1070" s="191"/>
      <c r="K1070" s="191"/>
      <c r="L1070" s="191"/>
      <c r="M1070" s="191"/>
      <c r="N1070" s="191"/>
      <c r="O1070" s="191"/>
      <c r="P1070" s="191"/>
      <c r="Q1070" s="191"/>
      <c r="R1070" s="191"/>
      <c r="S1070" s="191"/>
      <c r="T1070" s="191"/>
      <c r="U1070" s="191"/>
      <c r="V1070" s="191"/>
      <c r="W1070" s="191"/>
    </row>
    <row r="1071" spans="1:23">
      <c r="A1071" s="191"/>
      <c r="B1071" s="191"/>
      <c r="C1071" s="191"/>
      <c r="D1071" s="191"/>
      <c r="E1071" s="182"/>
      <c r="F1071" s="191"/>
      <c r="G1071" s="191"/>
      <c r="H1071" s="191"/>
      <c r="I1071" s="182"/>
      <c r="J1071" s="191"/>
      <c r="K1071" s="191"/>
      <c r="L1071" s="191"/>
      <c r="M1071" s="191"/>
      <c r="N1071" s="191"/>
      <c r="O1071" s="191"/>
      <c r="P1071" s="191"/>
      <c r="Q1071" s="191"/>
      <c r="R1071" s="191"/>
      <c r="S1071" s="191"/>
      <c r="T1071" s="191"/>
      <c r="U1071" s="191"/>
      <c r="V1071" s="191"/>
      <c r="W1071" s="191"/>
    </row>
    <row r="1072" spans="1:23">
      <c r="A1072" s="191"/>
      <c r="B1072" s="191"/>
      <c r="C1072" s="191"/>
      <c r="D1072" s="191"/>
      <c r="E1072" s="182"/>
      <c r="F1072" s="191"/>
      <c r="G1072" s="191"/>
      <c r="H1072" s="191"/>
      <c r="I1072" s="182"/>
      <c r="J1072" s="191"/>
      <c r="K1072" s="191"/>
      <c r="L1072" s="191"/>
      <c r="M1072" s="191"/>
      <c r="N1072" s="191"/>
      <c r="O1072" s="191"/>
      <c r="P1072" s="191"/>
      <c r="Q1072" s="191"/>
      <c r="R1072" s="191"/>
      <c r="S1072" s="191"/>
      <c r="T1072" s="191"/>
      <c r="U1072" s="191"/>
      <c r="V1072" s="191"/>
      <c r="W1072" s="191"/>
    </row>
    <row r="1073" spans="1:23">
      <c r="A1073" s="191"/>
      <c r="B1073" s="191"/>
      <c r="C1073" s="191"/>
      <c r="D1073" s="191"/>
      <c r="E1073" s="182"/>
      <c r="F1073" s="191"/>
      <c r="G1073" s="191"/>
      <c r="H1073" s="191"/>
      <c r="I1073" s="182"/>
      <c r="J1073" s="191"/>
      <c r="K1073" s="191"/>
      <c r="L1073" s="191"/>
      <c r="M1073" s="191"/>
      <c r="N1073" s="191"/>
      <c r="O1073" s="191"/>
      <c r="P1073" s="191"/>
      <c r="Q1073" s="191"/>
      <c r="R1073" s="191"/>
      <c r="S1073" s="191"/>
      <c r="T1073" s="191"/>
      <c r="U1073" s="191"/>
      <c r="V1073" s="191"/>
      <c r="W1073" s="191"/>
    </row>
    <row r="1074" spans="1:23">
      <c r="A1074" s="191"/>
      <c r="B1074" s="191"/>
      <c r="C1074" s="191"/>
      <c r="D1074" s="191"/>
      <c r="E1074" s="182"/>
      <c r="F1074" s="191"/>
      <c r="G1074" s="191"/>
      <c r="H1074" s="191"/>
      <c r="I1074" s="182"/>
      <c r="J1074" s="191"/>
      <c r="K1074" s="191"/>
      <c r="L1074" s="191"/>
      <c r="M1074" s="191"/>
      <c r="N1074" s="191"/>
      <c r="O1074" s="191"/>
      <c r="P1074" s="191"/>
      <c r="Q1074" s="191"/>
      <c r="R1074" s="191"/>
      <c r="S1074" s="191"/>
      <c r="T1074" s="191"/>
      <c r="U1074" s="191"/>
      <c r="V1074" s="191"/>
      <c r="W1074" s="191"/>
    </row>
    <row r="1075" spans="1:23">
      <c r="A1075" s="191"/>
      <c r="B1075" s="191"/>
      <c r="C1075" s="191"/>
      <c r="D1075" s="191"/>
      <c r="E1075" s="182"/>
      <c r="F1075" s="191"/>
      <c r="G1075" s="191"/>
      <c r="H1075" s="191"/>
      <c r="I1075" s="182"/>
      <c r="J1075" s="191"/>
      <c r="K1075" s="191"/>
      <c r="L1075" s="191"/>
      <c r="M1075" s="191"/>
      <c r="N1075" s="191"/>
      <c r="O1075" s="191"/>
      <c r="P1075" s="191"/>
      <c r="Q1075" s="191"/>
      <c r="R1075" s="191"/>
      <c r="S1075" s="191"/>
      <c r="T1075" s="191"/>
      <c r="U1075" s="191"/>
      <c r="V1075" s="191"/>
      <c r="W1075" s="191"/>
    </row>
    <row r="1076" spans="1:23">
      <c r="A1076" s="191"/>
      <c r="B1076" s="191"/>
      <c r="C1076" s="191"/>
      <c r="D1076" s="191"/>
      <c r="E1076" s="182"/>
      <c r="F1076" s="191"/>
      <c r="G1076" s="191"/>
      <c r="H1076" s="191"/>
      <c r="I1076" s="182"/>
      <c r="J1076" s="191"/>
      <c r="K1076" s="191"/>
      <c r="L1076" s="191"/>
      <c r="M1076" s="191"/>
      <c r="N1076" s="191"/>
      <c r="O1076" s="191"/>
      <c r="P1076" s="191"/>
      <c r="Q1076" s="191"/>
      <c r="R1076" s="191"/>
      <c r="S1076" s="191"/>
      <c r="T1076" s="191"/>
      <c r="U1076" s="191"/>
      <c r="V1076" s="191"/>
      <c r="W1076" s="191"/>
    </row>
    <row r="1077" spans="1:23">
      <c r="A1077" s="191"/>
      <c r="B1077" s="191"/>
      <c r="C1077" s="191"/>
      <c r="D1077" s="191"/>
      <c r="E1077" s="182"/>
      <c r="F1077" s="191"/>
      <c r="G1077" s="191"/>
      <c r="H1077" s="191"/>
      <c r="I1077" s="182"/>
      <c r="J1077" s="191"/>
      <c r="K1077" s="191"/>
      <c r="L1077" s="191"/>
      <c r="M1077" s="191"/>
      <c r="N1077" s="191"/>
      <c r="O1077" s="191"/>
      <c r="P1077" s="191"/>
      <c r="Q1077" s="191"/>
      <c r="R1077" s="191"/>
      <c r="S1077" s="191"/>
      <c r="T1077" s="191"/>
      <c r="U1077" s="191"/>
      <c r="V1077" s="191"/>
      <c r="W1077" s="191"/>
    </row>
    <row r="1078" spans="1:23">
      <c r="A1078" s="191"/>
      <c r="B1078" s="191"/>
      <c r="C1078" s="191"/>
      <c r="D1078" s="191"/>
      <c r="E1078" s="182"/>
      <c r="F1078" s="191"/>
      <c r="G1078" s="191"/>
      <c r="H1078" s="191"/>
      <c r="I1078" s="182"/>
      <c r="J1078" s="191"/>
      <c r="K1078" s="191"/>
      <c r="L1078" s="191"/>
      <c r="M1078" s="191"/>
      <c r="N1078" s="191"/>
      <c r="O1078" s="191"/>
      <c r="P1078" s="191"/>
      <c r="Q1078" s="191"/>
      <c r="R1078" s="191"/>
      <c r="S1078" s="191"/>
      <c r="T1078" s="191"/>
      <c r="U1078" s="191"/>
      <c r="V1078" s="191"/>
      <c r="W1078" s="191"/>
    </row>
    <row r="1079" spans="1:23">
      <c r="A1079" s="191"/>
      <c r="B1079" s="191"/>
      <c r="C1079" s="191"/>
      <c r="D1079" s="191"/>
      <c r="E1079" s="182"/>
      <c r="F1079" s="191"/>
      <c r="G1079" s="191"/>
      <c r="H1079" s="191"/>
      <c r="I1079" s="182"/>
      <c r="J1079" s="191"/>
      <c r="K1079" s="191"/>
      <c r="L1079" s="191"/>
      <c r="M1079" s="191"/>
      <c r="N1079" s="191"/>
      <c r="O1079" s="191"/>
      <c r="P1079" s="191"/>
      <c r="Q1079" s="191"/>
      <c r="R1079" s="191"/>
      <c r="S1079" s="191"/>
      <c r="T1079" s="191"/>
      <c r="U1079" s="191"/>
      <c r="V1079" s="191"/>
      <c r="W1079" s="191"/>
    </row>
    <row r="1080" spans="1:23">
      <c r="A1080" s="191"/>
      <c r="B1080" s="191"/>
      <c r="C1080" s="191"/>
      <c r="D1080" s="191"/>
      <c r="E1080" s="182"/>
      <c r="F1080" s="191"/>
      <c r="G1080" s="191"/>
      <c r="H1080" s="191"/>
      <c r="I1080" s="182"/>
      <c r="J1080" s="191"/>
      <c r="K1080" s="191"/>
      <c r="L1080" s="191"/>
      <c r="M1080" s="191"/>
      <c r="N1080" s="191"/>
      <c r="O1080" s="191"/>
      <c r="P1080" s="191"/>
      <c r="Q1080" s="191"/>
      <c r="R1080" s="191"/>
      <c r="S1080" s="191"/>
      <c r="T1080" s="191"/>
      <c r="U1080" s="191"/>
      <c r="V1080" s="191"/>
      <c r="W1080" s="191"/>
    </row>
    <row r="1081" spans="1:23">
      <c r="A1081" s="191"/>
      <c r="B1081" s="191"/>
      <c r="C1081" s="191"/>
      <c r="D1081" s="191"/>
      <c r="E1081" s="182"/>
      <c r="F1081" s="191"/>
      <c r="G1081" s="191"/>
      <c r="H1081" s="191"/>
      <c r="I1081" s="182"/>
      <c r="J1081" s="191"/>
      <c r="K1081" s="191"/>
      <c r="L1081" s="191"/>
      <c r="M1081" s="191"/>
      <c r="N1081" s="191"/>
      <c r="O1081" s="191"/>
      <c r="P1081" s="191"/>
      <c r="Q1081" s="191"/>
      <c r="R1081" s="191"/>
      <c r="S1081" s="191"/>
      <c r="T1081" s="191"/>
      <c r="U1081" s="191"/>
      <c r="V1081" s="191"/>
      <c r="W1081" s="191"/>
    </row>
    <row r="1082" spans="1:23">
      <c r="A1082" s="191"/>
      <c r="B1082" s="191"/>
      <c r="C1082" s="191"/>
      <c r="D1082" s="191"/>
      <c r="E1082" s="182"/>
      <c r="F1082" s="191"/>
      <c r="G1082" s="191"/>
      <c r="H1082" s="191"/>
      <c r="I1082" s="182"/>
      <c r="J1082" s="191"/>
      <c r="K1082" s="191"/>
      <c r="L1082" s="191"/>
      <c r="M1082" s="191"/>
      <c r="N1082" s="191"/>
      <c r="O1082" s="191"/>
      <c r="P1082" s="191"/>
      <c r="Q1082" s="191"/>
      <c r="R1082" s="191"/>
      <c r="S1082" s="191"/>
      <c r="T1082" s="191"/>
      <c r="U1082" s="191"/>
      <c r="V1082" s="191"/>
      <c r="W1082" s="191"/>
    </row>
    <row r="1083" spans="1:23">
      <c r="A1083" s="191"/>
      <c r="B1083" s="191"/>
      <c r="C1083" s="191"/>
      <c r="D1083" s="191"/>
      <c r="E1083" s="182"/>
      <c r="F1083" s="191"/>
      <c r="G1083" s="191"/>
      <c r="H1083" s="191"/>
      <c r="I1083" s="182"/>
      <c r="J1083" s="191"/>
      <c r="K1083" s="191"/>
      <c r="L1083" s="191"/>
      <c r="M1083" s="191"/>
      <c r="N1083" s="191"/>
      <c r="O1083" s="191"/>
      <c r="P1083" s="191"/>
      <c r="Q1083" s="191"/>
      <c r="R1083" s="191"/>
      <c r="S1083" s="191"/>
      <c r="T1083" s="191"/>
      <c r="U1083" s="191"/>
      <c r="V1083" s="191"/>
      <c r="W1083" s="191"/>
    </row>
    <row r="1084" spans="1:23">
      <c r="A1084" s="191"/>
      <c r="B1084" s="191"/>
      <c r="C1084" s="191"/>
      <c r="D1084" s="191"/>
      <c r="E1084" s="182"/>
      <c r="F1084" s="191"/>
      <c r="G1084" s="191"/>
      <c r="H1084" s="191"/>
      <c r="I1084" s="182"/>
      <c r="J1084" s="191"/>
      <c r="K1084" s="191"/>
      <c r="L1084" s="191"/>
      <c r="M1084" s="191"/>
      <c r="N1084" s="191"/>
      <c r="O1084" s="191"/>
      <c r="P1084" s="191"/>
      <c r="Q1084" s="191"/>
      <c r="R1084" s="191"/>
      <c r="S1084" s="191"/>
      <c r="T1084" s="191"/>
      <c r="U1084" s="191"/>
      <c r="V1084" s="191"/>
      <c r="W1084" s="191"/>
    </row>
    <row r="1085" spans="1:23">
      <c r="A1085" s="191"/>
      <c r="B1085" s="191"/>
      <c r="C1085" s="191"/>
      <c r="D1085" s="191"/>
      <c r="E1085" s="182"/>
      <c r="F1085" s="191"/>
      <c r="G1085" s="191"/>
      <c r="H1085" s="191"/>
      <c r="I1085" s="182"/>
      <c r="J1085" s="191"/>
      <c r="K1085" s="191"/>
      <c r="L1085" s="191"/>
      <c r="M1085" s="191"/>
      <c r="N1085" s="191"/>
      <c r="O1085" s="191"/>
      <c r="P1085" s="191"/>
      <c r="Q1085" s="191"/>
      <c r="R1085" s="191"/>
      <c r="S1085" s="191"/>
      <c r="T1085" s="191"/>
      <c r="U1085" s="191"/>
      <c r="V1085" s="191"/>
      <c r="W1085" s="191"/>
    </row>
    <row r="1086" spans="1:23">
      <c r="A1086" s="191"/>
      <c r="B1086" s="191"/>
      <c r="C1086" s="191"/>
      <c r="D1086" s="191"/>
      <c r="E1086" s="182"/>
      <c r="F1086" s="191"/>
      <c r="G1086" s="191"/>
      <c r="H1086" s="191"/>
      <c r="I1086" s="182"/>
      <c r="J1086" s="191"/>
      <c r="K1086" s="191"/>
      <c r="L1086" s="191"/>
      <c r="M1086" s="191"/>
      <c r="N1086" s="191"/>
      <c r="O1086" s="191"/>
      <c r="P1086" s="191"/>
      <c r="Q1086" s="191"/>
      <c r="R1086" s="191"/>
      <c r="S1086" s="191"/>
      <c r="T1086" s="191"/>
      <c r="U1086" s="191"/>
      <c r="V1086" s="191"/>
      <c r="W1086" s="191"/>
    </row>
    <row r="1087" spans="1:23">
      <c r="A1087" s="191"/>
      <c r="B1087" s="191"/>
      <c r="C1087" s="191"/>
      <c r="D1087" s="191"/>
      <c r="E1087" s="182"/>
      <c r="F1087" s="191"/>
      <c r="G1087" s="191"/>
      <c r="H1087" s="191"/>
      <c r="I1087" s="182"/>
      <c r="J1087" s="191"/>
      <c r="K1087" s="191"/>
      <c r="L1087" s="191"/>
      <c r="M1087" s="191"/>
      <c r="N1087" s="191"/>
      <c r="O1087" s="191"/>
      <c r="P1087" s="191"/>
      <c r="Q1087" s="191"/>
      <c r="R1087" s="191"/>
      <c r="S1087" s="191"/>
      <c r="T1087" s="191"/>
      <c r="U1087" s="191"/>
      <c r="V1087" s="191"/>
      <c r="W1087" s="191"/>
    </row>
    <row r="1088" spans="1:23">
      <c r="A1088" s="191"/>
      <c r="B1088" s="191"/>
      <c r="C1088" s="191"/>
      <c r="D1088" s="191"/>
      <c r="E1088" s="182"/>
      <c r="F1088" s="191"/>
      <c r="G1088" s="191"/>
      <c r="H1088" s="191"/>
      <c r="I1088" s="182"/>
      <c r="J1088" s="191"/>
      <c r="K1088" s="191"/>
      <c r="L1088" s="191"/>
      <c r="M1088" s="191"/>
      <c r="N1088" s="191"/>
      <c r="O1088" s="191"/>
      <c r="P1088" s="191"/>
      <c r="Q1088" s="191"/>
      <c r="R1088" s="191"/>
      <c r="S1088" s="191"/>
      <c r="T1088" s="191"/>
      <c r="U1088" s="191"/>
      <c r="V1088" s="191"/>
      <c r="W1088" s="191"/>
    </row>
    <row r="1089" spans="1:23">
      <c r="A1089" s="191"/>
      <c r="B1089" s="191"/>
      <c r="C1089" s="191"/>
      <c r="D1089" s="191"/>
      <c r="E1089" s="182"/>
      <c r="F1089" s="191"/>
      <c r="G1089" s="191"/>
      <c r="H1089" s="191"/>
      <c r="I1089" s="182"/>
      <c r="J1089" s="191"/>
      <c r="K1089" s="191"/>
      <c r="L1089" s="191"/>
      <c r="M1089" s="191"/>
      <c r="N1089" s="191"/>
      <c r="O1089" s="191"/>
      <c r="P1089" s="191"/>
      <c r="Q1089" s="191"/>
      <c r="R1089" s="191"/>
      <c r="S1089" s="191"/>
      <c r="T1089" s="191"/>
      <c r="U1089" s="191"/>
      <c r="V1089" s="191"/>
      <c r="W1089" s="191"/>
    </row>
    <row r="1090" spans="1:23">
      <c r="A1090" s="191"/>
      <c r="B1090" s="191"/>
      <c r="C1090" s="191"/>
      <c r="D1090" s="191"/>
      <c r="E1090" s="182"/>
      <c r="F1090" s="191"/>
      <c r="G1090" s="191"/>
      <c r="H1090" s="191"/>
      <c r="I1090" s="182"/>
      <c r="J1090" s="191"/>
      <c r="K1090" s="191"/>
      <c r="L1090" s="191"/>
      <c r="M1090" s="191"/>
      <c r="N1090" s="191"/>
      <c r="O1090" s="191"/>
      <c r="P1090" s="191"/>
      <c r="Q1090" s="191"/>
      <c r="R1090" s="191"/>
      <c r="S1090" s="191"/>
      <c r="T1090" s="191"/>
      <c r="U1090" s="191"/>
      <c r="V1090" s="191"/>
      <c r="W1090" s="191"/>
    </row>
    <row r="1091" spans="1:23">
      <c r="A1091" s="191"/>
      <c r="B1091" s="191"/>
      <c r="C1091" s="191"/>
      <c r="D1091" s="191"/>
      <c r="E1091" s="182"/>
      <c r="F1091" s="191"/>
      <c r="G1091" s="191"/>
      <c r="H1091" s="191"/>
      <c r="I1091" s="182"/>
      <c r="J1091" s="191"/>
      <c r="K1091" s="191"/>
      <c r="L1091" s="191"/>
      <c r="M1091" s="191"/>
      <c r="N1091" s="191"/>
      <c r="O1091" s="191"/>
      <c r="P1091" s="191"/>
      <c r="Q1091" s="191"/>
      <c r="R1091" s="191"/>
      <c r="S1091" s="191"/>
      <c r="T1091" s="191"/>
      <c r="U1091" s="191"/>
      <c r="V1091" s="191"/>
      <c r="W1091" s="191"/>
    </row>
    <row r="1092" spans="1:23">
      <c r="A1092" s="191"/>
      <c r="B1092" s="191"/>
      <c r="C1092" s="191"/>
      <c r="D1092" s="191"/>
      <c r="E1092" s="182"/>
      <c r="F1092" s="191"/>
      <c r="G1092" s="191"/>
      <c r="H1092" s="191"/>
      <c r="I1092" s="182"/>
      <c r="J1092" s="191"/>
      <c r="K1092" s="191"/>
      <c r="L1092" s="191"/>
      <c r="M1092" s="191"/>
      <c r="N1092" s="191"/>
      <c r="O1092" s="191"/>
      <c r="P1092" s="191"/>
      <c r="Q1092" s="191"/>
      <c r="R1092" s="191"/>
      <c r="S1092" s="191"/>
      <c r="T1092" s="191"/>
      <c r="U1092" s="191"/>
      <c r="V1092" s="191"/>
      <c r="W1092" s="191"/>
    </row>
    <row r="1093" spans="1:23">
      <c r="A1093" s="191"/>
      <c r="B1093" s="191"/>
      <c r="C1093" s="191"/>
      <c r="D1093" s="191"/>
      <c r="E1093" s="182"/>
      <c r="F1093" s="191"/>
      <c r="G1093" s="191"/>
      <c r="H1093" s="191"/>
      <c r="I1093" s="182"/>
      <c r="J1093" s="191"/>
      <c r="K1093" s="191"/>
      <c r="L1093" s="191"/>
      <c r="M1093" s="191"/>
      <c r="N1093" s="191"/>
      <c r="O1093" s="191"/>
      <c r="P1093" s="191"/>
      <c r="Q1093" s="191"/>
      <c r="R1093" s="191"/>
      <c r="S1093" s="191"/>
      <c r="T1093" s="191"/>
      <c r="U1093" s="191"/>
      <c r="V1093" s="191"/>
      <c r="W1093" s="191"/>
    </row>
    <row r="1094" spans="1:23">
      <c r="A1094" s="191"/>
      <c r="B1094" s="191"/>
      <c r="C1094" s="191"/>
      <c r="D1094" s="191"/>
      <c r="E1094" s="182"/>
      <c r="F1094" s="191"/>
      <c r="G1094" s="191"/>
      <c r="H1094" s="191"/>
      <c r="I1094" s="182"/>
      <c r="J1094" s="191"/>
      <c r="K1094" s="191"/>
      <c r="L1094" s="191"/>
      <c r="M1094" s="191"/>
      <c r="N1094" s="191"/>
      <c r="O1094" s="191"/>
      <c r="P1094" s="191"/>
      <c r="Q1094" s="191"/>
      <c r="R1094" s="191"/>
      <c r="S1094" s="191"/>
      <c r="T1094" s="191"/>
      <c r="U1094" s="191"/>
      <c r="V1094" s="191"/>
      <c r="W1094" s="191"/>
    </row>
    <row r="1095" spans="1:23">
      <c r="A1095" s="191"/>
      <c r="B1095" s="191"/>
      <c r="C1095" s="191"/>
      <c r="D1095" s="191"/>
      <c r="E1095" s="182"/>
      <c r="F1095" s="191"/>
      <c r="G1095" s="191"/>
      <c r="H1095" s="191"/>
      <c r="I1095" s="182"/>
      <c r="J1095" s="191"/>
      <c r="K1095" s="191"/>
      <c r="L1095" s="191"/>
      <c r="M1095" s="191"/>
      <c r="N1095" s="191"/>
      <c r="O1095" s="191"/>
      <c r="P1095" s="191"/>
      <c r="Q1095" s="191"/>
      <c r="R1095" s="191"/>
      <c r="S1095" s="191"/>
      <c r="T1095" s="191"/>
      <c r="U1095" s="191"/>
      <c r="V1095" s="191"/>
      <c r="W1095" s="191"/>
    </row>
    <row r="1096" spans="1:23">
      <c r="A1096" s="191"/>
      <c r="B1096" s="191"/>
      <c r="C1096" s="191"/>
      <c r="D1096" s="191"/>
      <c r="E1096" s="182"/>
      <c r="F1096" s="191"/>
      <c r="G1096" s="191"/>
      <c r="H1096" s="191"/>
      <c r="I1096" s="182"/>
      <c r="J1096" s="191"/>
      <c r="K1096" s="191"/>
      <c r="L1096" s="191"/>
      <c r="M1096" s="191"/>
      <c r="N1096" s="191"/>
      <c r="O1096" s="191"/>
      <c r="P1096" s="191"/>
      <c r="Q1096" s="191"/>
      <c r="R1096" s="191"/>
      <c r="S1096" s="191"/>
      <c r="T1096" s="191"/>
      <c r="U1096" s="191"/>
      <c r="V1096" s="191"/>
      <c r="W1096" s="191"/>
    </row>
    <row r="1097" spans="1:23">
      <c r="A1097" s="191"/>
      <c r="B1097" s="191"/>
      <c r="C1097" s="191"/>
      <c r="D1097" s="191"/>
      <c r="E1097" s="182"/>
      <c r="F1097" s="191"/>
      <c r="G1097" s="191"/>
      <c r="H1097" s="191"/>
      <c r="I1097" s="182"/>
      <c r="J1097" s="191"/>
      <c r="K1097" s="191"/>
      <c r="L1097" s="191"/>
      <c r="M1097" s="191"/>
      <c r="N1097" s="191"/>
      <c r="O1097" s="191"/>
      <c r="P1097" s="191"/>
      <c r="Q1097" s="191"/>
      <c r="R1097" s="191"/>
      <c r="S1097" s="191"/>
      <c r="T1097" s="191"/>
      <c r="U1097" s="191"/>
      <c r="V1097" s="191"/>
      <c r="W1097" s="191"/>
    </row>
    <row r="1098" spans="1:23">
      <c r="A1098" s="191"/>
      <c r="B1098" s="191"/>
      <c r="C1098" s="191"/>
      <c r="D1098" s="191"/>
      <c r="E1098" s="182"/>
      <c r="F1098" s="191"/>
      <c r="G1098" s="191"/>
      <c r="H1098" s="191"/>
      <c r="I1098" s="182"/>
      <c r="J1098" s="191"/>
      <c r="K1098" s="191"/>
      <c r="L1098" s="191"/>
      <c r="M1098" s="191"/>
      <c r="N1098" s="191"/>
      <c r="O1098" s="191"/>
      <c r="P1098" s="191"/>
      <c r="Q1098" s="191"/>
      <c r="R1098" s="191"/>
      <c r="S1098" s="191"/>
      <c r="T1098" s="191"/>
      <c r="U1098" s="191"/>
      <c r="V1098" s="191"/>
      <c r="W1098" s="191"/>
    </row>
    <row r="1099" spans="1:23">
      <c r="A1099" s="191"/>
      <c r="B1099" s="191"/>
      <c r="C1099" s="191"/>
      <c r="D1099" s="191"/>
      <c r="E1099" s="182"/>
      <c r="F1099" s="191"/>
      <c r="G1099" s="191"/>
      <c r="H1099" s="191"/>
      <c r="I1099" s="182"/>
      <c r="J1099" s="191"/>
      <c r="K1099" s="191"/>
      <c r="L1099" s="191"/>
      <c r="M1099" s="191"/>
      <c r="N1099" s="191"/>
      <c r="O1099" s="191"/>
      <c r="P1099" s="191"/>
      <c r="Q1099" s="191"/>
      <c r="R1099" s="191"/>
      <c r="S1099" s="191"/>
      <c r="T1099" s="191"/>
      <c r="U1099" s="191"/>
      <c r="V1099" s="191"/>
      <c r="W1099" s="191"/>
    </row>
    <row r="1100" spans="1:23">
      <c r="A1100" s="191"/>
      <c r="B1100" s="191"/>
      <c r="C1100" s="191"/>
      <c r="D1100" s="191"/>
      <c r="E1100" s="182"/>
      <c r="F1100" s="191"/>
      <c r="G1100" s="191"/>
      <c r="H1100" s="191"/>
      <c r="I1100" s="182"/>
      <c r="J1100" s="191"/>
      <c r="K1100" s="191"/>
      <c r="L1100" s="191"/>
      <c r="M1100" s="191"/>
      <c r="N1100" s="191"/>
      <c r="O1100" s="191"/>
      <c r="P1100" s="191"/>
      <c r="Q1100" s="191"/>
      <c r="R1100" s="191"/>
      <c r="S1100" s="191"/>
      <c r="T1100" s="191"/>
      <c r="U1100" s="191"/>
      <c r="V1100" s="191"/>
      <c r="W1100" s="191"/>
    </row>
    <row r="1101" spans="1:23">
      <c r="A1101" s="191"/>
      <c r="B1101" s="191"/>
      <c r="C1101" s="191"/>
      <c r="D1101" s="191"/>
      <c r="E1101" s="182"/>
      <c r="F1101" s="191"/>
      <c r="G1101" s="191"/>
      <c r="H1101" s="191"/>
      <c r="I1101" s="182"/>
      <c r="J1101" s="191"/>
      <c r="K1101" s="191"/>
      <c r="L1101" s="191"/>
      <c r="M1101" s="191"/>
      <c r="N1101" s="191"/>
      <c r="O1101" s="191"/>
      <c r="P1101" s="191"/>
      <c r="Q1101" s="191"/>
      <c r="R1101" s="191"/>
      <c r="S1101" s="191"/>
      <c r="T1101" s="191"/>
      <c r="U1101" s="191"/>
      <c r="V1101" s="191"/>
      <c r="W1101" s="191"/>
    </row>
    <row r="1102" spans="1:23">
      <c r="A1102" s="191"/>
      <c r="B1102" s="191"/>
      <c r="C1102" s="191"/>
      <c r="D1102" s="191"/>
      <c r="E1102" s="182"/>
      <c r="F1102" s="191"/>
      <c r="G1102" s="191"/>
      <c r="H1102" s="191"/>
      <c r="I1102" s="182"/>
      <c r="J1102" s="191"/>
      <c r="K1102" s="191"/>
      <c r="L1102" s="191"/>
      <c r="M1102" s="191"/>
      <c r="N1102" s="191"/>
      <c r="O1102" s="191"/>
      <c r="P1102" s="191"/>
      <c r="Q1102" s="191"/>
      <c r="R1102" s="191"/>
      <c r="S1102" s="191"/>
      <c r="T1102" s="191"/>
      <c r="U1102" s="191"/>
      <c r="V1102" s="191"/>
      <c r="W1102" s="191"/>
    </row>
    <row r="1103" spans="1:23">
      <c r="A1103" s="191"/>
      <c r="B1103" s="191"/>
      <c r="C1103" s="191"/>
      <c r="D1103" s="191"/>
      <c r="E1103" s="182"/>
      <c r="F1103" s="191"/>
      <c r="G1103" s="191"/>
      <c r="H1103" s="191"/>
      <c r="I1103" s="182"/>
      <c r="J1103" s="191"/>
      <c r="K1103" s="191"/>
      <c r="L1103" s="191"/>
      <c r="M1103" s="191"/>
      <c r="N1103" s="191"/>
      <c r="O1103" s="191"/>
      <c r="P1103" s="191"/>
      <c r="Q1103" s="191"/>
      <c r="R1103" s="191"/>
      <c r="S1103" s="191"/>
      <c r="T1103" s="191"/>
      <c r="U1103" s="191"/>
      <c r="V1103" s="191"/>
      <c r="W1103" s="191"/>
    </row>
    <row r="1104" spans="1:23">
      <c r="A1104" s="191"/>
      <c r="B1104" s="191"/>
      <c r="C1104" s="191"/>
      <c r="D1104" s="191"/>
      <c r="E1104" s="182"/>
      <c r="F1104" s="191"/>
      <c r="G1104" s="191"/>
      <c r="H1104" s="191"/>
      <c r="I1104" s="182"/>
      <c r="J1104" s="191"/>
      <c r="K1104" s="191"/>
      <c r="L1104" s="191"/>
      <c r="M1104" s="191"/>
      <c r="N1104" s="191"/>
      <c r="O1104" s="191"/>
      <c r="P1104" s="191"/>
      <c r="Q1104" s="191"/>
      <c r="R1104" s="191"/>
      <c r="S1104" s="191"/>
      <c r="T1104" s="191"/>
      <c r="U1104" s="191"/>
      <c r="V1104" s="191"/>
      <c r="W1104" s="191"/>
    </row>
    <row r="1105" spans="1:23">
      <c r="A1105" s="191"/>
      <c r="B1105" s="191"/>
      <c r="C1105" s="191"/>
      <c r="D1105" s="191"/>
      <c r="E1105" s="182"/>
      <c r="F1105" s="191"/>
      <c r="G1105" s="191"/>
      <c r="H1105" s="191"/>
      <c r="I1105" s="182"/>
      <c r="J1105" s="191"/>
      <c r="K1105" s="191"/>
      <c r="L1105" s="191"/>
      <c r="M1105" s="191"/>
      <c r="N1105" s="191"/>
      <c r="O1105" s="191"/>
      <c r="P1105" s="191"/>
      <c r="Q1105" s="191"/>
      <c r="R1105" s="191"/>
      <c r="S1105" s="191"/>
      <c r="T1105" s="191"/>
      <c r="U1105" s="191"/>
      <c r="V1105" s="191"/>
      <c r="W1105" s="191"/>
    </row>
    <row r="1106" spans="1:23">
      <c r="A1106" s="191"/>
      <c r="B1106" s="191"/>
      <c r="C1106" s="191"/>
      <c r="D1106" s="191"/>
      <c r="E1106" s="182"/>
      <c r="F1106" s="191"/>
      <c r="G1106" s="191"/>
      <c r="H1106" s="191"/>
      <c r="I1106" s="182"/>
      <c r="J1106" s="191"/>
      <c r="K1106" s="191"/>
      <c r="L1106" s="191"/>
      <c r="M1106" s="191"/>
      <c r="N1106" s="191"/>
      <c r="O1106" s="191"/>
      <c r="P1106" s="191"/>
      <c r="Q1106" s="191"/>
      <c r="R1106" s="191"/>
      <c r="S1106" s="191"/>
      <c r="T1106" s="191"/>
      <c r="U1106" s="191"/>
      <c r="V1106" s="191"/>
      <c r="W1106" s="191"/>
    </row>
    <row r="1107" spans="1:23">
      <c r="A1107" s="191"/>
      <c r="B1107" s="191"/>
      <c r="C1107" s="191"/>
      <c r="D1107" s="191"/>
      <c r="E1107" s="182"/>
      <c r="F1107" s="191"/>
      <c r="G1107" s="191"/>
      <c r="H1107" s="191"/>
      <c r="I1107" s="182"/>
      <c r="J1107" s="191"/>
      <c r="K1107" s="191"/>
      <c r="L1107" s="191"/>
      <c r="M1107" s="191"/>
      <c r="N1107" s="191"/>
      <c r="O1107" s="191"/>
      <c r="P1107" s="191"/>
      <c r="Q1107" s="191"/>
      <c r="R1107" s="191"/>
      <c r="S1107" s="191"/>
      <c r="T1107" s="191"/>
      <c r="U1107" s="191"/>
      <c r="V1107" s="191"/>
      <c r="W1107" s="191"/>
    </row>
    <row r="1108" spans="1:23">
      <c r="A1108" s="191"/>
      <c r="B1108" s="191"/>
      <c r="C1108" s="191"/>
      <c r="D1108" s="191"/>
      <c r="E1108" s="182"/>
      <c r="F1108" s="191"/>
      <c r="G1108" s="191"/>
      <c r="H1108" s="191"/>
      <c r="I1108" s="182"/>
      <c r="J1108" s="191"/>
      <c r="K1108" s="191"/>
      <c r="L1108" s="191"/>
      <c r="M1108" s="191"/>
      <c r="N1108" s="191"/>
      <c r="O1108" s="191"/>
      <c r="P1108" s="191"/>
      <c r="Q1108" s="191"/>
      <c r="R1108" s="191"/>
      <c r="S1108" s="191"/>
      <c r="T1108" s="191"/>
      <c r="U1108" s="191"/>
      <c r="V1108" s="191"/>
      <c r="W1108" s="191"/>
    </row>
    <row r="1109" spans="1:23">
      <c r="A1109" s="191"/>
      <c r="B1109" s="191"/>
      <c r="C1109" s="191"/>
      <c r="D1109" s="191"/>
      <c r="E1109" s="182"/>
      <c r="F1109" s="191"/>
      <c r="G1109" s="191"/>
      <c r="H1109" s="191"/>
      <c r="I1109" s="182"/>
      <c r="J1109" s="191"/>
      <c r="K1109" s="191"/>
      <c r="L1109" s="191"/>
      <c r="M1109" s="191"/>
      <c r="N1109" s="191"/>
      <c r="O1109" s="191"/>
      <c r="P1109" s="191"/>
      <c r="Q1109" s="191"/>
      <c r="R1109" s="191"/>
      <c r="S1109" s="191"/>
      <c r="T1109" s="191"/>
      <c r="U1109" s="191"/>
      <c r="V1109" s="191"/>
      <c r="W1109" s="191"/>
    </row>
    <row r="1110" spans="1:23">
      <c r="A1110" s="191"/>
      <c r="B1110" s="191"/>
      <c r="C1110" s="191"/>
      <c r="D1110" s="191"/>
      <c r="E1110" s="182"/>
      <c r="F1110" s="191"/>
      <c r="G1110" s="191"/>
      <c r="H1110" s="191"/>
      <c r="I1110" s="182"/>
      <c r="J1110" s="191"/>
      <c r="K1110" s="191"/>
      <c r="L1110" s="191"/>
      <c r="M1110" s="191"/>
      <c r="N1110" s="191"/>
      <c r="O1110" s="191"/>
      <c r="P1110" s="191"/>
      <c r="Q1110" s="191"/>
      <c r="R1110" s="191"/>
      <c r="S1110" s="191"/>
      <c r="T1110" s="191"/>
      <c r="U1110" s="191"/>
      <c r="V1110" s="191"/>
      <c r="W1110" s="191"/>
    </row>
    <row r="1111" spans="1:23">
      <c r="A1111" s="191"/>
      <c r="B1111" s="191"/>
      <c r="C1111" s="191"/>
      <c r="D1111" s="191"/>
      <c r="E1111" s="182"/>
      <c r="F1111" s="191"/>
      <c r="G1111" s="191"/>
      <c r="H1111" s="191"/>
      <c r="I1111" s="182"/>
      <c r="J1111" s="191"/>
      <c r="K1111" s="191"/>
      <c r="L1111" s="191"/>
      <c r="M1111" s="191"/>
      <c r="N1111" s="191"/>
      <c r="O1111" s="191"/>
      <c r="P1111" s="191"/>
      <c r="Q1111" s="191"/>
      <c r="R1111" s="191"/>
      <c r="S1111" s="191"/>
      <c r="T1111" s="191"/>
      <c r="U1111" s="191"/>
      <c r="V1111" s="191"/>
      <c r="W1111" s="191"/>
    </row>
    <row r="1112" spans="1:23">
      <c r="A1112" s="191"/>
      <c r="B1112" s="191"/>
      <c r="C1112" s="191"/>
      <c r="D1112" s="191"/>
      <c r="E1112" s="182"/>
      <c r="F1112" s="191"/>
      <c r="G1112" s="191"/>
      <c r="H1112" s="191"/>
      <c r="I1112" s="182"/>
      <c r="J1112" s="191"/>
      <c r="K1112" s="191"/>
      <c r="L1112" s="191"/>
      <c r="M1112" s="191"/>
      <c r="N1112" s="191"/>
      <c r="O1112" s="191"/>
      <c r="P1112" s="191"/>
      <c r="Q1112" s="191"/>
      <c r="R1112" s="191"/>
      <c r="S1112" s="191"/>
      <c r="T1112" s="191"/>
      <c r="U1112" s="191"/>
      <c r="V1112" s="191"/>
      <c r="W1112" s="191"/>
    </row>
    <row r="1113" spans="1:23">
      <c r="A1113" s="191"/>
      <c r="B1113" s="191"/>
      <c r="C1113" s="191"/>
      <c r="D1113" s="191"/>
      <c r="E1113" s="182"/>
      <c r="F1113" s="191"/>
      <c r="G1113" s="191"/>
      <c r="H1113" s="191"/>
      <c r="I1113" s="182"/>
      <c r="J1113" s="191"/>
      <c r="K1113" s="191"/>
      <c r="L1113" s="191"/>
      <c r="M1113" s="191"/>
      <c r="N1113" s="191"/>
      <c r="O1113" s="191"/>
      <c r="P1113" s="191"/>
      <c r="Q1113" s="191"/>
      <c r="R1113" s="191"/>
      <c r="S1113" s="191"/>
      <c r="T1113" s="191"/>
      <c r="U1113" s="191"/>
      <c r="V1113" s="191"/>
      <c r="W1113" s="191"/>
    </row>
    <row r="1114" spans="1:23">
      <c r="A1114" s="191"/>
      <c r="B1114" s="191"/>
      <c r="C1114" s="191"/>
      <c r="D1114" s="191"/>
      <c r="E1114" s="182"/>
      <c r="F1114" s="191"/>
      <c r="G1114" s="191"/>
      <c r="H1114" s="191"/>
      <c r="I1114" s="182"/>
      <c r="J1114" s="191"/>
      <c r="K1114" s="191"/>
      <c r="L1114" s="191"/>
      <c r="M1114" s="191"/>
      <c r="N1114" s="191"/>
      <c r="O1114" s="191"/>
      <c r="P1114" s="191"/>
      <c r="Q1114" s="191"/>
      <c r="R1114" s="191"/>
      <c r="S1114" s="191"/>
      <c r="T1114" s="191"/>
      <c r="U1114" s="191"/>
      <c r="V1114" s="191"/>
      <c r="W1114" s="191"/>
    </row>
    <row r="1115" spans="1:23">
      <c r="A1115" s="191"/>
      <c r="B1115" s="191"/>
      <c r="C1115" s="191"/>
      <c r="D1115" s="191"/>
      <c r="E1115" s="182"/>
      <c r="F1115" s="191"/>
      <c r="G1115" s="191"/>
      <c r="H1115" s="191"/>
      <c r="I1115" s="182"/>
      <c r="J1115" s="191"/>
      <c r="K1115" s="191"/>
      <c r="L1115" s="191"/>
      <c r="M1115" s="191"/>
      <c r="N1115" s="191"/>
      <c r="O1115" s="191"/>
      <c r="P1115" s="191"/>
      <c r="Q1115" s="191"/>
      <c r="R1115" s="191"/>
      <c r="S1115" s="191"/>
      <c r="T1115" s="191"/>
      <c r="U1115" s="191"/>
      <c r="V1115" s="191"/>
      <c r="W1115" s="191"/>
    </row>
    <row r="1116" spans="1:23">
      <c r="A1116" s="191"/>
      <c r="B1116" s="191"/>
      <c r="C1116" s="191"/>
      <c r="D1116" s="191"/>
      <c r="E1116" s="182"/>
      <c r="F1116" s="191"/>
      <c r="G1116" s="191"/>
      <c r="H1116" s="191"/>
      <c r="I1116" s="182"/>
      <c r="J1116" s="191"/>
      <c r="K1116" s="191"/>
      <c r="L1116" s="191"/>
      <c r="M1116" s="191"/>
      <c r="N1116" s="191"/>
      <c r="O1116" s="191"/>
      <c r="P1116" s="191"/>
      <c r="Q1116" s="191"/>
      <c r="R1116" s="191"/>
      <c r="S1116" s="191"/>
      <c r="T1116" s="191"/>
      <c r="U1116" s="191"/>
      <c r="V1116" s="191"/>
      <c r="W1116" s="191"/>
    </row>
    <row r="1117" spans="1:23">
      <c r="A1117" s="191"/>
      <c r="B1117" s="191"/>
      <c r="C1117" s="191"/>
      <c r="D1117" s="191"/>
      <c r="E1117" s="182"/>
      <c r="F1117" s="191"/>
      <c r="G1117" s="191"/>
      <c r="H1117" s="191"/>
      <c r="I1117" s="182"/>
      <c r="J1117" s="191"/>
      <c r="K1117" s="191"/>
      <c r="L1117" s="191"/>
      <c r="M1117" s="191"/>
      <c r="N1117" s="191"/>
      <c r="O1117" s="191"/>
      <c r="P1117" s="191"/>
      <c r="Q1117" s="191"/>
      <c r="R1117" s="191"/>
      <c r="S1117" s="191"/>
      <c r="T1117" s="191"/>
      <c r="U1117" s="191"/>
      <c r="V1117" s="191"/>
      <c r="W1117" s="191"/>
    </row>
    <row r="1118" spans="1:23">
      <c r="A1118" s="191"/>
      <c r="B1118" s="191"/>
      <c r="C1118" s="191"/>
      <c r="D1118" s="191"/>
      <c r="E1118" s="182"/>
      <c r="F1118" s="191"/>
      <c r="G1118" s="191"/>
      <c r="H1118" s="191"/>
      <c r="I1118" s="182"/>
      <c r="J1118" s="191"/>
      <c r="K1118" s="191"/>
      <c r="L1118" s="191"/>
      <c r="M1118" s="191"/>
      <c r="N1118" s="191"/>
      <c r="O1118" s="191"/>
      <c r="P1118" s="191"/>
      <c r="Q1118" s="191"/>
      <c r="R1118" s="191"/>
      <c r="S1118" s="191"/>
      <c r="T1118" s="191"/>
      <c r="U1118" s="191"/>
      <c r="V1118" s="191"/>
      <c r="W1118" s="191"/>
    </row>
    <row r="1119" spans="1:23">
      <c r="A1119" s="191"/>
      <c r="B1119" s="191"/>
      <c r="C1119" s="191"/>
      <c r="D1119" s="191"/>
      <c r="E1119" s="182"/>
      <c r="F1119" s="191"/>
      <c r="G1119" s="191"/>
      <c r="H1119" s="191"/>
      <c r="I1119" s="182"/>
      <c r="J1119" s="191"/>
      <c r="K1119" s="191"/>
      <c r="L1119" s="191"/>
      <c r="M1119" s="191"/>
      <c r="N1119" s="191"/>
      <c r="O1119" s="191"/>
      <c r="P1119" s="191"/>
      <c r="Q1119" s="191"/>
      <c r="R1119" s="191"/>
      <c r="S1119" s="191"/>
      <c r="T1119" s="191"/>
      <c r="U1119" s="191"/>
      <c r="V1119" s="191"/>
      <c r="W1119" s="191"/>
    </row>
    <row r="1120" spans="1:23">
      <c r="A1120" s="191"/>
      <c r="B1120" s="191"/>
      <c r="C1120" s="191"/>
      <c r="D1120" s="191"/>
      <c r="E1120" s="182"/>
      <c r="F1120" s="191"/>
      <c r="G1120" s="191"/>
      <c r="H1120" s="191"/>
      <c r="I1120" s="182"/>
      <c r="J1120" s="191"/>
      <c r="K1120" s="191"/>
      <c r="L1120" s="191"/>
      <c r="M1120" s="191"/>
      <c r="N1120" s="191"/>
      <c r="O1120" s="191"/>
      <c r="P1120" s="191"/>
      <c r="Q1120" s="191"/>
      <c r="R1120" s="191"/>
      <c r="S1120" s="191"/>
      <c r="T1120" s="191"/>
      <c r="U1120" s="191"/>
      <c r="V1120" s="191"/>
      <c r="W1120" s="191"/>
    </row>
    <row r="1121" spans="1:23">
      <c r="A1121" s="191"/>
      <c r="B1121" s="191"/>
      <c r="C1121" s="191"/>
      <c r="D1121" s="191"/>
      <c r="E1121" s="182"/>
      <c r="F1121" s="191"/>
      <c r="G1121" s="191"/>
      <c r="H1121" s="191"/>
      <c r="I1121" s="182"/>
      <c r="J1121" s="191"/>
      <c r="K1121" s="191"/>
      <c r="L1121" s="191"/>
      <c r="M1121" s="191"/>
      <c r="N1121" s="191"/>
      <c r="O1121" s="191"/>
      <c r="P1121" s="191"/>
      <c r="Q1121" s="191"/>
      <c r="R1121" s="191"/>
      <c r="S1121" s="191"/>
      <c r="T1121" s="191"/>
      <c r="U1121" s="191"/>
      <c r="V1121" s="191"/>
      <c r="W1121" s="191"/>
    </row>
    <row r="1122" spans="1:23">
      <c r="A1122" s="191"/>
      <c r="B1122" s="191"/>
      <c r="C1122" s="191"/>
      <c r="D1122" s="191"/>
      <c r="E1122" s="182"/>
      <c r="F1122" s="191"/>
      <c r="G1122" s="191"/>
      <c r="H1122" s="191"/>
      <c r="I1122" s="182"/>
      <c r="J1122" s="191"/>
      <c r="K1122" s="191"/>
      <c r="L1122" s="191"/>
      <c r="M1122" s="191"/>
      <c r="N1122" s="191"/>
      <c r="O1122" s="191"/>
      <c r="P1122" s="191"/>
      <c r="Q1122" s="191"/>
      <c r="R1122" s="191"/>
      <c r="S1122" s="191"/>
      <c r="T1122" s="191"/>
      <c r="U1122" s="191"/>
      <c r="V1122" s="191"/>
      <c r="W1122" s="191"/>
    </row>
    <row r="1123" spans="1:23">
      <c r="A1123" s="191"/>
      <c r="B1123" s="191"/>
      <c r="C1123" s="191"/>
      <c r="D1123" s="191"/>
      <c r="E1123" s="182"/>
      <c r="F1123" s="191"/>
      <c r="G1123" s="191"/>
      <c r="H1123" s="191"/>
      <c r="I1123" s="182"/>
      <c r="J1123" s="191"/>
      <c r="K1123" s="191"/>
      <c r="L1123" s="191"/>
      <c r="M1123" s="191"/>
      <c r="N1123" s="191"/>
      <c r="O1123" s="191"/>
      <c r="P1123" s="191"/>
      <c r="Q1123" s="191"/>
      <c r="R1123" s="191"/>
      <c r="S1123" s="191"/>
      <c r="T1123" s="191"/>
      <c r="U1123" s="191"/>
      <c r="V1123" s="191"/>
      <c r="W1123" s="191"/>
    </row>
    <row r="1124" spans="1:23">
      <c r="A1124" s="191"/>
      <c r="B1124" s="191"/>
      <c r="C1124" s="191"/>
      <c r="D1124" s="191"/>
      <c r="E1124" s="182"/>
      <c r="F1124" s="191"/>
      <c r="G1124" s="191"/>
      <c r="H1124" s="191"/>
      <c r="I1124" s="182"/>
      <c r="J1124" s="191"/>
      <c r="K1124" s="191"/>
      <c r="L1124" s="191"/>
      <c r="M1124" s="191"/>
      <c r="N1124" s="191"/>
      <c r="O1124" s="191"/>
      <c r="P1124" s="191"/>
      <c r="Q1124" s="191"/>
      <c r="R1124" s="191"/>
      <c r="S1124" s="191"/>
      <c r="T1124" s="191"/>
      <c r="U1124" s="191"/>
      <c r="V1124" s="191"/>
      <c r="W1124" s="191"/>
    </row>
    <row r="1125" spans="1:23">
      <c r="A1125" s="191"/>
      <c r="B1125" s="191"/>
      <c r="C1125" s="191"/>
      <c r="D1125" s="191"/>
      <c r="E1125" s="182"/>
      <c r="F1125" s="191"/>
      <c r="G1125" s="191"/>
      <c r="H1125" s="191"/>
      <c r="I1125" s="182"/>
      <c r="J1125" s="191"/>
      <c r="K1125" s="191"/>
      <c r="L1125" s="191"/>
      <c r="M1125" s="191"/>
      <c r="N1125" s="191"/>
      <c r="O1125" s="191"/>
      <c r="P1125" s="191"/>
      <c r="Q1125" s="191"/>
      <c r="R1125" s="191"/>
      <c r="S1125" s="191"/>
      <c r="T1125" s="191"/>
      <c r="U1125" s="191"/>
      <c r="V1125" s="191"/>
      <c r="W1125" s="191"/>
    </row>
    <row r="1126" spans="1:23">
      <c r="A1126" s="191"/>
      <c r="B1126" s="191"/>
      <c r="C1126" s="191"/>
      <c r="D1126" s="191"/>
      <c r="E1126" s="182"/>
      <c r="F1126" s="191"/>
      <c r="G1126" s="191"/>
      <c r="H1126" s="191"/>
      <c r="I1126" s="182"/>
      <c r="J1126" s="191"/>
      <c r="K1126" s="191"/>
      <c r="L1126" s="191"/>
      <c r="M1126" s="191"/>
      <c r="N1126" s="191"/>
      <c r="O1126" s="191"/>
      <c r="P1126" s="191"/>
      <c r="Q1126" s="191"/>
      <c r="R1126" s="191"/>
      <c r="S1126" s="191"/>
      <c r="T1126" s="191"/>
      <c r="U1126" s="191"/>
      <c r="V1126" s="191"/>
      <c r="W1126" s="191"/>
    </row>
    <row r="1127" spans="1:23">
      <c r="A1127" s="191"/>
      <c r="B1127" s="191"/>
      <c r="C1127" s="191"/>
      <c r="D1127" s="191"/>
      <c r="E1127" s="182"/>
      <c r="F1127" s="191"/>
      <c r="G1127" s="191"/>
      <c r="H1127" s="191"/>
      <c r="I1127" s="182"/>
      <c r="J1127" s="191"/>
      <c r="K1127" s="191"/>
      <c r="L1127" s="191"/>
      <c r="M1127" s="191"/>
      <c r="N1127" s="191"/>
      <c r="O1127" s="191"/>
      <c r="P1127" s="191"/>
      <c r="Q1127" s="191"/>
      <c r="R1127" s="191"/>
      <c r="S1127" s="191"/>
      <c r="T1127" s="191"/>
      <c r="U1127" s="191"/>
      <c r="V1127" s="191"/>
      <c r="W1127" s="191"/>
    </row>
    <row r="1128" spans="1:23">
      <c r="A1128" s="191"/>
      <c r="B1128" s="191"/>
      <c r="C1128" s="191"/>
      <c r="D1128" s="191"/>
      <c r="E1128" s="182"/>
      <c r="F1128" s="191"/>
      <c r="G1128" s="191"/>
      <c r="H1128" s="191"/>
      <c r="I1128" s="182"/>
      <c r="J1128" s="191"/>
      <c r="K1128" s="191"/>
      <c r="L1128" s="191"/>
      <c r="M1128" s="191"/>
      <c r="N1128" s="191"/>
      <c r="O1128" s="191"/>
      <c r="P1128" s="191"/>
      <c r="Q1128" s="191"/>
      <c r="R1128" s="191"/>
      <c r="S1128" s="191"/>
      <c r="T1128" s="191"/>
      <c r="U1128" s="191"/>
      <c r="V1128" s="191"/>
      <c r="W1128" s="191"/>
    </row>
    <row r="1129" spans="1:23">
      <c r="A1129" s="191"/>
      <c r="B1129" s="191"/>
      <c r="C1129" s="191"/>
      <c r="D1129" s="191"/>
      <c r="E1129" s="182"/>
      <c r="F1129" s="191"/>
      <c r="G1129" s="191"/>
      <c r="H1129" s="191"/>
      <c r="I1129" s="182"/>
      <c r="J1129" s="191"/>
      <c r="K1129" s="191"/>
      <c r="L1129" s="191"/>
      <c r="M1129" s="191"/>
      <c r="N1129" s="191"/>
      <c r="O1129" s="191"/>
      <c r="P1129" s="191"/>
      <c r="Q1129" s="191"/>
      <c r="R1129" s="191"/>
      <c r="S1129" s="191"/>
      <c r="T1129" s="191"/>
      <c r="U1129" s="191"/>
      <c r="V1129" s="191"/>
      <c r="W1129" s="191"/>
    </row>
    <row r="1130" spans="1:23">
      <c r="A1130" s="191"/>
      <c r="B1130" s="191"/>
      <c r="C1130" s="191"/>
      <c r="D1130" s="191"/>
      <c r="E1130" s="182"/>
      <c r="F1130" s="191"/>
      <c r="G1130" s="191"/>
      <c r="H1130" s="191"/>
      <c r="I1130" s="182"/>
      <c r="J1130" s="191"/>
      <c r="K1130" s="191"/>
      <c r="L1130" s="191"/>
      <c r="M1130" s="191"/>
      <c r="N1130" s="191"/>
      <c r="O1130" s="191"/>
      <c r="P1130" s="191"/>
      <c r="Q1130" s="191"/>
      <c r="R1130" s="191"/>
      <c r="S1130" s="191"/>
      <c r="T1130" s="191"/>
      <c r="U1130" s="191"/>
      <c r="V1130" s="191"/>
      <c r="W1130" s="191"/>
    </row>
    <row r="1131" spans="1:23">
      <c r="A1131" s="191"/>
      <c r="B1131" s="191"/>
      <c r="C1131" s="191"/>
      <c r="D1131" s="191"/>
      <c r="E1131" s="182"/>
      <c r="F1131" s="191"/>
      <c r="G1131" s="191"/>
      <c r="H1131" s="191"/>
      <c r="I1131" s="182"/>
      <c r="J1131" s="191"/>
      <c r="K1131" s="191"/>
      <c r="L1131" s="191"/>
      <c r="M1131" s="191"/>
      <c r="N1131" s="191"/>
      <c r="O1131" s="191"/>
      <c r="P1131" s="191"/>
      <c r="Q1131" s="191"/>
      <c r="R1131" s="191"/>
      <c r="S1131" s="191"/>
      <c r="T1131" s="191"/>
      <c r="U1131" s="191"/>
      <c r="V1131" s="191"/>
      <c r="W1131" s="191"/>
    </row>
    <row r="1132" spans="1:23">
      <c r="A1132" s="191"/>
      <c r="B1132" s="191"/>
      <c r="C1132" s="191"/>
      <c r="D1132" s="191"/>
      <c r="E1132" s="182"/>
      <c r="F1132" s="191"/>
      <c r="G1132" s="191"/>
      <c r="H1132" s="191"/>
      <c r="I1132" s="182"/>
      <c r="J1132" s="191"/>
      <c r="K1132" s="191"/>
      <c r="L1132" s="191"/>
      <c r="M1132" s="191"/>
      <c r="N1132" s="191"/>
      <c r="O1132" s="191"/>
      <c r="P1132" s="191"/>
      <c r="Q1132" s="191"/>
      <c r="R1132" s="191"/>
      <c r="S1132" s="191"/>
      <c r="T1132" s="191"/>
      <c r="U1132" s="191"/>
      <c r="V1132" s="191"/>
      <c r="W1132" s="191"/>
    </row>
    <row r="1133" spans="1:23">
      <c r="A1133" s="191"/>
      <c r="B1133" s="191"/>
      <c r="C1133" s="191"/>
      <c r="D1133" s="191"/>
      <c r="E1133" s="182"/>
      <c r="F1133" s="191"/>
      <c r="G1133" s="191"/>
      <c r="H1133" s="191"/>
      <c r="I1133" s="182"/>
      <c r="J1133" s="191"/>
      <c r="K1133" s="191"/>
      <c r="L1133" s="191"/>
      <c r="M1133" s="191"/>
      <c r="N1133" s="191"/>
      <c r="O1133" s="191"/>
      <c r="P1133" s="191"/>
      <c r="Q1133" s="191"/>
      <c r="R1133" s="191"/>
      <c r="S1133" s="191"/>
      <c r="T1133" s="191"/>
      <c r="U1133" s="191"/>
      <c r="V1133" s="191"/>
      <c r="W1133" s="191"/>
    </row>
    <row r="1134" spans="1:23">
      <c r="A1134" s="191"/>
      <c r="B1134" s="191"/>
      <c r="C1134" s="191"/>
      <c r="D1134" s="191"/>
      <c r="E1134" s="182"/>
      <c r="F1134" s="191"/>
      <c r="G1134" s="191"/>
      <c r="H1134" s="191"/>
      <c r="I1134" s="182"/>
      <c r="J1134" s="191"/>
      <c r="K1134" s="191"/>
      <c r="L1134" s="191"/>
      <c r="M1134" s="191"/>
      <c r="N1134" s="191"/>
      <c r="O1134" s="191"/>
      <c r="P1134" s="191"/>
      <c r="Q1134" s="191"/>
      <c r="R1134" s="191"/>
      <c r="S1134" s="191"/>
      <c r="T1134" s="191"/>
      <c r="U1134" s="191"/>
      <c r="V1134" s="191"/>
      <c r="W1134" s="191"/>
    </row>
    <row r="1135" spans="1:23">
      <c r="A1135" s="191"/>
      <c r="B1135" s="191"/>
      <c r="C1135" s="191"/>
      <c r="D1135" s="191"/>
      <c r="E1135" s="182"/>
      <c r="F1135" s="191"/>
      <c r="G1135" s="191"/>
      <c r="H1135" s="191"/>
      <c r="I1135" s="182"/>
      <c r="J1135" s="191"/>
      <c r="K1135" s="191"/>
      <c r="L1135" s="191"/>
      <c r="M1135" s="191"/>
      <c r="N1135" s="191"/>
      <c r="O1135" s="191"/>
      <c r="P1135" s="191"/>
      <c r="Q1135" s="191"/>
      <c r="R1135" s="191"/>
      <c r="S1135" s="191"/>
      <c r="T1135" s="191"/>
      <c r="U1135" s="191"/>
      <c r="V1135" s="191"/>
      <c r="W1135" s="191"/>
    </row>
    <row r="1136" spans="1:23">
      <c r="A1136" s="191"/>
      <c r="B1136" s="191"/>
      <c r="C1136" s="191"/>
      <c r="D1136" s="191"/>
      <c r="E1136" s="182"/>
      <c r="F1136" s="191"/>
      <c r="G1136" s="191"/>
      <c r="H1136" s="191"/>
      <c r="I1136" s="182"/>
      <c r="J1136" s="191"/>
      <c r="K1136" s="191"/>
      <c r="L1136" s="191"/>
      <c r="M1136" s="191"/>
      <c r="N1136" s="191"/>
      <c r="O1136" s="191"/>
      <c r="P1136" s="191"/>
      <c r="Q1136" s="191"/>
      <c r="R1136" s="191"/>
      <c r="S1136" s="191"/>
      <c r="T1136" s="191"/>
      <c r="U1136" s="191"/>
      <c r="V1136" s="191"/>
      <c r="W1136" s="191"/>
    </row>
    <row r="1137" spans="1:23">
      <c r="A1137" s="191"/>
      <c r="B1137" s="191"/>
      <c r="C1137" s="191"/>
      <c r="D1137" s="191"/>
      <c r="E1137" s="182"/>
      <c r="F1137" s="191"/>
      <c r="G1137" s="191"/>
      <c r="H1137" s="191"/>
      <c r="I1137" s="182"/>
      <c r="J1137" s="191"/>
      <c r="K1137" s="191"/>
      <c r="L1137" s="191"/>
      <c r="M1137" s="191"/>
      <c r="N1137" s="191"/>
      <c r="O1137" s="191"/>
      <c r="P1137" s="191"/>
      <c r="Q1137" s="191"/>
      <c r="R1137" s="191"/>
      <c r="S1137" s="191"/>
      <c r="T1137" s="191"/>
      <c r="U1137" s="191"/>
      <c r="V1137" s="191"/>
      <c r="W1137" s="191"/>
    </row>
    <row r="1138" spans="1:23">
      <c r="A1138" s="191"/>
      <c r="B1138" s="191"/>
      <c r="C1138" s="191"/>
      <c r="D1138" s="191"/>
      <c r="E1138" s="182"/>
      <c r="F1138" s="191"/>
      <c r="G1138" s="191"/>
      <c r="H1138" s="191"/>
      <c r="I1138" s="182"/>
      <c r="J1138" s="191"/>
      <c r="K1138" s="191"/>
      <c r="L1138" s="191"/>
      <c r="M1138" s="191"/>
      <c r="N1138" s="191"/>
      <c r="O1138" s="191"/>
      <c r="P1138" s="191"/>
      <c r="Q1138" s="191"/>
      <c r="R1138" s="191"/>
      <c r="S1138" s="191"/>
      <c r="T1138" s="191"/>
      <c r="U1138" s="191"/>
      <c r="V1138" s="191"/>
      <c r="W1138" s="191"/>
    </row>
    <row r="1139" spans="1:23">
      <c r="A1139" s="191"/>
      <c r="B1139" s="191"/>
      <c r="C1139" s="191"/>
      <c r="D1139" s="191"/>
      <c r="E1139" s="182"/>
      <c r="F1139" s="191"/>
      <c r="G1139" s="191"/>
      <c r="H1139" s="191"/>
      <c r="I1139" s="182"/>
      <c r="J1139" s="191"/>
      <c r="K1139" s="191"/>
      <c r="L1139" s="191"/>
      <c r="M1139" s="191"/>
      <c r="N1139" s="191"/>
      <c r="O1139" s="191"/>
      <c r="P1139" s="191"/>
      <c r="Q1139" s="191"/>
      <c r="R1139" s="191"/>
      <c r="S1139" s="191"/>
      <c r="T1139" s="191"/>
      <c r="U1139" s="191"/>
      <c r="V1139" s="191"/>
      <c r="W1139" s="191"/>
    </row>
    <row r="1140" spans="1:23">
      <c r="A1140" s="191"/>
      <c r="B1140" s="191"/>
      <c r="C1140" s="191"/>
      <c r="D1140" s="191"/>
      <c r="E1140" s="182"/>
      <c r="F1140" s="191"/>
      <c r="G1140" s="191"/>
      <c r="H1140" s="191"/>
      <c r="I1140" s="182"/>
      <c r="J1140" s="191"/>
      <c r="K1140" s="191"/>
      <c r="L1140" s="191"/>
      <c r="M1140" s="191"/>
      <c r="N1140" s="191"/>
      <c r="O1140" s="191"/>
      <c r="P1140" s="191"/>
      <c r="Q1140" s="191"/>
      <c r="R1140" s="191"/>
      <c r="S1140" s="191"/>
      <c r="T1140" s="191"/>
      <c r="U1140" s="191"/>
      <c r="V1140" s="191"/>
      <c r="W1140" s="191"/>
    </row>
    <row r="1141" spans="1:23">
      <c r="A1141" s="191"/>
      <c r="B1141" s="191"/>
      <c r="C1141" s="191"/>
      <c r="D1141" s="191"/>
      <c r="E1141" s="182"/>
      <c r="F1141" s="191"/>
      <c r="G1141" s="191"/>
      <c r="H1141" s="191"/>
      <c r="I1141" s="182"/>
      <c r="J1141" s="191"/>
      <c r="K1141" s="191"/>
      <c r="L1141" s="191"/>
      <c r="M1141" s="191"/>
      <c r="N1141" s="191"/>
      <c r="O1141" s="191"/>
      <c r="P1141" s="191"/>
      <c r="Q1141" s="191"/>
      <c r="R1141" s="191"/>
      <c r="S1141" s="191"/>
      <c r="T1141" s="191"/>
      <c r="U1141" s="191"/>
      <c r="V1141" s="191"/>
      <c r="W1141" s="191"/>
    </row>
    <row r="1142" spans="1:23">
      <c r="A1142" s="191"/>
      <c r="B1142" s="191"/>
      <c r="C1142" s="191"/>
      <c r="D1142" s="191"/>
      <c r="E1142" s="182"/>
      <c r="F1142" s="191"/>
      <c r="G1142" s="191"/>
      <c r="H1142" s="191"/>
      <c r="I1142" s="182"/>
      <c r="J1142" s="191"/>
      <c r="K1142" s="191"/>
      <c r="L1142" s="191"/>
      <c r="M1142" s="191"/>
      <c r="N1142" s="191"/>
      <c r="O1142" s="191"/>
      <c r="P1142" s="191"/>
      <c r="Q1142" s="191"/>
      <c r="R1142" s="191"/>
      <c r="S1142" s="191"/>
      <c r="T1142" s="191"/>
      <c r="U1142" s="191"/>
      <c r="V1142" s="191"/>
      <c r="W1142" s="191"/>
    </row>
    <row r="1143" spans="1:23">
      <c r="A1143" s="191"/>
      <c r="B1143" s="191"/>
      <c r="C1143" s="191"/>
      <c r="D1143" s="191"/>
      <c r="E1143" s="182"/>
      <c r="F1143" s="191"/>
      <c r="G1143" s="191"/>
      <c r="H1143" s="191"/>
      <c r="I1143" s="182"/>
      <c r="J1143" s="191"/>
      <c r="K1143" s="191"/>
      <c r="L1143" s="191"/>
      <c r="M1143" s="191"/>
      <c r="N1143" s="191"/>
      <c r="O1143" s="191"/>
      <c r="P1143" s="191"/>
      <c r="Q1143" s="191"/>
      <c r="R1143" s="191"/>
      <c r="S1143" s="191"/>
      <c r="T1143" s="191"/>
      <c r="U1143" s="191"/>
      <c r="V1143" s="191"/>
      <c r="W1143" s="191"/>
    </row>
    <row r="1144" spans="1:23">
      <c r="A1144" s="191"/>
      <c r="B1144" s="191"/>
      <c r="C1144" s="191"/>
      <c r="D1144" s="191"/>
      <c r="E1144" s="182"/>
      <c r="F1144" s="191"/>
      <c r="G1144" s="191"/>
      <c r="H1144" s="191"/>
      <c r="I1144" s="182"/>
      <c r="J1144" s="191"/>
      <c r="K1144" s="191"/>
      <c r="L1144" s="191"/>
      <c r="M1144" s="191"/>
      <c r="N1144" s="191"/>
      <c r="O1144" s="191"/>
      <c r="P1144" s="191"/>
      <c r="Q1144" s="191"/>
      <c r="R1144" s="191"/>
      <c r="S1144" s="191"/>
      <c r="T1144" s="191"/>
      <c r="U1144" s="191"/>
      <c r="V1144" s="191"/>
      <c r="W1144" s="191"/>
    </row>
    <row r="1145" spans="1:23">
      <c r="A1145" s="191"/>
      <c r="B1145" s="191"/>
      <c r="C1145" s="191"/>
      <c r="D1145" s="191"/>
      <c r="E1145" s="182"/>
      <c r="F1145" s="191"/>
      <c r="G1145" s="191"/>
      <c r="H1145" s="191"/>
      <c r="I1145" s="182"/>
      <c r="J1145" s="191"/>
      <c r="K1145" s="191"/>
      <c r="L1145" s="191"/>
      <c r="M1145" s="191"/>
      <c r="N1145" s="191"/>
      <c r="O1145" s="191"/>
      <c r="P1145" s="191"/>
      <c r="Q1145" s="191"/>
      <c r="R1145" s="191"/>
      <c r="S1145" s="191"/>
      <c r="T1145" s="191"/>
      <c r="U1145" s="191"/>
      <c r="V1145" s="191"/>
      <c r="W1145" s="191"/>
    </row>
    <row r="1146" spans="1:23">
      <c r="A1146" s="191"/>
      <c r="B1146" s="191"/>
      <c r="C1146" s="191"/>
      <c r="D1146" s="191"/>
      <c r="E1146" s="182"/>
      <c r="F1146" s="191"/>
      <c r="G1146" s="191"/>
      <c r="H1146" s="191"/>
      <c r="I1146" s="182"/>
      <c r="J1146" s="191"/>
      <c r="K1146" s="191"/>
      <c r="L1146" s="191"/>
      <c r="M1146" s="191"/>
      <c r="N1146" s="191"/>
      <c r="O1146" s="191"/>
      <c r="P1146" s="191"/>
      <c r="Q1146" s="191"/>
      <c r="R1146" s="191"/>
      <c r="S1146" s="191"/>
      <c r="T1146" s="191"/>
      <c r="U1146" s="191"/>
      <c r="V1146" s="191"/>
      <c r="W1146" s="191"/>
    </row>
    <row r="1147" spans="1:23">
      <c r="A1147" s="191"/>
      <c r="B1147" s="191"/>
      <c r="C1147" s="191"/>
      <c r="D1147" s="191"/>
      <c r="E1147" s="182"/>
      <c r="F1147" s="191"/>
      <c r="G1147" s="191"/>
      <c r="H1147" s="191"/>
      <c r="I1147" s="182"/>
      <c r="J1147" s="191"/>
      <c r="K1147" s="191"/>
      <c r="L1147" s="191"/>
      <c r="M1147" s="191"/>
      <c r="N1147" s="191"/>
      <c r="O1147" s="191"/>
      <c r="P1147" s="191"/>
      <c r="Q1147" s="191"/>
      <c r="R1147" s="191"/>
      <c r="S1147" s="191"/>
      <c r="T1147" s="191"/>
      <c r="U1147" s="191"/>
      <c r="V1147" s="191"/>
      <c r="W1147" s="191"/>
    </row>
    <row r="1148" spans="1:23">
      <c r="A1148" s="191"/>
      <c r="B1148" s="191"/>
      <c r="C1148" s="191"/>
      <c r="D1148" s="191"/>
      <c r="E1148" s="182"/>
      <c r="F1148" s="191"/>
      <c r="G1148" s="191"/>
      <c r="H1148" s="191"/>
      <c r="I1148" s="182"/>
      <c r="J1148" s="191"/>
      <c r="K1148" s="191"/>
      <c r="L1148" s="191"/>
      <c r="M1148" s="191"/>
      <c r="N1148" s="191"/>
      <c r="O1148" s="191"/>
      <c r="P1148" s="191"/>
      <c r="Q1148" s="191"/>
      <c r="R1148" s="191"/>
      <c r="S1148" s="191"/>
      <c r="T1148" s="191"/>
      <c r="U1148" s="191"/>
      <c r="V1148" s="191"/>
      <c r="W1148" s="191"/>
    </row>
    <row r="1149" spans="1:23">
      <c r="A1149" s="191"/>
      <c r="B1149" s="191"/>
      <c r="C1149" s="191"/>
      <c r="D1149" s="191"/>
      <c r="E1149" s="182"/>
      <c r="F1149" s="191"/>
      <c r="G1149" s="191"/>
      <c r="H1149" s="191"/>
      <c r="I1149" s="182"/>
      <c r="J1149" s="191"/>
      <c r="K1149" s="191"/>
      <c r="L1149" s="191"/>
      <c r="M1149" s="191"/>
      <c r="N1149" s="191"/>
      <c r="O1149" s="191"/>
      <c r="P1149" s="191"/>
      <c r="Q1149" s="191"/>
      <c r="R1149" s="191"/>
      <c r="S1149" s="191"/>
      <c r="T1149" s="191"/>
      <c r="U1149" s="191"/>
      <c r="V1149" s="191"/>
      <c r="W1149" s="191"/>
    </row>
    <row r="1150" spans="1:23">
      <c r="A1150" s="191"/>
      <c r="B1150" s="191"/>
      <c r="C1150" s="191"/>
      <c r="D1150" s="191"/>
      <c r="E1150" s="182"/>
      <c r="F1150" s="191"/>
      <c r="G1150" s="191"/>
      <c r="H1150" s="191"/>
      <c r="I1150" s="182"/>
      <c r="J1150" s="191"/>
      <c r="K1150" s="191"/>
      <c r="L1150" s="191"/>
      <c r="M1150" s="191"/>
      <c r="N1150" s="191"/>
      <c r="O1150" s="191"/>
      <c r="P1150" s="191"/>
      <c r="Q1150" s="191"/>
      <c r="R1150" s="191"/>
      <c r="S1150" s="191"/>
      <c r="T1150" s="191"/>
      <c r="U1150" s="191"/>
      <c r="V1150" s="191"/>
      <c r="W1150" s="191"/>
    </row>
    <row r="1151" spans="1:23">
      <c r="A1151" s="191"/>
      <c r="B1151" s="191"/>
      <c r="C1151" s="191"/>
      <c r="D1151" s="191"/>
      <c r="E1151" s="182"/>
      <c r="F1151" s="191"/>
      <c r="G1151" s="191"/>
      <c r="H1151" s="191"/>
      <c r="I1151" s="182"/>
      <c r="J1151" s="191"/>
      <c r="K1151" s="191"/>
      <c r="L1151" s="191"/>
      <c r="M1151" s="191"/>
      <c r="N1151" s="191"/>
      <c r="O1151" s="191"/>
      <c r="P1151" s="191"/>
      <c r="Q1151" s="191"/>
      <c r="R1151" s="191"/>
      <c r="S1151" s="191"/>
      <c r="T1151" s="191"/>
      <c r="U1151" s="191"/>
      <c r="V1151" s="191"/>
      <c r="W1151" s="191"/>
    </row>
    <row r="1152" spans="1:23">
      <c r="A1152" s="191"/>
      <c r="B1152" s="191"/>
      <c r="C1152" s="191"/>
      <c r="D1152" s="191"/>
      <c r="E1152" s="182"/>
      <c r="F1152" s="191"/>
      <c r="G1152" s="191"/>
      <c r="H1152" s="191"/>
      <c r="I1152" s="182"/>
      <c r="J1152" s="191"/>
      <c r="K1152" s="191"/>
      <c r="L1152" s="191"/>
      <c r="M1152" s="191"/>
      <c r="N1152" s="191"/>
      <c r="O1152" s="191"/>
      <c r="P1152" s="191"/>
      <c r="Q1152" s="191"/>
      <c r="R1152" s="191"/>
      <c r="S1152" s="191"/>
      <c r="T1152" s="191"/>
      <c r="U1152" s="191"/>
      <c r="V1152" s="191"/>
      <c r="W1152" s="191"/>
    </row>
    <row r="1153" spans="1:23">
      <c r="A1153" s="191"/>
      <c r="B1153" s="191"/>
      <c r="C1153" s="191"/>
      <c r="D1153" s="191"/>
      <c r="E1153" s="182"/>
      <c r="F1153" s="191"/>
      <c r="G1153" s="191"/>
      <c r="H1153" s="191"/>
      <c r="I1153" s="182"/>
      <c r="J1153" s="191"/>
      <c r="K1153" s="191"/>
      <c r="L1153" s="191"/>
      <c r="M1153" s="191"/>
      <c r="N1153" s="191"/>
      <c r="O1153" s="191"/>
      <c r="P1153" s="191"/>
      <c r="Q1153" s="191"/>
      <c r="R1153" s="191"/>
      <c r="S1153" s="191"/>
      <c r="T1153" s="191"/>
      <c r="U1153" s="191"/>
      <c r="V1153" s="191"/>
      <c r="W1153" s="191"/>
    </row>
    <row r="1154" spans="1:23">
      <c r="A1154" s="191"/>
      <c r="B1154" s="191"/>
      <c r="C1154" s="191"/>
      <c r="D1154" s="191"/>
      <c r="E1154" s="182"/>
      <c r="F1154" s="191"/>
      <c r="G1154" s="191"/>
      <c r="H1154" s="191"/>
      <c r="I1154" s="182"/>
      <c r="J1154" s="191"/>
      <c r="K1154" s="191"/>
      <c r="L1154" s="191"/>
      <c r="M1154" s="191"/>
      <c r="N1154" s="191"/>
      <c r="O1154" s="191"/>
      <c r="P1154" s="191"/>
      <c r="Q1154" s="191"/>
      <c r="R1154" s="191"/>
      <c r="S1154" s="191"/>
      <c r="T1154" s="191"/>
      <c r="U1154" s="191"/>
      <c r="V1154" s="191"/>
      <c r="W1154" s="191"/>
    </row>
    <row r="1155" spans="1:23">
      <c r="A1155" s="191"/>
      <c r="B1155" s="191"/>
      <c r="C1155" s="191"/>
      <c r="D1155" s="191"/>
      <c r="E1155" s="182"/>
      <c r="F1155" s="191"/>
      <c r="G1155" s="191"/>
      <c r="H1155" s="191"/>
      <c r="I1155" s="182"/>
      <c r="J1155" s="191"/>
      <c r="K1155" s="191"/>
      <c r="L1155" s="191"/>
      <c r="M1155" s="191"/>
      <c r="N1155" s="191"/>
      <c r="O1155" s="191"/>
      <c r="P1155" s="191"/>
      <c r="Q1155" s="191"/>
      <c r="R1155" s="191"/>
      <c r="S1155" s="191"/>
      <c r="T1155" s="191"/>
      <c r="U1155" s="191"/>
      <c r="V1155" s="191"/>
      <c r="W1155" s="191"/>
    </row>
    <row r="1156" spans="1:23">
      <c r="A1156" s="191"/>
      <c r="B1156" s="191"/>
      <c r="C1156" s="191"/>
      <c r="D1156" s="191"/>
      <c r="E1156" s="182"/>
      <c r="F1156" s="191"/>
      <c r="G1156" s="191"/>
      <c r="H1156" s="191"/>
      <c r="I1156" s="182"/>
      <c r="J1156" s="191"/>
      <c r="K1156" s="191"/>
      <c r="L1156" s="191"/>
      <c r="M1156" s="191"/>
      <c r="N1156" s="191"/>
      <c r="O1156" s="191"/>
      <c r="P1156" s="191"/>
      <c r="Q1156" s="191"/>
      <c r="R1156" s="191"/>
      <c r="S1156" s="191"/>
      <c r="T1156" s="191"/>
      <c r="U1156" s="191"/>
      <c r="V1156" s="191"/>
      <c r="W1156" s="191"/>
    </row>
    <row r="1157" spans="1:23">
      <c r="A1157" s="191"/>
      <c r="B1157" s="191"/>
      <c r="C1157" s="191"/>
      <c r="D1157" s="191"/>
      <c r="E1157" s="182"/>
      <c r="F1157" s="191"/>
      <c r="G1157" s="191"/>
      <c r="H1157" s="191"/>
      <c r="I1157" s="182"/>
      <c r="J1157" s="191"/>
      <c r="K1157" s="191"/>
      <c r="L1157" s="191"/>
      <c r="M1157" s="191"/>
      <c r="N1157" s="191"/>
      <c r="O1157" s="191"/>
      <c r="P1157" s="191"/>
      <c r="Q1157" s="191"/>
      <c r="R1157" s="191"/>
      <c r="S1157" s="191"/>
      <c r="T1157" s="191"/>
      <c r="U1157" s="191"/>
      <c r="V1157" s="191"/>
      <c r="W1157" s="191"/>
    </row>
    <row r="1158" spans="1:23">
      <c r="A1158" s="191"/>
      <c r="B1158" s="191"/>
      <c r="C1158" s="191"/>
      <c r="D1158" s="191"/>
      <c r="E1158" s="182"/>
      <c r="F1158" s="191"/>
      <c r="G1158" s="191"/>
      <c r="H1158" s="191"/>
      <c r="I1158" s="182"/>
      <c r="J1158" s="191"/>
      <c r="K1158" s="191"/>
      <c r="L1158" s="191"/>
      <c r="M1158" s="191"/>
      <c r="N1158" s="191"/>
      <c r="O1158" s="191"/>
      <c r="P1158" s="191"/>
      <c r="Q1158" s="191"/>
      <c r="R1158" s="191"/>
      <c r="S1158" s="191"/>
      <c r="T1158" s="191"/>
      <c r="U1158" s="191"/>
      <c r="V1158" s="191"/>
      <c r="W1158" s="191"/>
    </row>
    <row r="1159" spans="1:23">
      <c r="A1159" s="191"/>
      <c r="B1159" s="191"/>
      <c r="C1159" s="191"/>
      <c r="D1159" s="191"/>
      <c r="E1159" s="182"/>
      <c r="F1159" s="191"/>
      <c r="G1159" s="191"/>
      <c r="H1159" s="191"/>
      <c r="I1159" s="182"/>
      <c r="J1159" s="191"/>
      <c r="K1159" s="191"/>
      <c r="L1159" s="191"/>
      <c r="M1159" s="191"/>
      <c r="N1159" s="191"/>
      <c r="O1159" s="191"/>
      <c r="P1159" s="191"/>
      <c r="Q1159" s="191"/>
      <c r="R1159" s="191"/>
      <c r="S1159" s="191"/>
      <c r="T1159" s="191"/>
      <c r="U1159" s="191"/>
      <c r="V1159" s="191"/>
      <c r="W1159" s="191"/>
    </row>
    <row r="1160" spans="1:23">
      <c r="A1160" s="191"/>
      <c r="B1160" s="191"/>
      <c r="C1160" s="191"/>
      <c r="D1160" s="191"/>
      <c r="E1160" s="182"/>
      <c r="F1160" s="191"/>
      <c r="G1160" s="191"/>
      <c r="H1160" s="191"/>
      <c r="I1160" s="182"/>
      <c r="J1160" s="191"/>
      <c r="K1160" s="191"/>
      <c r="L1160" s="191"/>
      <c r="M1160" s="191"/>
      <c r="N1160" s="191"/>
      <c r="O1160" s="191"/>
      <c r="P1160" s="191"/>
      <c r="Q1160" s="191"/>
      <c r="R1160" s="191"/>
      <c r="S1160" s="191"/>
      <c r="T1160" s="191"/>
      <c r="U1160" s="191"/>
      <c r="V1160" s="191"/>
      <c r="W1160" s="191"/>
    </row>
    <row r="1161" spans="1:23">
      <c r="A1161" s="191"/>
      <c r="B1161" s="191"/>
      <c r="C1161" s="191"/>
      <c r="D1161" s="191"/>
      <c r="E1161" s="182"/>
      <c r="F1161" s="191"/>
      <c r="G1161" s="191"/>
      <c r="H1161" s="191"/>
      <c r="I1161" s="182"/>
      <c r="J1161" s="191"/>
      <c r="K1161" s="191"/>
      <c r="L1161" s="191"/>
      <c r="M1161" s="191"/>
      <c r="N1161" s="191"/>
      <c r="O1161" s="191"/>
      <c r="P1161" s="191"/>
      <c r="Q1161" s="191"/>
      <c r="R1161" s="191"/>
      <c r="S1161" s="191"/>
      <c r="T1161" s="191"/>
      <c r="U1161" s="191"/>
      <c r="V1161" s="191"/>
      <c r="W1161" s="191"/>
    </row>
    <row r="1162" spans="1:23">
      <c r="A1162" s="191"/>
      <c r="B1162" s="191"/>
      <c r="C1162" s="191"/>
      <c r="D1162" s="191"/>
      <c r="E1162" s="182"/>
      <c r="F1162" s="191"/>
      <c r="G1162" s="191"/>
      <c r="H1162" s="191"/>
      <c r="I1162" s="182"/>
      <c r="J1162" s="191"/>
      <c r="K1162" s="191"/>
      <c r="L1162" s="191"/>
      <c r="M1162" s="191"/>
      <c r="N1162" s="191"/>
      <c r="O1162" s="191"/>
      <c r="P1162" s="191"/>
      <c r="Q1162" s="191"/>
      <c r="R1162" s="191"/>
      <c r="S1162" s="191"/>
      <c r="T1162" s="191"/>
      <c r="U1162" s="191"/>
      <c r="V1162" s="191"/>
      <c r="W1162" s="191"/>
    </row>
    <row r="1163" spans="1:23">
      <c r="A1163" s="191"/>
      <c r="B1163" s="191"/>
      <c r="C1163" s="191"/>
      <c r="D1163" s="191"/>
      <c r="E1163" s="182"/>
      <c r="F1163" s="191"/>
      <c r="G1163" s="191"/>
      <c r="H1163" s="191"/>
      <c r="I1163" s="182"/>
      <c r="J1163" s="191"/>
      <c r="K1163" s="191"/>
      <c r="L1163" s="191"/>
      <c r="M1163" s="191"/>
      <c r="N1163" s="191"/>
      <c r="O1163" s="191"/>
      <c r="P1163" s="191"/>
      <c r="Q1163" s="191"/>
      <c r="R1163" s="191"/>
      <c r="S1163" s="191"/>
      <c r="T1163" s="191"/>
      <c r="U1163" s="191"/>
      <c r="V1163" s="191"/>
      <c r="W1163" s="191"/>
    </row>
    <row r="1164" spans="1:23">
      <c r="A1164" s="191"/>
      <c r="B1164" s="191"/>
      <c r="C1164" s="191"/>
      <c r="D1164" s="191"/>
      <c r="E1164" s="182"/>
      <c r="F1164" s="191"/>
      <c r="G1164" s="191"/>
      <c r="H1164" s="191"/>
      <c r="I1164" s="182"/>
      <c r="J1164" s="191"/>
      <c r="K1164" s="191"/>
      <c r="L1164" s="191"/>
      <c r="M1164" s="191"/>
      <c r="N1164" s="191"/>
      <c r="O1164" s="191"/>
      <c r="P1164" s="191"/>
      <c r="Q1164" s="191"/>
      <c r="R1164" s="191"/>
      <c r="S1164" s="191"/>
      <c r="T1164" s="191"/>
      <c r="U1164" s="191"/>
      <c r="V1164" s="191"/>
      <c r="W1164" s="191"/>
    </row>
    <row r="1165" spans="1:23">
      <c r="A1165" s="191"/>
      <c r="B1165" s="191"/>
      <c r="C1165" s="191"/>
      <c r="D1165" s="191"/>
      <c r="E1165" s="182"/>
      <c r="F1165" s="191"/>
      <c r="G1165" s="191"/>
      <c r="H1165" s="191"/>
      <c r="I1165" s="182"/>
      <c r="J1165" s="191"/>
      <c r="K1165" s="191"/>
      <c r="L1165" s="191"/>
      <c r="M1165" s="191"/>
      <c r="N1165" s="191"/>
      <c r="O1165" s="191"/>
      <c r="P1165" s="191"/>
      <c r="Q1165" s="191"/>
      <c r="R1165" s="191"/>
      <c r="S1165" s="191"/>
      <c r="T1165" s="191"/>
      <c r="U1165" s="191"/>
      <c r="V1165" s="191"/>
      <c r="W1165" s="191"/>
    </row>
    <row r="1166" spans="1:23">
      <c r="A1166" s="191"/>
      <c r="B1166" s="191"/>
      <c r="C1166" s="191"/>
      <c r="D1166" s="191"/>
      <c r="E1166" s="182"/>
      <c r="F1166" s="191"/>
      <c r="G1166" s="191"/>
      <c r="H1166" s="191"/>
      <c r="I1166" s="182"/>
      <c r="J1166" s="191"/>
      <c r="K1166" s="191"/>
      <c r="L1166" s="191"/>
      <c r="M1166" s="191"/>
      <c r="N1166" s="191"/>
      <c r="O1166" s="191"/>
      <c r="P1166" s="191"/>
      <c r="Q1166" s="191"/>
      <c r="R1166" s="191"/>
      <c r="S1166" s="191"/>
      <c r="T1166" s="191"/>
      <c r="U1166" s="191"/>
      <c r="V1166" s="191"/>
      <c r="W1166" s="191"/>
    </row>
    <row r="1167" spans="1:23">
      <c r="A1167" s="191"/>
      <c r="B1167" s="191"/>
      <c r="C1167" s="191"/>
      <c r="D1167" s="191"/>
      <c r="E1167" s="182"/>
      <c r="F1167" s="191"/>
      <c r="G1167" s="191"/>
      <c r="H1167" s="191"/>
      <c r="I1167" s="182"/>
      <c r="J1167" s="191"/>
      <c r="K1167" s="191"/>
      <c r="L1167" s="191"/>
      <c r="M1167" s="191"/>
      <c r="N1167" s="191"/>
      <c r="O1167" s="191"/>
      <c r="P1167" s="191"/>
      <c r="Q1167" s="191"/>
      <c r="R1167" s="191"/>
      <c r="S1167" s="191"/>
      <c r="T1167" s="191"/>
      <c r="U1167" s="191"/>
      <c r="V1167" s="191"/>
      <c r="W1167" s="191"/>
    </row>
    <row r="1168" spans="1:23">
      <c r="A1168" s="191"/>
      <c r="B1168" s="191"/>
      <c r="C1168" s="191"/>
      <c r="D1168" s="191"/>
      <c r="E1168" s="182"/>
      <c r="F1168" s="191"/>
      <c r="G1168" s="191"/>
      <c r="H1168" s="191"/>
      <c r="I1168" s="182"/>
      <c r="J1168" s="191"/>
      <c r="K1168" s="191"/>
      <c r="L1168" s="191"/>
      <c r="M1168" s="191"/>
      <c r="N1168" s="191"/>
      <c r="O1168" s="191"/>
      <c r="P1168" s="191"/>
      <c r="Q1168" s="191"/>
      <c r="R1168" s="191"/>
      <c r="S1168" s="191"/>
      <c r="T1168" s="191"/>
      <c r="U1168" s="191"/>
      <c r="V1168" s="191"/>
      <c r="W1168" s="191"/>
    </row>
    <row r="1169" spans="1:23">
      <c r="A1169" s="191"/>
      <c r="B1169" s="191"/>
      <c r="C1169" s="191"/>
      <c r="D1169" s="191"/>
      <c r="E1169" s="182"/>
      <c r="F1169" s="191"/>
      <c r="G1169" s="191"/>
      <c r="H1169" s="191"/>
      <c r="I1169" s="182"/>
      <c r="J1169" s="191"/>
      <c r="K1169" s="191"/>
      <c r="L1169" s="191"/>
      <c r="M1169" s="191"/>
      <c r="N1169" s="191"/>
      <c r="O1169" s="191"/>
      <c r="P1169" s="191"/>
      <c r="Q1169" s="191"/>
      <c r="R1169" s="191"/>
      <c r="S1169" s="191"/>
      <c r="T1169" s="191"/>
      <c r="U1169" s="191"/>
      <c r="V1169" s="191"/>
      <c r="W1169" s="191"/>
    </row>
    <row r="1170" spans="1:23">
      <c r="A1170" s="191"/>
      <c r="B1170" s="191"/>
      <c r="C1170" s="191"/>
      <c r="D1170" s="191"/>
      <c r="E1170" s="182"/>
      <c r="F1170" s="191"/>
      <c r="G1170" s="191"/>
      <c r="H1170" s="191"/>
      <c r="I1170" s="182"/>
      <c r="J1170" s="191"/>
      <c r="K1170" s="191"/>
      <c r="L1170" s="191"/>
      <c r="M1170" s="191"/>
      <c r="N1170" s="191"/>
      <c r="O1170" s="191"/>
      <c r="P1170" s="191"/>
      <c r="Q1170" s="191"/>
      <c r="R1170" s="191"/>
      <c r="S1170" s="191"/>
      <c r="T1170" s="191"/>
      <c r="U1170" s="191"/>
      <c r="V1170" s="191"/>
      <c r="W1170" s="191"/>
    </row>
    <row r="1171" spans="1:23">
      <c r="A1171" s="191"/>
      <c r="B1171" s="191"/>
      <c r="C1171" s="191"/>
      <c r="D1171" s="191"/>
      <c r="E1171" s="182"/>
      <c r="F1171" s="191"/>
      <c r="G1171" s="191"/>
      <c r="H1171" s="191"/>
      <c r="I1171" s="182"/>
      <c r="J1171" s="191"/>
      <c r="K1171" s="191"/>
      <c r="L1171" s="191"/>
      <c r="M1171" s="191"/>
      <c r="N1171" s="191"/>
      <c r="O1171" s="191"/>
      <c r="P1171" s="191"/>
      <c r="Q1171" s="191"/>
      <c r="R1171" s="191"/>
      <c r="S1171" s="191"/>
      <c r="T1171" s="191"/>
      <c r="U1171" s="191"/>
      <c r="V1171" s="191"/>
      <c r="W1171" s="191"/>
    </row>
    <row r="1172" spans="1:23">
      <c r="A1172" s="191"/>
      <c r="B1172" s="191"/>
      <c r="C1172" s="191"/>
      <c r="D1172" s="191"/>
      <c r="E1172" s="182"/>
      <c r="F1172" s="191"/>
      <c r="G1172" s="191"/>
      <c r="H1172" s="191"/>
      <c r="I1172" s="182"/>
      <c r="J1172" s="191"/>
      <c r="K1172" s="191"/>
      <c r="L1172" s="191"/>
      <c r="M1172" s="191"/>
      <c r="N1172" s="191"/>
      <c r="O1172" s="191"/>
      <c r="P1172" s="191"/>
      <c r="Q1172" s="191"/>
      <c r="R1172" s="191"/>
      <c r="S1172" s="191"/>
      <c r="T1172" s="191"/>
      <c r="U1172" s="191"/>
      <c r="V1172" s="191"/>
      <c r="W1172" s="191"/>
    </row>
    <row r="1173" spans="1:23">
      <c r="A1173" s="191"/>
      <c r="B1173" s="191"/>
      <c r="C1173" s="191"/>
      <c r="D1173" s="191"/>
      <c r="E1173" s="182"/>
      <c r="F1173" s="191"/>
      <c r="G1173" s="191"/>
      <c r="H1173" s="191"/>
      <c r="I1173" s="182"/>
      <c r="J1173" s="191"/>
      <c r="K1173" s="191"/>
      <c r="L1173" s="191"/>
      <c r="M1173" s="191"/>
      <c r="N1173" s="191"/>
      <c r="O1173" s="191"/>
      <c r="P1173" s="191"/>
      <c r="Q1173" s="191"/>
      <c r="R1173" s="191"/>
      <c r="S1173" s="191"/>
      <c r="T1173" s="191"/>
      <c r="U1173" s="191"/>
      <c r="V1173" s="191"/>
      <c r="W1173" s="191"/>
    </row>
    <row r="1174" spans="1:23">
      <c r="A1174" s="191"/>
      <c r="B1174" s="191"/>
      <c r="C1174" s="191"/>
      <c r="D1174" s="191"/>
      <c r="E1174" s="182"/>
      <c r="F1174" s="191"/>
      <c r="G1174" s="191"/>
      <c r="H1174" s="191"/>
      <c r="I1174" s="182"/>
      <c r="J1174" s="191"/>
      <c r="K1174" s="191"/>
      <c r="L1174" s="191"/>
      <c r="M1174" s="191"/>
      <c r="N1174" s="191"/>
      <c r="O1174" s="191"/>
      <c r="P1174" s="191"/>
      <c r="Q1174" s="191"/>
      <c r="R1174" s="191"/>
      <c r="S1174" s="191"/>
      <c r="T1174" s="191"/>
      <c r="U1174" s="191"/>
      <c r="V1174" s="191"/>
      <c r="W1174" s="191"/>
    </row>
    <row r="1175" spans="1:23">
      <c r="A1175" s="191"/>
      <c r="B1175" s="191"/>
      <c r="C1175" s="191"/>
      <c r="D1175" s="191"/>
      <c r="E1175" s="182"/>
      <c r="F1175" s="191"/>
      <c r="G1175" s="191"/>
      <c r="H1175" s="191"/>
      <c r="I1175" s="182"/>
      <c r="J1175" s="191"/>
      <c r="K1175" s="191"/>
      <c r="L1175" s="191"/>
      <c r="M1175" s="191"/>
      <c r="N1175" s="191"/>
      <c r="O1175" s="191"/>
      <c r="P1175" s="191"/>
      <c r="Q1175" s="191"/>
      <c r="R1175" s="191"/>
      <c r="S1175" s="191"/>
      <c r="T1175" s="191"/>
      <c r="U1175" s="191"/>
      <c r="V1175" s="191"/>
      <c r="W1175" s="191"/>
    </row>
    <row r="1176" spans="1:23">
      <c r="A1176" s="191"/>
      <c r="B1176" s="191"/>
      <c r="C1176" s="191"/>
      <c r="D1176" s="191"/>
      <c r="E1176" s="182"/>
      <c r="F1176" s="191"/>
      <c r="G1176" s="191"/>
      <c r="H1176" s="191"/>
      <c r="I1176" s="182"/>
      <c r="J1176" s="191"/>
      <c r="K1176" s="191"/>
      <c r="L1176" s="191"/>
      <c r="M1176" s="191"/>
      <c r="N1176" s="191"/>
      <c r="O1176" s="191"/>
      <c r="P1176" s="191"/>
      <c r="Q1176" s="191"/>
      <c r="R1176" s="191"/>
      <c r="S1176" s="191"/>
      <c r="T1176" s="191"/>
      <c r="U1176" s="191"/>
      <c r="V1176" s="191"/>
      <c r="W1176" s="191"/>
    </row>
    <row r="1177" spans="1:23">
      <c r="A1177" s="191"/>
      <c r="B1177" s="191"/>
      <c r="C1177" s="191"/>
      <c r="D1177" s="191"/>
      <c r="E1177" s="182"/>
      <c r="F1177" s="191"/>
      <c r="G1177" s="191"/>
      <c r="H1177" s="191"/>
      <c r="I1177" s="182"/>
      <c r="J1177" s="191"/>
      <c r="K1177" s="191"/>
      <c r="L1177" s="191"/>
      <c r="M1177" s="191"/>
      <c r="N1177" s="191"/>
      <c r="O1177" s="191"/>
      <c r="P1177" s="191"/>
      <c r="Q1177" s="191"/>
      <c r="R1177" s="191"/>
      <c r="S1177" s="191"/>
      <c r="T1177" s="191"/>
      <c r="U1177" s="191"/>
      <c r="V1177" s="191"/>
      <c r="W1177" s="191"/>
    </row>
    <row r="1178" spans="1:23">
      <c r="A1178" s="191"/>
      <c r="B1178" s="191"/>
      <c r="C1178" s="191"/>
      <c r="D1178" s="191"/>
      <c r="E1178" s="182"/>
      <c r="F1178" s="191"/>
      <c r="G1178" s="191"/>
      <c r="H1178" s="191"/>
      <c r="I1178" s="182"/>
      <c r="J1178" s="191"/>
      <c r="K1178" s="191"/>
      <c r="L1178" s="191"/>
      <c r="M1178" s="191"/>
      <c r="N1178" s="191"/>
      <c r="O1178" s="191"/>
      <c r="P1178" s="191"/>
      <c r="Q1178" s="191"/>
      <c r="R1178" s="191"/>
      <c r="S1178" s="191"/>
      <c r="T1178" s="191"/>
      <c r="U1178" s="191"/>
      <c r="V1178" s="191"/>
      <c r="W1178" s="191"/>
    </row>
    <row r="1179" spans="1:23">
      <c r="A1179" s="191"/>
      <c r="B1179" s="191"/>
      <c r="C1179" s="191"/>
      <c r="D1179" s="191"/>
      <c r="E1179" s="182"/>
      <c r="F1179" s="191"/>
      <c r="G1179" s="191"/>
      <c r="H1179" s="191"/>
      <c r="I1179" s="182"/>
      <c r="J1179" s="191"/>
      <c r="K1179" s="191"/>
      <c r="L1179" s="191"/>
      <c r="M1179" s="191"/>
      <c r="N1179" s="191"/>
      <c r="O1179" s="191"/>
      <c r="P1179" s="191"/>
      <c r="Q1179" s="191"/>
      <c r="R1179" s="191"/>
      <c r="S1179" s="191"/>
      <c r="T1179" s="191"/>
      <c r="U1179" s="191"/>
      <c r="V1179" s="191"/>
      <c r="W1179" s="191"/>
    </row>
    <row r="1180" spans="1:23">
      <c r="A1180" s="191"/>
      <c r="B1180" s="191"/>
      <c r="C1180" s="191"/>
      <c r="D1180" s="191"/>
      <c r="E1180" s="182"/>
      <c r="F1180" s="191"/>
      <c r="G1180" s="191"/>
      <c r="H1180" s="191"/>
      <c r="I1180" s="182"/>
      <c r="J1180" s="191"/>
      <c r="K1180" s="191"/>
      <c r="L1180" s="191"/>
      <c r="M1180" s="191"/>
      <c r="N1180" s="191"/>
      <c r="O1180" s="191"/>
      <c r="P1180" s="191"/>
      <c r="Q1180" s="191"/>
      <c r="R1180" s="191"/>
      <c r="S1180" s="191"/>
      <c r="T1180" s="191"/>
      <c r="U1180" s="191"/>
      <c r="V1180" s="191"/>
      <c r="W1180" s="191"/>
    </row>
    <row r="1181" spans="1:23">
      <c r="A1181" s="191"/>
      <c r="B1181" s="191"/>
      <c r="C1181" s="191"/>
      <c r="D1181" s="191"/>
      <c r="E1181" s="182"/>
      <c r="F1181" s="191"/>
      <c r="G1181" s="191"/>
      <c r="H1181" s="191"/>
      <c r="I1181" s="182"/>
      <c r="J1181" s="191"/>
      <c r="K1181" s="191"/>
      <c r="L1181" s="191"/>
      <c r="M1181" s="191"/>
      <c r="N1181" s="191"/>
      <c r="O1181" s="191"/>
      <c r="P1181" s="191"/>
      <c r="Q1181" s="191"/>
      <c r="R1181" s="191"/>
      <c r="S1181" s="191"/>
      <c r="T1181" s="191"/>
      <c r="U1181" s="191"/>
      <c r="V1181" s="191"/>
      <c r="W1181" s="191"/>
    </row>
    <row r="1182" spans="1:23">
      <c r="A1182" s="191"/>
      <c r="B1182" s="191"/>
      <c r="C1182" s="191"/>
      <c r="D1182" s="191"/>
      <c r="E1182" s="182"/>
      <c r="F1182" s="191"/>
      <c r="G1182" s="191"/>
      <c r="H1182" s="191"/>
      <c r="I1182" s="182"/>
      <c r="J1182" s="191"/>
      <c r="K1182" s="191"/>
      <c r="L1182" s="191"/>
      <c r="M1182" s="191"/>
      <c r="N1182" s="191"/>
      <c r="O1182" s="191"/>
      <c r="P1182" s="191"/>
      <c r="Q1182" s="191"/>
      <c r="R1182" s="191"/>
      <c r="S1182" s="191"/>
      <c r="T1182" s="191"/>
      <c r="U1182" s="191"/>
      <c r="V1182" s="191"/>
      <c r="W1182" s="191"/>
    </row>
    <row r="1183" spans="1:23">
      <c r="A1183" s="191"/>
      <c r="B1183" s="191"/>
      <c r="C1183" s="191"/>
      <c r="D1183" s="191"/>
      <c r="E1183" s="182"/>
      <c r="F1183" s="191"/>
      <c r="G1183" s="191"/>
      <c r="H1183" s="191"/>
      <c r="I1183" s="182"/>
      <c r="J1183" s="191"/>
      <c r="K1183" s="191"/>
      <c r="L1183" s="191"/>
      <c r="M1183" s="191"/>
      <c r="N1183" s="191"/>
      <c r="O1183" s="191"/>
      <c r="P1183" s="191"/>
      <c r="Q1183" s="191"/>
      <c r="R1183" s="191"/>
      <c r="S1183" s="191"/>
      <c r="T1183" s="191"/>
      <c r="U1183" s="191"/>
      <c r="V1183" s="191"/>
      <c r="W1183" s="191"/>
    </row>
    <row r="1184" spans="1:23">
      <c r="A1184" s="191"/>
      <c r="B1184" s="191"/>
      <c r="C1184" s="191"/>
      <c r="D1184" s="191"/>
      <c r="E1184" s="182"/>
      <c r="F1184" s="191"/>
      <c r="G1184" s="191"/>
      <c r="H1184" s="191"/>
      <c r="I1184" s="182"/>
      <c r="J1184" s="191"/>
      <c r="K1184" s="191"/>
      <c r="L1184" s="191"/>
      <c r="M1184" s="191"/>
      <c r="N1184" s="191"/>
      <c r="O1184" s="191"/>
      <c r="P1184" s="191"/>
      <c r="Q1184" s="191"/>
      <c r="R1184" s="191"/>
      <c r="S1184" s="191"/>
      <c r="T1184" s="191"/>
      <c r="U1184" s="191"/>
      <c r="V1184" s="191"/>
      <c r="W1184" s="191"/>
    </row>
    <row r="1185" spans="1:23">
      <c r="A1185" s="191"/>
      <c r="B1185" s="191"/>
      <c r="C1185" s="191"/>
      <c r="D1185" s="191"/>
      <c r="E1185" s="182"/>
      <c r="F1185" s="191"/>
      <c r="G1185" s="191"/>
      <c r="H1185" s="191"/>
      <c r="I1185" s="182"/>
      <c r="J1185" s="191"/>
      <c r="K1185" s="191"/>
      <c r="L1185" s="191"/>
      <c r="M1185" s="191"/>
      <c r="N1185" s="191"/>
      <c r="O1185" s="191"/>
      <c r="P1185" s="191"/>
      <c r="Q1185" s="191"/>
      <c r="R1185" s="191"/>
      <c r="S1185" s="191"/>
      <c r="T1185" s="191"/>
      <c r="U1185" s="191"/>
      <c r="V1185" s="191"/>
      <c r="W1185" s="191"/>
    </row>
    <row r="1186" spans="1:23">
      <c r="A1186" s="191"/>
      <c r="B1186" s="191"/>
      <c r="C1186" s="191"/>
      <c r="D1186" s="191"/>
      <c r="E1186" s="182"/>
      <c r="F1186" s="191"/>
      <c r="G1186" s="191"/>
      <c r="H1186" s="191"/>
      <c r="I1186" s="182"/>
      <c r="J1186" s="191"/>
      <c r="K1186" s="191"/>
      <c r="L1186" s="191"/>
      <c r="M1186" s="191"/>
      <c r="N1186" s="191"/>
      <c r="O1186" s="191"/>
      <c r="P1186" s="191"/>
      <c r="Q1186" s="191"/>
      <c r="R1186" s="191"/>
      <c r="S1186" s="191"/>
      <c r="T1186" s="191"/>
      <c r="U1186" s="191"/>
      <c r="V1186" s="191"/>
      <c r="W1186" s="191"/>
    </row>
    <row r="1187" spans="1:23">
      <c r="A1187" s="191"/>
      <c r="B1187" s="191"/>
      <c r="C1187" s="191"/>
      <c r="D1187" s="191"/>
      <c r="E1187" s="182"/>
      <c r="F1187" s="191"/>
      <c r="G1187" s="191"/>
      <c r="H1187" s="191"/>
      <c r="I1187" s="182"/>
      <c r="J1187" s="191"/>
      <c r="K1187" s="191"/>
      <c r="L1187" s="191"/>
      <c r="M1187" s="191"/>
      <c r="N1187" s="191"/>
      <c r="O1187" s="191"/>
      <c r="P1187" s="191"/>
      <c r="Q1187" s="191"/>
      <c r="R1187" s="191"/>
      <c r="S1187" s="191"/>
      <c r="T1187" s="191"/>
      <c r="U1187" s="191"/>
      <c r="V1187" s="191"/>
      <c r="W1187" s="191"/>
    </row>
    <row r="1188" spans="1:23">
      <c r="A1188" s="191"/>
      <c r="B1188" s="191"/>
      <c r="C1188" s="191"/>
      <c r="D1188" s="191"/>
      <c r="E1188" s="182"/>
      <c r="F1188" s="191"/>
      <c r="G1188" s="191"/>
      <c r="H1188" s="191"/>
      <c r="I1188" s="182"/>
      <c r="J1188" s="191"/>
      <c r="K1188" s="191"/>
      <c r="L1188" s="191"/>
      <c r="M1188" s="191"/>
      <c r="N1188" s="191"/>
      <c r="O1188" s="191"/>
      <c r="P1188" s="191"/>
      <c r="Q1188" s="191"/>
      <c r="R1188" s="191"/>
      <c r="S1188" s="191"/>
      <c r="T1188" s="191"/>
      <c r="U1188" s="191"/>
      <c r="V1188" s="191"/>
      <c r="W1188" s="191"/>
    </row>
    <row r="1189" spans="1:23">
      <c r="A1189" s="191"/>
      <c r="B1189" s="191"/>
      <c r="C1189" s="191"/>
      <c r="D1189" s="191"/>
      <c r="E1189" s="182"/>
      <c r="F1189" s="191"/>
      <c r="G1189" s="191"/>
      <c r="H1189" s="191"/>
      <c r="I1189" s="182"/>
      <c r="J1189" s="191"/>
      <c r="K1189" s="191"/>
      <c r="L1189" s="191"/>
      <c r="M1189" s="191"/>
      <c r="N1189" s="191"/>
      <c r="O1189" s="191"/>
      <c r="P1189" s="191"/>
      <c r="Q1189" s="191"/>
      <c r="R1189" s="191"/>
      <c r="S1189" s="191"/>
      <c r="T1189" s="191"/>
      <c r="U1189" s="191"/>
      <c r="V1189" s="191"/>
      <c r="W1189" s="191"/>
    </row>
    <row r="1190" spans="1:23">
      <c r="A1190" s="191"/>
      <c r="B1190" s="191"/>
      <c r="C1190" s="191"/>
      <c r="D1190" s="191"/>
      <c r="E1190" s="182"/>
      <c r="F1190" s="191"/>
      <c r="G1190" s="191"/>
      <c r="H1190" s="191"/>
      <c r="I1190" s="182"/>
      <c r="J1190" s="191"/>
      <c r="K1190" s="191"/>
      <c r="L1190" s="191"/>
      <c r="M1190" s="191"/>
      <c r="N1190" s="191"/>
      <c r="O1190" s="191"/>
      <c r="P1190" s="191"/>
      <c r="Q1190" s="191"/>
      <c r="R1190" s="191"/>
      <c r="S1190" s="191"/>
      <c r="T1190" s="191"/>
      <c r="U1190" s="191"/>
      <c r="V1190" s="191"/>
      <c r="W1190" s="191"/>
    </row>
    <row r="1191" spans="1:23">
      <c r="A1191" s="191"/>
      <c r="B1191" s="191"/>
      <c r="C1191" s="191"/>
      <c r="D1191" s="191"/>
      <c r="E1191" s="182"/>
      <c r="F1191" s="191"/>
      <c r="G1191" s="191"/>
      <c r="H1191" s="191"/>
      <c r="I1191" s="182"/>
      <c r="J1191" s="191"/>
      <c r="K1191" s="191"/>
      <c r="L1191" s="191"/>
      <c r="M1191" s="191"/>
      <c r="N1191" s="191"/>
      <c r="O1191" s="191"/>
      <c r="P1191" s="191"/>
      <c r="Q1191" s="191"/>
      <c r="R1191" s="191"/>
      <c r="S1191" s="191"/>
      <c r="T1191" s="191"/>
      <c r="U1191" s="191"/>
      <c r="V1191" s="191"/>
      <c r="W1191" s="191"/>
    </row>
    <row r="1192" spans="1:23">
      <c r="A1192" s="191"/>
      <c r="B1192" s="191"/>
      <c r="C1192" s="191"/>
      <c r="D1192" s="191"/>
      <c r="E1192" s="182"/>
      <c r="F1192" s="191"/>
      <c r="G1192" s="191"/>
      <c r="H1192" s="191"/>
      <c r="I1192" s="182"/>
      <c r="J1192" s="191"/>
      <c r="K1192" s="191"/>
      <c r="L1192" s="191"/>
      <c r="M1192" s="191"/>
      <c r="N1192" s="191"/>
      <c r="O1192" s="191"/>
      <c r="P1192" s="191"/>
      <c r="Q1192" s="191"/>
      <c r="R1192" s="191"/>
      <c r="S1192" s="191"/>
      <c r="T1192" s="191"/>
      <c r="U1192" s="191"/>
      <c r="V1192" s="191"/>
      <c r="W1192" s="191"/>
    </row>
    <row r="1193" spans="1:23">
      <c r="A1193" s="191"/>
      <c r="B1193" s="191"/>
      <c r="C1193" s="191"/>
      <c r="D1193" s="191"/>
      <c r="E1193" s="182"/>
      <c r="F1193" s="191"/>
      <c r="G1193" s="191"/>
      <c r="H1193" s="191"/>
      <c r="I1193" s="182"/>
      <c r="J1193" s="191"/>
      <c r="K1193" s="191"/>
      <c r="L1193" s="191"/>
      <c r="M1193" s="191"/>
      <c r="N1193" s="191"/>
      <c r="O1193" s="191"/>
      <c r="P1193" s="191"/>
      <c r="Q1193" s="191"/>
      <c r="R1193" s="191"/>
      <c r="S1193" s="191"/>
      <c r="T1193" s="191"/>
      <c r="U1193" s="191"/>
      <c r="V1193" s="191"/>
      <c r="W1193" s="191"/>
    </row>
    <row r="1194" spans="1:23">
      <c r="A1194" s="191"/>
      <c r="B1194" s="191"/>
      <c r="C1194" s="191"/>
      <c r="D1194" s="191"/>
      <c r="E1194" s="182"/>
      <c r="F1194" s="191"/>
      <c r="G1194" s="191"/>
      <c r="H1194" s="191"/>
      <c r="I1194" s="182"/>
      <c r="J1194" s="191"/>
      <c r="K1194" s="191"/>
      <c r="L1194" s="191"/>
      <c r="M1194" s="191"/>
      <c r="N1194" s="191"/>
      <c r="O1194" s="191"/>
      <c r="P1194" s="191"/>
      <c r="Q1194" s="191"/>
      <c r="R1194" s="191"/>
      <c r="S1194" s="191"/>
      <c r="T1194" s="191"/>
      <c r="U1194" s="191"/>
      <c r="V1194" s="191"/>
      <c r="W1194" s="191"/>
    </row>
    <row r="1195" spans="1:23">
      <c r="A1195" s="191"/>
      <c r="B1195" s="191"/>
      <c r="C1195" s="191"/>
      <c r="D1195" s="191"/>
      <c r="E1195" s="182"/>
      <c r="F1195" s="191"/>
      <c r="G1195" s="191"/>
      <c r="H1195" s="191"/>
      <c r="I1195" s="182"/>
      <c r="J1195" s="191"/>
      <c r="K1195" s="191"/>
      <c r="L1195" s="191"/>
      <c r="M1195" s="191"/>
      <c r="N1195" s="191"/>
      <c r="O1195" s="191"/>
      <c r="P1195" s="191"/>
      <c r="Q1195" s="191"/>
      <c r="R1195" s="191"/>
      <c r="S1195" s="191"/>
      <c r="T1195" s="191"/>
      <c r="U1195" s="191"/>
      <c r="V1195" s="191"/>
      <c r="W1195" s="191"/>
    </row>
    <row r="1196" spans="1:23">
      <c r="A1196" s="191"/>
      <c r="B1196" s="191"/>
      <c r="C1196" s="191"/>
      <c r="D1196" s="191"/>
      <c r="E1196" s="182"/>
      <c r="F1196" s="191"/>
      <c r="G1196" s="191"/>
      <c r="H1196" s="191"/>
      <c r="I1196" s="182"/>
      <c r="J1196" s="191"/>
      <c r="K1196" s="191"/>
      <c r="L1196" s="191"/>
      <c r="M1196" s="191"/>
      <c r="N1196" s="191"/>
      <c r="O1196" s="191"/>
      <c r="P1196" s="191"/>
      <c r="Q1196" s="191"/>
      <c r="R1196" s="191"/>
      <c r="S1196" s="191"/>
      <c r="T1196" s="191"/>
      <c r="U1196" s="191"/>
      <c r="V1196" s="191"/>
      <c r="W1196" s="191"/>
    </row>
    <row r="1197" spans="1:23">
      <c r="A1197" s="191"/>
      <c r="B1197" s="191"/>
      <c r="C1197" s="191"/>
      <c r="D1197" s="191"/>
      <c r="E1197" s="182"/>
      <c r="F1197" s="191"/>
      <c r="G1197" s="191"/>
      <c r="H1197" s="191"/>
      <c r="I1197" s="182"/>
      <c r="J1197" s="191"/>
      <c r="K1197" s="191"/>
      <c r="L1197" s="191"/>
      <c r="M1197" s="191"/>
      <c r="N1197" s="191"/>
      <c r="O1197" s="191"/>
      <c r="P1197" s="191"/>
      <c r="Q1197" s="191"/>
      <c r="R1197" s="191"/>
      <c r="S1197" s="191"/>
      <c r="T1197" s="191"/>
      <c r="U1197" s="191"/>
      <c r="V1197" s="191"/>
      <c r="W1197" s="191"/>
    </row>
    <row r="1198" spans="1:23">
      <c r="A1198" s="191"/>
      <c r="B1198" s="191"/>
      <c r="C1198" s="191"/>
      <c r="D1198" s="191"/>
      <c r="E1198" s="182"/>
      <c r="F1198" s="191"/>
      <c r="G1198" s="191"/>
      <c r="H1198" s="191"/>
      <c r="I1198" s="182"/>
      <c r="J1198" s="191"/>
      <c r="K1198" s="191"/>
      <c r="L1198" s="191"/>
      <c r="M1198" s="191"/>
      <c r="N1198" s="191"/>
      <c r="O1198" s="191"/>
      <c r="P1198" s="191"/>
      <c r="Q1198" s="191"/>
      <c r="R1198" s="191"/>
      <c r="S1198" s="191"/>
      <c r="T1198" s="191"/>
      <c r="U1198" s="191"/>
      <c r="V1198" s="191"/>
      <c r="W1198" s="191"/>
    </row>
    <row r="1199" spans="1:23">
      <c r="A1199" s="191"/>
      <c r="B1199" s="191"/>
      <c r="C1199" s="191"/>
      <c r="D1199" s="191"/>
      <c r="E1199" s="182"/>
      <c r="F1199" s="191"/>
      <c r="G1199" s="191"/>
      <c r="H1199" s="191"/>
      <c r="I1199" s="182"/>
      <c r="J1199" s="191"/>
      <c r="K1199" s="191"/>
      <c r="L1199" s="191"/>
      <c r="M1199" s="191"/>
      <c r="N1199" s="191"/>
      <c r="O1199" s="191"/>
      <c r="P1199" s="191"/>
      <c r="Q1199" s="191"/>
      <c r="R1199" s="191"/>
      <c r="S1199" s="191"/>
      <c r="T1199" s="191"/>
      <c r="U1199" s="191"/>
      <c r="V1199" s="191"/>
      <c r="W1199" s="191"/>
    </row>
    <row r="1200" spans="1:23">
      <c r="A1200" s="191"/>
      <c r="B1200" s="191"/>
      <c r="C1200" s="191"/>
      <c r="D1200" s="191"/>
      <c r="E1200" s="182"/>
      <c r="F1200" s="191"/>
      <c r="G1200" s="191"/>
      <c r="H1200" s="191"/>
      <c r="I1200" s="182"/>
      <c r="J1200" s="191"/>
      <c r="K1200" s="191"/>
      <c r="L1200" s="191"/>
      <c r="M1200" s="191"/>
      <c r="N1200" s="191"/>
      <c r="O1200" s="191"/>
      <c r="P1200" s="191"/>
      <c r="Q1200" s="191"/>
      <c r="R1200" s="191"/>
      <c r="S1200" s="191"/>
      <c r="T1200" s="191"/>
      <c r="U1200" s="191"/>
      <c r="V1200" s="191"/>
      <c r="W1200" s="191"/>
    </row>
    <row r="1201" spans="1:23">
      <c r="A1201" s="191"/>
      <c r="B1201" s="191"/>
      <c r="C1201" s="191"/>
      <c r="D1201" s="191"/>
      <c r="E1201" s="182"/>
      <c r="F1201" s="191"/>
      <c r="G1201" s="191"/>
      <c r="H1201" s="191"/>
      <c r="I1201" s="182"/>
      <c r="J1201" s="191"/>
      <c r="K1201" s="191"/>
      <c r="L1201" s="191"/>
      <c r="M1201" s="191"/>
      <c r="N1201" s="191"/>
      <c r="O1201" s="191"/>
      <c r="P1201" s="191"/>
      <c r="Q1201" s="191"/>
      <c r="R1201" s="191"/>
      <c r="S1201" s="191"/>
      <c r="T1201" s="191"/>
      <c r="U1201" s="191"/>
      <c r="V1201" s="191"/>
      <c r="W1201" s="191"/>
    </row>
    <row r="1202" spans="1:23">
      <c r="A1202" s="191"/>
      <c r="B1202" s="191"/>
      <c r="C1202" s="191"/>
      <c r="D1202" s="191"/>
      <c r="E1202" s="182"/>
      <c r="F1202" s="191"/>
      <c r="G1202" s="191"/>
      <c r="H1202" s="191"/>
      <c r="I1202" s="182"/>
      <c r="J1202" s="191"/>
      <c r="K1202" s="191"/>
      <c r="L1202" s="191"/>
      <c r="M1202" s="191"/>
      <c r="N1202" s="191"/>
      <c r="O1202" s="191"/>
      <c r="P1202" s="191"/>
      <c r="Q1202" s="191"/>
      <c r="R1202" s="191"/>
      <c r="S1202" s="191"/>
      <c r="T1202" s="191"/>
      <c r="U1202" s="191"/>
      <c r="V1202" s="191"/>
      <c r="W1202" s="191"/>
    </row>
    <row r="1203" spans="1:23">
      <c r="A1203" s="191"/>
      <c r="B1203" s="191"/>
      <c r="C1203" s="191"/>
      <c r="D1203" s="191"/>
      <c r="E1203" s="182"/>
      <c r="F1203" s="191"/>
      <c r="G1203" s="191"/>
      <c r="H1203" s="191"/>
      <c r="I1203" s="182"/>
      <c r="J1203" s="191"/>
      <c r="K1203" s="191"/>
      <c r="L1203" s="191"/>
      <c r="M1203" s="191"/>
      <c r="N1203" s="191"/>
      <c r="O1203" s="191"/>
      <c r="P1203" s="191"/>
      <c r="Q1203" s="191"/>
      <c r="R1203" s="191"/>
      <c r="S1203" s="191"/>
      <c r="T1203" s="191"/>
      <c r="U1203" s="191"/>
      <c r="V1203" s="191"/>
      <c r="W1203" s="191"/>
    </row>
    <row r="1204" spans="1:23">
      <c r="A1204" s="191"/>
      <c r="B1204" s="191"/>
      <c r="C1204" s="191"/>
      <c r="D1204" s="191"/>
      <c r="E1204" s="182"/>
      <c r="F1204" s="191"/>
      <c r="G1204" s="191"/>
      <c r="H1204" s="191"/>
      <c r="I1204" s="182"/>
      <c r="J1204" s="191"/>
      <c r="K1204" s="191"/>
      <c r="L1204" s="191"/>
      <c r="M1204" s="191"/>
      <c r="N1204" s="191"/>
      <c r="O1204" s="191"/>
      <c r="P1204" s="191"/>
      <c r="Q1204" s="191"/>
      <c r="R1204" s="191"/>
      <c r="S1204" s="191"/>
      <c r="T1204" s="191"/>
      <c r="U1204" s="191"/>
      <c r="V1204" s="191"/>
      <c r="W1204" s="191"/>
    </row>
    <row r="1205" spans="1:23">
      <c r="A1205" s="191"/>
      <c r="B1205" s="191"/>
      <c r="C1205" s="191"/>
      <c r="D1205" s="191"/>
      <c r="E1205" s="182"/>
      <c r="F1205" s="191"/>
      <c r="G1205" s="191"/>
      <c r="H1205" s="191"/>
      <c r="I1205" s="182"/>
      <c r="J1205" s="191"/>
      <c r="K1205" s="191"/>
      <c r="L1205" s="191"/>
      <c r="M1205" s="191"/>
      <c r="N1205" s="191"/>
      <c r="O1205" s="191"/>
      <c r="P1205" s="191"/>
      <c r="Q1205" s="191"/>
      <c r="R1205" s="191"/>
      <c r="S1205" s="191"/>
      <c r="T1205" s="191"/>
      <c r="U1205" s="191"/>
      <c r="V1205" s="191"/>
      <c r="W1205" s="191"/>
    </row>
    <row r="1206" spans="1:23">
      <c r="A1206" s="191"/>
      <c r="B1206" s="191"/>
      <c r="C1206" s="191"/>
      <c r="D1206" s="191"/>
      <c r="E1206" s="182"/>
      <c r="F1206" s="191"/>
      <c r="G1206" s="191"/>
      <c r="H1206" s="191"/>
      <c r="I1206" s="182"/>
      <c r="J1206" s="191"/>
      <c r="K1206" s="191"/>
      <c r="L1206" s="191"/>
      <c r="M1206" s="191"/>
      <c r="N1206" s="191"/>
      <c r="O1206" s="191"/>
      <c r="P1206" s="191"/>
      <c r="Q1206" s="191"/>
      <c r="R1206" s="191"/>
      <c r="S1206" s="191"/>
      <c r="T1206" s="191"/>
      <c r="U1206" s="191"/>
      <c r="V1206" s="191"/>
      <c r="W1206" s="191"/>
    </row>
    <row r="1207" spans="1:23">
      <c r="A1207" s="191"/>
      <c r="B1207" s="191"/>
      <c r="C1207" s="191"/>
      <c r="D1207" s="191"/>
      <c r="E1207" s="182"/>
      <c r="F1207" s="191"/>
      <c r="G1207" s="191"/>
      <c r="H1207" s="191"/>
      <c r="I1207" s="182"/>
      <c r="J1207" s="191"/>
      <c r="K1207" s="191"/>
      <c r="L1207" s="191"/>
      <c r="M1207" s="191"/>
      <c r="N1207" s="191"/>
      <c r="O1207" s="191"/>
      <c r="P1207" s="191"/>
      <c r="Q1207" s="191"/>
      <c r="R1207" s="191"/>
      <c r="S1207" s="191"/>
      <c r="T1207" s="191"/>
      <c r="U1207" s="191"/>
      <c r="V1207" s="191"/>
      <c r="W1207" s="191"/>
    </row>
    <row r="1208" spans="1:23">
      <c r="A1208" s="191"/>
      <c r="B1208" s="191"/>
      <c r="C1208" s="191"/>
      <c r="D1208" s="191"/>
      <c r="E1208" s="182"/>
      <c r="F1208" s="191"/>
      <c r="G1208" s="191"/>
      <c r="H1208" s="191"/>
      <c r="I1208" s="182"/>
      <c r="J1208" s="191"/>
      <c r="K1208" s="191"/>
      <c r="L1208" s="191"/>
      <c r="M1208" s="191"/>
      <c r="N1208" s="191"/>
      <c r="O1208" s="191"/>
      <c r="P1208" s="191"/>
      <c r="Q1208" s="191"/>
      <c r="R1208" s="191"/>
      <c r="S1208" s="191"/>
      <c r="T1208" s="191"/>
      <c r="U1208" s="191"/>
      <c r="V1208" s="191"/>
      <c r="W1208" s="191"/>
    </row>
    <row r="1209" spans="1:23">
      <c r="A1209" s="191"/>
      <c r="B1209" s="191"/>
      <c r="C1209" s="191"/>
      <c r="D1209" s="191"/>
      <c r="E1209" s="182"/>
      <c r="F1209" s="191"/>
      <c r="G1209" s="191"/>
      <c r="H1209" s="191"/>
      <c r="I1209" s="182"/>
      <c r="J1209" s="191"/>
      <c r="K1209" s="191"/>
      <c r="L1209" s="191"/>
      <c r="M1209" s="191"/>
      <c r="N1209" s="191"/>
      <c r="O1209" s="191"/>
      <c r="P1209" s="191"/>
      <c r="Q1209" s="191"/>
      <c r="R1209" s="191"/>
      <c r="S1209" s="191"/>
      <c r="T1209" s="191"/>
      <c r="U1209" s="191"/>
      <c r="V1209" s="191"/>
      <c r="W1209" s="191"/>
    </row>
    <row r="1210" spans="1:23">
      <c r="A1210" s="191"/>
      <c r="B1210" s="191"/>
      <c r="C1210" s="191"/>
      <c r="D1210" s="191"/>
      <c r="E1210" s="182"/>
      <c r="F1210" s="191"/>
      <c r="G1210" s="191"/>
      <c r="H1210" s="191"/>
      <c r="I1210" s="182"/>
      <c r="J1210" s="191"/>
      <c r="K1210" s="191"/>
      <c r="L1210" s="191"/>
      <c r="M1210" s="191"/>
      <c r="N1210" s="191"/>
      <c r="O1210" s="191"/>
      <c r="P1210" s="191"/>
      <c r="Q1210" s="191"/>
      <c r="R1210" s="191"/>
      <c r="S1210" s="191"/>
      <c r="T1210" s="191"/>
      <c r="U1210" s="191"/>
      <c r="V1210" s="191"/>
      <c r="W1210" s="191"/>
    </row>
    <row r="1211" spans="1:23">
      <c r="A1211" s="191"/>
      <c r="B1211" s="191"/>
      <c r="C1211" s="191"/>
      <c r="D1211" s="191"/>
      <c r="E1211" s="182"/>
      <c r="F1211" s="191"/>
      <c r="G1211" s="191"/>
      <c r="H1211" s="191"/>
      <c r="I1211" s="182"/>
      <c r="J1211" s="191"/>
      <c r="K1211" s="191"/>
      <c r="L1211" s="191"/>
      <c r="M1211" s="191"/>
      <c r="N1211" s="191"/>
      <c r="O1211" s="191"/>
      <c r="P1211" s="191"/>
      <c r="Q1211" s="191"/>
      <c r="R1211" s="191"/>
      <c r="S1211" s="191"/>
      <c r="T1211" s="191"/>
      <c r="U1211" s="191"/>
      <c r="V1211" s="191"/>
      <c r="W1211" s="191"/>
    </row>
    <row r="1212" spans="1:23">
      <c r="A1212" s="191"/>
      <c r="B1212" s="191"/>
      <c r="C1212" s="191"/>
      <c r="D1212" s="191"/>
      <c r="E1212" s="182"/>
      <c r="F1212" s="191"/>
      <c r="G1212" s="191"/>
      <c r="H1212" s="191"/>
      <c r="I1212" s="182"/>
      <c r="J1212" s="191"/>
      <c r="K1212" s="191"/>
      <c r="L1212" s="191"/>
      <c r="M1212" s="191"/>
      <c r="N1212" s="191"/>
      <c r="O1212" s="191"/>
      <c r="P1212" s="191"/>
      <c r="Q1212" s="191"/>
      <c r="R1212" s="191"/>
      <c r="S1212" s="191"/>
      <c r="T1212" s="191"/>
      <c r="U1212" s="191"/>
      <c r="V1212" s="191"/>
      <c r="W1212" s="191"/>
    </row>
    <row r="1213" spans="1:23">
      <c r="A1213" s="191"/>
      <c r="B1213" s="191"/>
      <c r="C1213" s="191"/>
      <c r="D1213" s="191"/>
      <c r="E1213" s="182"/>
      <c r="F1213" s="191"/>
      <c r="G1213" s="191"/>
      <c r="H1213" s="191"/>
      <c r="I1213" s="182"/>
      <c r="J1213" s="191"/>
      <c r="K1213" s="191"/>
      <c r="L1213" s="191"/>
      <c r="M1213" s="191"/>
      <c r="N1213" s="191"/>
      <c r="O1213" s="191"/>
      <c r="P1213" s="191"/>
      <c r="Q1213" s="191"/>
      <c r="R1213" s="191"/>
      <c r="S1213" s="191"/>
      <c r="T1213" s="191"/>
      <c r="U1213" s="191"/>
      <c r="V1213" s="191"/>
      <c r="W1213" s="191"/>
    </row>
    <row r="1214" spans="1:23">
      <c r="A1214" s="191"/>
      <c r="B1214" s="191"/>
      <c r="C1214" s="191"/>
      <c r="D1214" s="191"/>
      <c r="E1214" s="182"/>
      <c r="F1214" s="191"/>
      <c r="G1214" s="191"/>
      <c r="H1214" s="191"/>
      <c r="I1214" s="182"/>
      <c r="J1214" s="191"/>
      <c r="K1214" s="191"/>
      <c r="L1214" s="191"/>
      <c r="M1214" s="191"/>
      <c r="N1214" s="191"/>
      <c r="O1214" s="191"/>
      <c r="P1214" s="191"/>
      <c r="Q1214" s="191"/>
      <c r="R1214" s="191"/>
      <c r="S1214" s="191"/>
      <c r="T1214" s="191"/>
      <c r="U1214" s="191"/>
      <c r="V1214" s="191"/>
      <c r="W1214" s="191"/>
    </row>
    <row r="1215" spans="1:23">
      <c r="A1215" s="191"/>
      <c r="B1215" s="191"/>
      <c r="C1215" s="191"/>
      <c r="D1215" s="191"/>
      <c r="E1215" s="182"/>
      <c r="F1215" s="191"/>
      <c r="G1215" s="191"/>
      <c r="H1215" s="191"/>
      <c r="I1215" s="182"/>
      <c r="J1215" s="191"/>
      <c r="K1215" s="191"/>
      <c r="L1215" s="191"/>
      <c r="M1215" s="191"/>
      <c r="N1215" s="191"/>
      <c r="O1215" s="191"/>
      <c r="P1215" s="191"/>
      <c r="Q1215" s="191"/>
      <c r="R1215" s="191"/>
      <c r="S1215" s="191"/>
      <c r="T1215" s="191"/>
      <c r="U1215" s="191"/>
      <c r="V1215" s="191"/>
      <c r="W1215" s="191"/>
    </row>
    <row r="1216" spans="1:23">
      <c r="A1216" s="191"/>
      <c r="B1216" s="191"/>
      <c r="C1216" s="191"/>
      <c r="D1216" s="191"/>
      <c r="E1216" s="182"/>
      <c r="F1216" s="191"/>
      <c r="G1216" s="191"/>
      <c r="H1216" s="191"/>
      <c r="I1216" s="182"/>
      <c r="J1216" s="191"/>
      <c r="K1216" s="191"/>
      <c r="L1216" s="191"/>
      <c r="M1216" s="191"/>
      <c r="N1216" s="191"/>
      <c r="O1216" s="191"/>
      <c r="P1216" s="191"/>
      <c r="Q1216" s="191"/>
      <c r="R1216" s="191"/>
      <c r="S1216" s="191"/>
      <c r="T1216" s="191"/>
      <c r="U1216" s="191"/>
      <c r="V1216" s="191"/>
      <c r="W1216" s="191"/>
    </row>
    <row r="1217" spans="1:23">
      <c r="A1217" s="191"/>
      <c r="B1217" s="191"/>
      <c r="C1217" s="191"/>
      <c r="D1217" s="191"/>
      <c r="E1217" s="182"/>
      <c r="F1217" s="191"/>
      <c r="G1217" s="191"/>
      <c r="H1217" s="191"/>
      <c r="I1217" s="182"/>
      <c r="J1217" s="191"/>
      <c r="K1217" s="191"/>
      <c r="L1217" s="191"/>
      <c r="M1217" s="191"/>
      <c r="N1217" s="191"/>
      <c r="O1217" s="191"/>
      <c r="P1217" s="191"/>
      <c r="Q1217" s="191"/>
      <c r="R1217" s="191"/>
      <c r="S1217" s="191"/>
      <c r="T1217" s="191"/>
      <c r="U1217" s="191"/>
      <c r="V1217" s="191"/>
      <c r="W1217" s="191"/>
    </row>
    <row r="1218" spans="1:23">
      <c r="A1218" s="191"/>
      <c r="B1218" s="191"/>
      <c r="C1218" s="191"/>
      <c r="D1218" s="191"/>
      <c r="E1218" s="182"/>
      <c r="F1218" s="191"/>
      <c r="G1218" s="191"/>
      <c r="H1218" s="191"/>
      <c r="I1218" s="182"/>
      <c r="J1218" s="191"/>
      <c r="K1218" s="191"/>
      <c r="L1218" s="191"/>
      <c r="M1218" s="191"/>
      <c r="N1218" s="191"/>
      <c r="O1218" s="191"/>
      <c r="P1218" s="191"/>
      <c r="Q1218" s="191"/>
      <c r="R1218" s="191"/>
      <c r="S1218" s="191"/>
      <c r="T1218" s="191"/>
      <c r="U1218" s="191"/>
      <c r="V1218" s="191"/>
      <c r="W1218" s="191"/>
    </row>
    <row r="1219" spans="1:23">
      <c r="A1219" s="191"/>
      <c r="B1219" s="191"/>
      <c r="C1219" s="191"/>
      <c r="D1219" s="191"/>
      <c r="E1219" s="182"/>
      <c r="F1219" s="191"/>
      <c r="G1219" s="191"/>
      <c r="H1219" s="191"/>
      <c r="I1219" s="182"/>
      <c r="J1219" s="191"/>
      <c r="K1219" s="191"/>
      <c r="L1219" s="191"/>
      <c r="M1219" s="191"/>
      <c r="N1219" s="191"/>
      <c r="O1219" s="191"/>
      <c r="P1219" s="191"/>
      <c r="Q1219" s="191"/>
      <c r="R1219" s="191"/>
      <c r="S1219" s="191"/>
      <c r="T1219" s="191"/>
      <c r="U1219" s="191"/>
      <c r="V1219" s="191"/>
      <c r="W1219" s="191"/>
    </row>
    <row r="1220" spans="1:23">
      <c r="A1220" s="191"/>
      <c r="B1220" s="191"/>
      <c r="C1220" s="191"/>
      <c r="D1220" s="191"/>
      <c r="E1220" s="182"/>
      <c r="F1220" s="191"/>
      <c r="G1220" s="191"/>
      <c r="H1220" s="191"/>
      <c r="I1220" s="182"/>
      <c r="J1220" s="191"/>
      <c r="K1220" s="191"/>
      <c r="L1220" s="191"/>
      <c r="M1220" s="191"/>
      <c r="N1220" s="191"/>
      <c r="O1220" s="191"/>
      <c r="P1220" s="191"/>
      <c r="Q1220" s="191"/>
      <c r="R1220" s="191"/>
      <c r="S1220" s="191"/>
      <c r="T1220" s="191"/>
      <c r="U1220" s="191"/>
      <c r="V1220" s="191"/>
      <c r="W1220" s="191"/>
    </row>
    <row r="1221" spans="1:23">
      <c r="A1221" s="191"/>
      <c r="B1221" s="191"/>
      <c r="C1221" s="191"/>
      <c r="D1221" s="191"/>
      <c r="E1221" s="182"/>
      <c r="F1221" s="191"/>
      <c r="G1221" s="191"/>
      <c r="H1221" s="191"/>
      <c r="I1221" s="182"/>
      <c r="J1221" s="191"/>
      <c r="K1221" s="191"/>
      <c r="L1221" s="191"/>
      <c r="M1221" s="191"/>
      <c r="N1221" s="191"/>
      <c r="O1221" s="191"/>
      <c r="P1221" s="191"/>
      <c r="Q1221" s="191"/>
      <c r="R1221" s="191"/>
      <c r="S1221" s="191"/>
      <c r="T1221" s="191"/>
      <c r="U1221" s="191"/>
      <c r="V1221" s="191"/>
      <c r="W1221" s="191"/>
    </row>
    <row r="1222" spans="1:23">
      <c r="A1222" s="191"/>
      <c r="B1222" s="191"/>
      <c r="C1222" s="191"/>
      <c r="D1222" s="191"/>
      <c r="E1222" s="182"/>
      <c r="F1222" s="191"/>
      <c r="G1222" s="191"/>
      <c r="H1222" s="191"/>
      <c r="I1222" s="182"/>
      <c r="J1222" s="191"/>
      <c r="K1222" s="191"/>
      <c r="L1222" s="191"/>
      <c r="M1222" s="191"/>
      <c r="N1222" s="191"/>
      <c r="O1222" s="191"/>
      <c r="P1222" s="191"/>
      <c r="Q1222" s="191"/>
      <c r="R1222" s="191"/>
      <c r="S1222" s="191"/>
      <c r="T1222" s="191"/>
      <c r="U1222" s="191"/>
      <c r="V1222" s="191"/>
      <c r="W1222" s="191"/>
    </row>
    <row r="1223" spans="1:23">
      <c r="A1223" s="191"/>
      <c r="B1223" s="191"/>
      <c r="C1223" s="191"/>
      <c r="D1223" s="191"/>
      <c r="E1223" s="182"/>
      <c r="F1223" s="191"/>
      <c r="G1223" s="191"/>
      <c r="H1223" s="191"/>
      <c r="I1223" s="182"/>
      <c r="J1223" s="191"/>
      <c r="K1223" s="191"/>
      <c r="L1223" s="191"/>
      <c r="M1223" s="191"/>
      <c r="N1223" s="191"/>
      <c r="O1223" s="191"/>
      <c r="P1223" s="191"/>
      <c r="Q1223" s="191"/>
      <c r="R1223" s="191"/>
      <c r="S1223" s="191"/>
      <c r="T1223" s="191"/>
      <c r="U1223" s="191"/>
      <c r="V1223" s="191"/>
      <c r="W1223" s="191"/>
    </row>
    <row r="1224" spans="1:23">
      <c r="A1224" s="191"/>
      <c r="B1224" s="191"/>
      <c r="C1224" s="191"/>
      <c r="D1224" s="191"/>
      <c r="E1224" s="182"/>
      <c r="F1224" s="191"/>
      <c r="G1224" s="191"/>
      <c r="H1224" s="191"/>
      <c r="I1224" s="182"/>
      <c r="J1224" s="191"/>
      <c r="K1224" s="191"/>
      <c r="L1224" s="191"/>
      <c r="M1224" s="191"/>
      <c r="N1224" s="191"/>
      <c r="O1224" s="191"/>
      <c r="P1224" s="191"/>
      <c r="Q1224" s="191"/>
      <c r="R1224" s="191"/>
      <c r="S1224" s="191"/>
      <c r="T1224" s="191"/>
      <c r="U1224" s="191"/>
      <c r="V1224" s="191"/>
      <c r="W1224" s="191"/>
    </row>
    <row r="1225" spans="1:23">
      <c r="A1225" s="191"/>
      <c r="B1225" s="191"/>
      <c r="C1225" s="191"/>
      <c r="D1225" s="191"/>
      <c r="E1225" s="182"/>
      <c r="F1225" s="191"/>
      <c r="G1225" s="191"/>
      <c r="H1225" s="191"/>
      <c r="I1225" s="182"/>
      <c r="J1225" s="191"/>
      <c r="K1225" s="191"/>
      <c r="L1225" s="191"/>
      <c r="M1225" s="191"/>
      <c r="N1225" s="191"/>
      <c r="O1225" s="191"/>
      <c r="P1225" s="191"/>
      <c r="Q1225" s="191"/>
      <c r="R1225" s="191"/>
      <c r="S1225" s="191"/>
      <c r="T1225" s="191"/>
      <c r="U1225" s="191"/>
      <c r="V1225" s="191"/>
      <c r="W1225" s="191"/>
    </row>
    <row r="1226" spans="1:23">
      <c r="A1226" s="191"/>
      <c r="B1226" s="191"/>
      <c r="C1226" s="191"/>
      <c r="D1226" s="191"/>
      <c r="E1226" s="182"/>
      <c r="F1226" s="191"/>
      <c r="G1226" s="191"/>
      <c r="H1226" s="191"/>
      <c r="I1226" s="182"/>
      <c r="J1226" s="191"/>
      <c r="K1226" s="191"/>
      <c r="L1226" s="191"/>
      <c r="M1226" s="191"/>
      <c r="N1226" s="191"/>
      <c r="O1226" s="191"/>
      <c r="P1226" s="191"/>
      <c r="Q1226" s="191"/>
      <c r="R1226" s="191"/>
      <c r="S1226" s="191"/>
      <c r="T1226" s="191"/>
      <c r="U1226" s="191"/>
      <c r="V1226" s="191"/>
      <c r="W1226" s="191"/>
    </row>
    <row r="1227" spans="1:23">
      <c r="A1227" s="191"/>
      <c r="B1227" s="191"/>
      <c r="C1227" s="191"/>
      <c r="D1227" s="191"/>
      <c r="E1227" s="182"/>
      <c r="F1227" s="191"/>
      <c r="G1227" s="191"/>
      <c r="H1227" s="191"/>
      <c r="I1227" s="182"/>
      <c r="J1227" s="191"/>
      <c r="K1227" s="191"/>
      <c r="L1227" s="191"/>
      <c r="M1227" s="191"/>
      <c r="N1227" s="191"/>
      <c r="O1227" s="191"/>
      <c r="P1227" s="191"/>
      <c r="Q1227" s="191"/>
      <c r="R1227" s="191"/>
      <c r="S1227" s="191"/>
      <c r="T1227" s="191"/>
      <c r="U1227" s="191"/>
      <c r="V1227" s="191"/>
      <c r="W1227" s="191"/>
    </row>
    <row r="1228" spans="1:23">
      <c r="A1228" s="191"/>
      <c r="B1228" s="191"/>
      <c r="C1228" s="191"/>
      <c r="D1228" s="191"/>
      <c r="E1228" s="182"/>
      <c r="F1228" s="191"/>
      <c r="G1228" s="191"/>
      <c r="H1228" s="191"/>
      <c r="I1228" s="182"/>
      <c r="J1228" s="191"/>
      <c r="K1228" s="191"/>
      <c r="L1228" s="191"/>
      <c r="M1228" s="191"/>
      <c r="N1228" s="191"/>
      <c r="O1228" s="191"/>
      <c r="P1228" s="191"/>
      <c r="Q1228" s="191"/>
      <c r="R1228" s="191"/>
      <c r="S1228" s="191"/>
      <c r="T1228" s="191"/>
      <c r="U1228" s="191"/>
      <c r="V1228" s="191"/>
      <c r="W1228" s="191"/>
    </row>
    <row r="1229" spans="1:23">
      <c r="A1229" s="191"/>
      <c r="B1229" s="191"/>
      <c r="C1229" s="191"/>
      <c r="D1229" s="191"/>
      <c r="E1229" s="182"/>
      <c r="F1229" s="191"/>
      <c r="G1229" s="191"/>
      <c r="H1229" s="191"/>
      <c r="I1229" s="182"/>
      <c r="J1229" s="191"/>
      <c r="K1229" s="191"/>
      <c r="L1229" s="191"/>
      <c r="M1229" s="191"/>
      <c r="N1229" s="191"/>
      <c r="O1229" s="191"/>
      <c r="P1229" s="191"/>
      <c r="Q1229" s="191"/>
      <c r="R1229" s="191"/>
      <c r="S1229" s="191"/>
      <c r="T1229" s="191"/>
      <c r="U1229" s="191"/>
      <c r="V1229" s="191"/>
      <c r="W1229" s="191"/>
    </row>
    <row r="1230" spans="1:23">
      <c r="A1230" s="191"/>
      <c r="B1230" s="191"/>
      <c r="C1230" s="191"/>
      <c r="D1230" s="191"/>
      <c r="E1230" s="182"/>
      <c r="F1230" s="191"/>
      <c r="G1230" s="191"/>
      <c r="H1230" s="191"/>
      <c r="I1230" s="182"/>
      <c r="J1230" s="191"/>
      <c r="K1230" s="191"/>
      <c r="L1230" s="191"/>
      <c r="M1230" s="191"/>
      <c r="N1230" s="191"/>
      <c r="O1230" s="191"/>
      <c r="P1230" s="191"/>
      <c r="Q1230" s="191"/>
      <c r="R1230" s="191"/>
      <c r="S1230" s="191"/>
      <c r="T1230" s="191"/>
      <c r="U1230" s="191"/>
      <c r="V1230" s="191"/>
      <c r="W1230" s="191"/>
    </row>
    <row r="1231" spans="1:23">
      <c r="A1231" s="191"/>
      <c r="B1231" s="191"/>
      <c r="C1231" s="191"/>
      <c r="D1231" s="191"/>
      <c r="E1231" s="182"/>
      <c r="F1231" s="191"/>
      <c r="G1231" s="191"/>
      <c r="H1231" s="191"/>
      <c r="I1231" s="182"/>
      <c r="J1231" s="191"/>
      <c r="K1231" s="191"/>
      <c r="L1231" s="191"/>
      <c r="M1231" s="191"/>
      <c r="N1231" s="191"/>
      <c r="O1231" s="191"/>
      <c r="P1231" s="191"/>
      <c r="Q1231" s="191"/>
      <c r="R1231" s="191"/>
      <c r="S1231" s="191"/>
      <c r="T1231" s="191"/>
      <c r="U1231" s="191"/>
      <c r="V1231" s="191"/>
      <c r="W1231" s="191"/>
    </row>
    <row r="1232" spans="1:23">
      <c r="A1232" s="191"/>
      <c r="B1232" s="191"/>
      <c r="C1232" s="191"/>
      <c r="D1232" s="191"/>
      <c r="E1232" s="182"/>
      <c r="F1232" s="191"/>
      <c r="G1232" s="191"/>
      <c r="H1232" s="191"/>
      <c r="I1232" s="182"/>
      <c r="J1232" s="191"/>
      <c r="K1232" s="191"/>
      <c r="L1232" s="191"/>
      <c r="M1232" s="191"/>
      <c r="N1232" s="191"/>
      <c r="O1232" s="191"/>
      <c r="P1232" s="191"/>
      <c r="Q1232" s="191"/>
      <c r="R1232" s="191"/>
      <c r="S1232" s="191"/>
      <c r="T1232" s="191"/>
      <c r="U1232" s="191"/>
      <c r="V1232" s="191"/>
      <c r="W1232" s="191"/>
    </row>
    <row r="1233" spans="1:23">
      <c r="A1233" s="191"/>
      <c r="B1233" s="191"/>
      <c r="C1233" s="191"/>
      <c r="D1233" s="191"/>
      <c r="E1233" s="182"/>
      <c r="F1233" s="191"/>
      <c r="G1233" s="191"/>
      <c r="H1233" s="191"/>
      <c r="I1233" s="182"/>
      <c r="J1233" s="191"/>
      <c r="K1233" s="191"/>
      <c r="L1233" s="191"/>
      <c r="M1233" s="191"/>
      <c r="N1233" s="191"/>
      <c r="O1233" s="191"/>
      <c r="P1233" s="191"/>
      <c r="Q1233" s="191"/>
      <c r="R1233" s="191"/>
      <c r="S1233" s="191"/>
      <c r="T1233" s="191"/>
      <c r="U1233" s="191"/>
      <c r="V1233" s="191"/>
      <c r="W1233" s="191"/>
    </row>
    <row r="1234" spans="1:23">
      <c r="A1234" s="191"/>
      <c r="B1234" s="191"/>
      <c r="C1234" s="191"/>
      <c r="D1234" s="191"/>
      <c r="E1234" s="182"/>
      <c r="F1234" s="191"/>
      <c r="G1234" s="191"/>
      <c r="H1234" s="191"/>
      <c r="I1234" s="182"/>
      <c r="J1234" s="191"/>
      <c r="K1234" s="191"/>
      <c r="L1234" s="191"/>
      <c r="M1234" s="191"/>
      <c r="N1234" s="191"/>
      <c r="O1234" s="191"/>
      <c r="P1234" s="191"/>
      <c r="Q1234" s="191"/>
      <c r="R1234" s="191"/>
      <c r="S1234" s="191"/>
      <c r="T1234" s="191"/>
      <c r="U1234" s="191"/>
      <c r="V1234" s="191"/>
      <c r="W1234" s="191"/>
    </row>
    <row r="1235" spans="1:23">
      <c r="A1235" s="191"/>
      <c r="B1235" s="191"/>
      <c r="C1235" s="191"/>
      <c r="D1235" s="191"/>
      <c r="E1235" s="182"/>
      <c r="F1235" s="191"/>
      <c r="G1235" s="191"/>
      <c r="H1235" s="191"/>
      <c r="I1235" s="182"/>
      <c r="J1235" s="191"/>
      <c r="K1235" s="191"/>
      <c r="L1235" s="191"/>
      <c r="M1235" s="191"/>
      <c r="N1235" s="191"/>
      <c r="O1235" s="191"/>
      <c r="P1235" s="191"/>
      <c r="Q1235" s="191"/>
      <c r="R1235" s="191"/>
      <c r="S1235" s="191"/>
      <c r="T1235" s="191"/>
      <c r="U1235" s="191"/>
      <c r="V1235" s="191"/>
      <c r="W1235" s="191"/>
    </row>
    <row r="1236" spans="1:23">
      <c r="A1236" s="191"/>
      <c r="B1236" s="191"/>
      <c r="C1236" s="191"/>
      <c r="D1236" s="191"/>
      <c r="E1236" s="182"/>
      <c r="F1236" s="191"/>
      <c r="G1236" s="191"/>
      <c r="H1236" s="191"/>
      <c r="I1236" s="182"/>
      <c r="J1236" s="191"/>
      <c r="K1236" s="191"/>
      <c r="L1236" s="191"/>
      <c r="M1236" s="191"/>
      <c r="N1236" s="191"/>
      <c r="O1236" s="191"/>
      <c r="P1236" s="191"/>
      <c r="Q1236" s="191"/>
      <c r="R1236" s="191"/>
      <c r="S1236" s="191"/>
      <c r="T1236" s="191"/>
      <c r="U1236" s="191"/>
      <c r="V1236" s="191"/>
      <c r="W1236" s="191"/>
    </row>
    <row r="1237" spans="1:23">
      <c r="A1237" s="191"/>
      <c r="B1237" s="191"/>
      <c r="C1237" s="191"/>
      <c r="D1237" s="191"/>
      <c r="E1237" s="182"/>
      <c r="F1237" s="191"/>
      <c r="G1237" s="191"/>
      <c r="H1237" s="191"/>
      <c r="I1237" s="182"/>
      <c r="J1237" s="191"/>
      <c r="K1237" s="191"/>
      <c r="L1237" s="191"/>
      <c r="M1237" s="191"/>
      <c r="N1237" s="191"/>
      <c r="O1237" s="191"/>
      <c r="P1237" s="191"/>
      <c r="Q1237" s="191"/>
      <c r="R1237" s="191"/>
      <c r="S1237" s="191"/>
      <c r="T1237" s="191"/>
      <c r="U1237" s="191"/>
      <c r="V1237" s="191"/>
      <c r="W1237" s="191"/>
    </row>
    <row r="1238" spans="1:23">
      <c r="A1238" s="191"/>
      <c r="B1238" s="191"/>
      <c r="C1238" s="191"/>
      <c r="D1238" s="191"/>
      <c r="E1238" s="182"/>
      <c r="F1238" s="191"/>
      <c r="G1238" s="191"/>
      <c r="H1238" s="191"/>
      <c r="I1238" s="182"/>
      <c r="J1238" s="191"/>
      <c r="K1238" s="191"/>
      <c r="L1238" s="191"/>
      <c r="M1238" s="191"/>
      <c r="N1238" s="191"/>
      <c r="O1238" s="191"/>
      <c r="P1238" s="191"/>
      <c r="Q1238" s="191"/>
      <c r="R1238" s="191"/>
      <c r="S1238" s="191"/>
      <c r="T1238" s="191"/>
      <c r="U1238" s="191"/>
      <c r="V1238" s="191"/>
      <c r="W1238" s="191"/>
    </row>
    <row r="1239" spans="1:23">
      <c r="A1239" s="191"/>
      <c r="B1239" s="191"/>
      <c r="C1239" s="191"/>
      <c r="D1239" s="191"/>
      <c r="E1239" s="182"/>
      <c r="F1239" s="191"/>
      <c r="G1239" s="191"/>
      <c r="H1239" s="191"/>
      <c r="I1239" s="182"/>
      <c r="J1239" s="191"/>
      <c r="K1239" s="191"/>
      <c r="L1239" s="191"/>
      <c r="M1239" s="191"/>
      <c r="N1239" s="191"/>
      <c r="O1239" s="191"/>
      <c r="P1239" s="191"/>
      <c r="Q1239" s="191"/>
      <c r="R1239" s="191"/>
      <c r="S1239" s="191"/>
      <c r="T1239" s="191"/>
      <c r="U1239" s="191"/>
      <c r="V1239" s="191"/>
      <c r="W1239" s="191"/>
    </row>
    <row r="1240" spans="1:23">
      <c r="A1240" s="191"/>
      <c r="B1240" s="191"/>
      <c r="C1240" s="191"/>
      <c r="D1240" s="191"/>
      <c r="E1240" s="182"/>
      <c r="F1240" s="191"/>
      <c r="G1240" s="191"/>
      <c r="H1240" s="191"/>
      <c r="I1240" s="182"/>
      <c r="J1240" s="191"/>
      <c r="K1240" s="191"/>
      <c r="L1240" s="191"/>
      <c r="M1240" s="191"/>
      <c r="N1240" s="191"/>
      <c r="O1240" s="191"/>
      <c r="P1240" s="191"/>
      <c r="Q1240" s="191"/>
      <c r="R1240" s="191"/>
      <c r="S1240" s="191"/>
      <c r="T1240" s="191"/>
      <c r="U1240" s="191"/>
      <c r="V1240" s="191"/>
      <c r="W1240" s="191"/>
    </row>
    <row r="1241" spans="1:23">
      <c r="A1241" s="191"/>
      <c r="B1241" s="191"/>
      <c r="C1241" s="191"/>
      <c r="D1241" s="191"/>
      <c r="E1241" s="182"/>
      <c r="F1241" s="191"/>
      <c r="G1241" s="191"/>
      <c r="H1241" s="191"/>
      <c r="I1241" s="182"/>
      <c r="J1241" s="191"/>
      <c r="K1241" s="191"/>
      <c r="L1241" s="191"/>
      <c r="M1241" s="191"/>
      <c r="N1241" s="191"/>
      <c r="O1241" s="191"/>
      <c r="P1241" s="191"/>
      <c r="Q1241" s="191"/>
      <c r="R1241" s="191"/>
      <c r="S1241" s="191"/>
      <c r="T1241" s="191"/>
      <c r="U1241" s="191"/>
      <c r="V1241" s="191"/>
      <c r="W1241" s="191"/>
    </row>
    <row r="1242" spans="1:23">
      <c r="A1242" s="191"/>
      <c r="B1242" s="191"/>
      <c r="C1242" s="191"/>
      <c r="D1242" s="191"/>
      <c r="E1242" s="182"/>
      <c r="F1242" s="191"/>
      <c r="G1242" s="191"/>
      <c r="H1242" s="191"/>
      <c r="I1242" s="182"/>
      <c r="J1242" s="191"/>
      <c r="K1242" s="191"/>
      <c r="L1242" s="191"/>
      <c r="M1242" s="191"/>
      <c r="N1242" s="191"/>
      <c r="O1242" s="191"/>
      <c r="P1242" s="191"/>
      <c r="Q1242" s="191"/>
      <c r="R1242" s="191"/>
      <c r="S1242" s="191"/>
      <c r="T1242" s="191"/>
      <c r="U1242" s="191"/>
      <c r="V1242" s="191"/>
      <c r="W1242" s="191"/>
    </row>
    <row r="1243" spans="1:23">
      <c r="A1243" s="191"/>
      <c r="B1243" s="191"/>
      <c r="C1243" s="191"/>
      <c r="D1243" s="191"/>
      <c r="E1243" s="182"/>
      <c r="F1243" s="191"/>
      <c r="G1243" s="191"/>
      <c r="H1243" s="191"/>
      <c r="I1243" s="182"/>
      <c r="J1243" s="191"/>
      <c r="K1243" s="191"/>
      <c r="L1243" s="191"/>
      <c r="M1243" s="191"/>
      <c r="N1243" s="191"/>
      <c r="O1243" s="191"/>
      <c r="P1243" s="191"/>
      <c r="Q1243" s="191"/>
      <c r="R1243" s="191"/>
      <c r="S1243" s="191"/>
      <c r="T1243" s="191"/>
      <c r="U1243" s="191"/>
      <c r="V1243" s="191"/>
      <c r="W1243" s="191"/>
    </row>
    <row r="1244" spans="1:23">
      <c r="A1244" s="191"/>
      <c r="B1244" s="191"/>
      <c r="C1244" s="191"/>
      <c r="D1244" s="191"/>
      <c r="E1244" s="182"/>
      <c r="F1244" s="191"/>
      <c r="G1244" s="191"/>
      <c r="H1244" s="191"/>
      <c r="I1244" s="182"/>
      <c r="J1244" s="191"/>
      <c r="K1244" s="191"/>
      <c r="L1244" s="191"/>
      <c r="M1244" s="191"/>
      <c r="N1244" s="191"/>
      <c r="O1244" s="191"/>
      <c r="P1244" s="191"/>
      <c r="Q1244" s="191"/>
      <c r="R1244" s="191"/>
      <c r="S1244" s="191"/>
      <c r="T1244" s="191"/>
      <c r="U1244" s="191"/>
      <c r="V1244" s="191"/>
      <c r="W1244" s="191"/>
    </row>
    <row r="1245" spans="1:23">
      <c r="A1245" s="191"/>
      <c r="B1245" s="191"/>
      <c r="C1245" s="191"/>
      <c r="D1245" s="191"/>
      <c r="E1245" s="182"/>
      <c r="F1245" s="191"/>
      <c r="G1245" s="191"/>
      <c r="H1245" s="191"/>
      <c r="I1245" s="182"/>
      <c r="J1245" s="191"/>
      <c r="K1245" s="191"/>
      <c r="L1245" s="191"/>
      <c r="M1245" s="191"/>
      <c r="N1245" s="191"/>
      <c r="O1245" s="191"/>
      <c r="P1245" s="191"/>
      <c r="Q1245" s="191"/>
      <c r="R1245" s="191"/>
      <c r="S1245" s="191"/>
      <c r="T1245" s="191"/>
      <c r="U1245" s="191"/>
      <c r="V1245" s="191"/>
      <c r="W1245" s="191"/>
    </row>
    <row r="1246" spans="1:23">
      <c r="A1246" s="191"/>
      <c r="B1246" s="191"/>
      <c r="C1246" s="191"/>
      <c r="D1246" s="191"/>
      <c r="E1246" s="182"/>
      <c r="F1246" s="191"/>
      <c r="G1246" s="191"/>
      <c r="H1246" s="191"/>
      <c r="I1246" s="182"/>
      <c r="J1246" s="191"/>
      <c r="K1246" s="191"/>
      <c r="L1246" s="191"/>
      <c r="M1246" s="191"/>
      <c r="N1246" s="191"/>
      <c r="O1246" s="191"/>
      <c r="P1246" s="191"/>
      <c r="Q1246" s="191"/>
      <c r="R1246" s="191"/>
      <c r="S1246" s="191"/>
      <c r="T1246" s="191"/>
      <c r="U1246" s="191"/>
      <c r="V1246" s="191"/>
      <c r="W1246" s="191"/>
    </row>
    <row r="1247" spans="1:23">
      <c r="A1247" s="191"/>
      <c r="B1247" s="191"/>
      <c r="C1247" s="191"/>
      <c r="D1247" s="191"/>
      <c r="E1247" s="182"/>
      <c r="F1247" s="191"/>
      <c r="G1247" s="191"/>
      <c r="H1247" s="191"/>
      <c r="I1247" s="182"/>
      <c r="J1247" s="191"/>
      <c r="K1247" s="191"/>
      <c r="L1247" s="191"/>
      <c r="M1247" s="191"/>
      <c r="N1247" s="191"/>
      <c r="O1247" s="191"/>
      <c r="P1247" s="191"/>
      <c r="Q1247" s="191"/>
      <c r="R1247" s="191"/>
      <c r="S1247" s="191"/>
      <c r="T1247" s="191"/>
      <c r="U1247" s="191"/>
      <c r="V1247" s="191"/>
      <c r="W1247" s="191"/>
    </row>
    <row r="1248" spans="1:23">
      <c r="A1248" s="191"/>
      <c r="B1248" s="191"/>
      <c r="C1248" s="191"/>
      <c r="D1248" s="191"/>
      <c r="E1248" s="182"/>
      <c r="F1248" s="191"/>
      <c r="G1248" s="191"/>
      <c r="H1248" s="191"/>
      <c r="I1248" s="182"/>
      <c r="J1248" s="191"/>
      <c r="K1248" s="191"/>
      <c r="L1248" s="191"/>
      <c r="M1248" s="191"/>
      <c r="N1248" s="191"/>
      <c r="O1248" s="191"/>
      <c r="P1248" s="191"/>
      <c r="Q1248" s="191"/>
      <c r="R1248" s="191"/>
      <c r="S1248" s="191"/>
      <c r="T1248" s="191"/>
      <c r="U1248" s="191"/>
      <c r="V1248" s="191"/>
      <c r="W1248" s="191"/>
    </row>
    <row r="1249" spans="1:23">
      <c r="A1249" s="191"/>
      <c r="B1249" s="191"/>
      <c r="C1249" s="191"/>
      <c r="D1249" s="191"/>
      <c r="E1249" s="182"/>
      <c r="F1249" s="191"/>
      <c r="G1249" s="191"/>
      <c r="H1249" s="191"/>
      <c r="I1249" s="182"/>
      <c r="J1249" s="191"/>
      <c r="K1249" s="191"/>
      <c r="L1249" s="191"/>
      <c r="M1249" s="191"/>
      <c r="N1249" s="191"/>
      <c r="O1249" s="191"/>
      <c r="P1249" s="191"/>
      <c r="Q1249" s="191"/>
      <c r="R1249" s="191"/>
      <c r="S1249" s="191"/>
      <c r="T1249" s="191"/>
      <c r="U1249" s="191"/>
      <c r="V1249" s="191"/>
      <c r="W1249" s="191"/>
    </row>
    <row r="1250" spans="1:23">
      <c r="A1250" s="191"/>
      <c r="B1250" s="191"/>
      <c r="C1250" s="191"/>
      <c r="D1250" s="191"/>
      <c r="E1250" s="182"/>
      <c r="F1250" s="191"/>
      <c r="G1250" s="191"/>
      <c r="H1250" s="191"/>
      <c r="I1250" s="182"/>
      <c r="J1250" s="191"/>
      <c r="K1250" s="191"/>
      <c r="L1250" s="191"/>
      <c r="M1250" s="191"/>
      <c r="N1250" s="191"/>
      <c r="O1250" s="191"/>
      <c r="P1250" s="191"/>
      <c r="Q1250" s="191"/>
      <c r="R1250" s="191"/>
      <c r="S1250" s="191"/>
      <c r="T1250" s="191"/>
      <c r="U1250" s="191"/>
      <c r="V1250" s="191"/>
      <c r="W1250" s="191"/>
    </row>
    <row r="1251" spans="1:23">
      <c r="A1251" s="191"/>
      <c r="B1251" s="191"/>
      <c r="C1251" s="191"/>
      <c r="D1251" s="191"/>
      <c r="E1251" s="182"/>
      <c r="F1251" s="191"/>
      <c r="G1251" s="191"/>
      <c r="H1251" s="191"/>
      <c r="I1251" s="182"/>
      <c r="J1251" s="191"/>
      <c r="K1251" s="191"/>
      <c r="L1251" s="191"/>
      <c r="M1251" s="191"/>
      <c r="N1251" s="191"/>
      <c r="O1251" s="191"/>
      <c r="P1251" s="191"/>
      <c r="Q1251" s="191"/>
      <c r="R1251" s="191"/>
      <c r="S1251" s="191"/>
      <c r="T1251" s="191"/>
      <c r="U1251" s="191"/>
      <c r="V1251" s="191"/>
      <c r="W1251" s="191"/>
    </row>
    <row r="1252" spans="1:23">
      <c r="A1252" s="191"/>
      <c r="B1252" s="191"/>
      <c r="C1252" s="191"/>
      <c r="D1252" s="191"/>
      <c r="E1252" s="182"/>
      <c r="F1252" s="191"/>
      <c r="G1252" s="191"/>
      <c r="H1252" s="191"/>
      <c r="I1252" s="182"/>
      <c r="J1252" s="191"/>
      <c r="K1252" s="191"/>
      <c r="L1252" s="191"/>
      <c r="M1252" s="191"/>
      <c r="N1252" s="191"/>
      <c r="O1252" s="191"/>
      <c r="P1252" s="191"/>
      <c r="Q1252" s="191"/>
      <c r="R1252" s="191"/>
      <c r="S1252" s="191"/>
      <c r="T1252" s="191"/>
      <c r="U1252" s="191"/>
      <c r="V1252" s="191"/>
      <c r="W1252" s="191"/>
    </row>
    <row r="1253" spans="1:23">
      <c r="A1253" s="191"/>
      <c r="B1253" s="191"/>
      <c r="C1253" s="191"/>
      <c r="D1253" s="191"/>
      <c r="E1253" s="182"/>
      <c r="F1253" s="191"/>
      <c r="G1253" s="191"/>
      <c r="H1253" s="191"/>
      <c r="I1253" s="182"/>
      <c r="J1253" s="191"/>
      <c r="K1253" s="191"/>
      <c r="L1253" s="191"/>
      <c r="M1253" s="191"/>
      <c r="N1253" s="191"/>
      <c r="O1253" s="191"/>
      <c r="P1253" s="191"/>
      <c r="Q1253" s="191"/>
      <c r="R1253" s="191"/>
      <c r="S1253" s="191"/>
      <c r="T1253" s="191"/>
      <c r="U1253" s="191"/>
      <c r="V1253" s="191"/>
      <c r="W1253" s="191"/>
    </row>
    <row r="1254" spans="1:23">
      <c r="A1254" s="191"/>
      <c r="B1254" s="191"/>
      <c r="C1254" s="191"/>
      <c r="D1254" s="191"/>
      <c r="E1254" s="182"/>
      <c r="F1254" s="191"/>
      <c r="G1254" s="191"/>
      <c r="H1254" s="191"/>
      <c r="I1254" s="182"/>
      <c r="J1254" s="191"/>
      <c r="K1254" s="191"/>
      <c r="L1254" s="191"/>
      <c r="M1254" s="191"/>
      <c r="N1254" s="191"/>
      <c r="O1254" s="191"/>
      <c r="P1254" s="191"/>
      <c r="Q1254" s="191"/>
      <c r="R1254" s="191"/>
      <c r="S1254" s="191"/>
      <c r="T1254" s="191"/>
      <c r="U1254" s="191"/>
      <c r="V1254" s="191"/>
      <c r="W1254" s="191"/>
    </row>
    <row r="1255" spans="1:23">
      <c r="A1255" s="191"/>
      <c r="B1255" s="191"/>
      <c r="C1255" s="191"/>
      <c r="D1255" s="191"/>
      <c r="E1255" s="182"/>
      <c r="F1255" s="191"/>
      <c r="G1255" s="191"/>
      <c r="H1255" s="191"/>
      <c r="I1255" s="182"/>
      <c r="J1255" s="191"/>
      <c r="K1255" s="191"/>
      <c r="L1255" s="191"/>
      <c r="M1255" s="191"/>
      <c r="N1255" s="191"/>
      <c r="O1255" s="191"/>
      <c r="P1255" s="191"/>
      <c r="Q1255" s="191"/>
      <c r="R1255" s="191"/>
      <c r="S1255" s="191"/>
      <c r="T1255" s="191"/>
      <c r="U1255" s="191"/>
      <c r="V1255" s="191"/>
      <c r="W1255" s="191"/>
    </row>
    <row r="1256" spans="1:23">
      <c r="A1256" s="191"/>
      <c r="B1256" s="191"/>
      <c r="C1256" s="191"/>
      <c r="D1256" s="191"/>
      <c r="E1256" s="182"/>
      <c r="F1256" s="191"/>
      <c r="G1256" s="191"/>
      <c r="H1256" s="191"/>
      <c r="I1256" s="182"/>
      <c r="J1256" s="191"/>
      <c r="K1256" s="191"/>
      <c r="L1256" s="191"/>
      <c r="M1256" s="191"/>
      <c r="N1256" s="191"/>
      <c r="O1256" s="191"/>
      <c r="P1256" s="191"/>
      <c r="Q1256" s="191"/>
      <c r="R1256" s="191"/>
      <c r="S1256" s="191"/>
      <c r="T1256" s="191"/>
      <c r="U1256" s="191"/>
      <c r="V1256" s="191"/>
      <c r="W1256" s="191"/>
    </row>
    <row r="1257" spans="1:23">
      <c r="A1257" s="191"/>
      <c r="B1257" s="191"/>
      <c r="C1257" s="191"/>
      <c r="D1257" s="191"/>
      <c r="E1257" s="182"/>
      <c r="F1257" s="191"/>
      <c r="G1257" s="191"/>
      <c r="H1257" s="191"/>
      <c r="I1257" s="182"/>
      <c r="J1257" s="191"/>
      <c r="K1257" s="191"/>
      <c r="L1257" s="191"/>
      <c r="M1257" s="191"/>
      <c r="N1257" s="191"/>
      <c r="O1257" s="191"/>
      <c r="P1257" s="191"/>
      <c r="Q1257" s="191"/>
      <c r="R1257" s="191"/>
      <c r="S1257" s="191"/>
      <c r="T1257" s="191"/>
      <c r="U1257" s="191"/>
      <c r="V1257" s="191"/>
      <c r="W1257" s="191"/>
    </row>
    <row r="1258" spans="1:23">
      <c r="A1258" s="191"/>
      <c r="B1258" s="191"/>
      <c r="C1258" s="191"/>
      <c r="D1258" s="191"/>
      <c r="E1258" s="182"/>
      <c r="F1258" s="191"/>
      <c r="G1258" s="191"/>
      <c r="H1258" s="191"/>
      <c r="I1258" s="182"/>
      <c r="J1258" s="191"/>
      <c r="K1258" s="191"/>
      <c r="L1258" s="191"/>
      <c r="M1258" s="191"/>
      <c r="N1258" s="191"/>
      <c r="O1258" s="191"/>
      <c r="P1258" s="191"/>
      <c r="Q1258" s="191"/>
      <c r="R1258" s="191"/>
      <c r="S1258" s="191"/>
      <c r="T1258" s="191"/>
      <c r="U1258" s="191"/>
      <c r="V1258" s="191"/>
      <c r="W1258" s="191"/>
    </row>
    <row r="1259" spans="1:23">
      <c r="A1259" s="191"/>
      <c r="B1259" s="191"/>
      <c r="C1259" s="191"/>
      <c r="D1259" s="191"/>
      <c r="E1259" s="182"/>
      <c r="F1259" s="191"/>
      <c r="G1259" s="191"/>
      <c r="H1259" s="191"/>
      <c r="I1259" s="182"/>
      <c r="J1259" s="191"/>
      <c r="K1259" s="191"/>
      <c r="L1259" s="191"/>
      <c r="M1259" s="191"/>
      <c r="N1259" s="191"/>
      <c r="O1259" s="191"/>
      <c r="P1259" s="191"/>
      <c r="Q1259" s="191"/>
      <c r="R1259" s="191"/>
      <c r="S1259" s="191"/>
      <c r="T1259" s="191"/>
      <c r="U1259" s="191"/>
      <c r="V1259" s="191"/>
      <c r="W1259" s="191"/>
    </row>
    <row r="1260" spans="1:23">
      <c r="A1260" s="191"/>
      <c r="B1260" s="191"/>
      <c r="C1260" s="191"/>
      <c r="D1260" s="191"/>
      <c r="E1260" s="182"/>
      <c r="F1260" s="191"/>
      <c r="G1260" s="191"/>
      <c r="H1260" s="191"/>
      <c r="I1260" s="182"/>
      <c r="J1260" s="191"/>
      <c r="K1260" s="191"/>
      <c r="L1260" s="191"/>
      <c r="M1260" s="191"/>
      <c r="N1260" s="191"/>
      <c r="O1260" s="191"/>
      <c r="P1260" s="191"/>
      <c r="Q1260" s="191"/>
      <c r="R1260" s="191"/>
      <c r="S1260" s="191"/>
      <c r="T1260" s="191"/>
      <c r="U1260" s="191"/>
      <c r="V1260" s="191"/>
      <c r="W1260" s="191"/>
    </row>
    <row r="1261" spans="1:23">
      <c r="A1261" s="191"/>
      <c r="B1261" s="191"/>
      <c r="C1261" s="191"/>
      <c r="D1261" s="191"/>
      <c r="E1261" s="182"/>
      <c r="F1261" s="191"/>
      <c r="G1261" s="191"/>
      <c r="H1261" s="191"/>
      <c r="I1261" s="182"/>
      <c r="J1261" s="191"/>
      <c r="K1261" s="191"/>
      <c r="L1261" s="191"/>
      <c r="M1261" s="191"/>
      <c r="N1261" s="191"/>
      <c r="O1261" s="191"/>
      <c r="P1261" s="191"/>
      <c r="Q1261" s="191"/>
      <c r="R1261" s="191"/>
      <c r="S1261" s="191"/>
      <c r="T1261" s="191"/>
      <c r="U1261" s="191"/>
      <c r="V1261" s="191"/>
      <c r="W1261" s="191"/>
    </row>
    <row r="1262" spans="1:23">
      <c r="A1262" s="191"/>
      <c r="B1262" s="191"/>
      <c r="C1262" s="191"/>
      <c r="D1262" s="191"/>
      <c r="E1262" s="182"/>
      <c r="F1262" s="191"/>
      <c r="G1262" s="191"/>
      <c r="H1262" s="191"/>
      <c r="I1262" s="182"/>
      <c r="J1262" s="191"/>
      <c r="K1262" s="191"/>
      <c r="L1262" s="191"/>
      <c r="M1262" s="191"/>
      <c r="N1262" s="191"/>
      <c r="O1262" s="191"/>
      <c r="P1262" s="191"/>
      <c r="Q1262" s="191"/>
      <c r="R1262" s="191"/>
      <c r="S1262" s="191"/>
      <c r="T1262" s="191"/>
      <c r="U1262" s="191"/>
      <c r="V1262" s="191"/>
      <c r="W1262" s="191"/>
    </row>
    <row r="1263" spans="1:23">
      <c r="A1263" s="191"/>
      <c r="B1263" s="191"/>
      <c r="C1263" s="191"/>
      <c r="D1263" s="191"/>
      <c r="E1263" s="182"/>
      <c r="F1263" s="191"/>
      <c r="G1263" s="191"/>
      <c r="H1263" s="191"/>
      <c r="I1263" s="182"/>
      <c r="J1263" s="191"/>
      <c r="K1263" s="191"/>
      <c r="L1263" s="191"/>
      <c r="M1263" s="191"/>
      <c r="N1263" s="191"/>
      <c r="O1263" s="191"/>
      <c r="P1263" s="191"/>
      <c r="Q1263" s="191"/>
      <c r="R1263" s="191"/>
      <c r="S1263" s="191"/>
      <c r="T1263" s="191"/>
      <c r="U1263" s="191"/>
      <c r="V1263" s="191"/>
      <c r="W1263" s="191"/>
    </row>
    <row r="1264" spans="1:23">
      <c r="A1264" s="191"/>
      <c r="B1264" s="191"/>
      <c r="C1264" s="191"/>
      <c r="D1264" s="191"/>
      <c r="E1264" s="182"/>
      <c r="F1264" s="191"/>
      <c r="G1264" s="191"/>
      <c r="H1264" s="191"/>
      <c r="I1264" s="182"/>
      <c r="J1264" s="191"/>
      <c r="K1264" s="191"/>
      <c r="L1264" s="191"/>
      <c r="M1264" s="191"/>
      <c r="N1264" s="191"/>
      <c r="O1264" s="191"/>
      <c r="P1264" s="191"/>
      <c r="Q1264" s="191"/>
      <c r="R1264" s="191"/>
      <c r="S1264" s="191"/>
      <c r="T1264" s="191"/>
      <c r="U1264" s="191"/>
      <c r="V1264" s="191"/>
      <c r="W1264" s="191"/>
    </row>
    <row r="1265" spans="1:23">
      <c r="A1265" s="191"/>
      <c r="B1265" s="191"/>
      <c r="C1265" s="191"/>
      <c r="D1265" s="191"/>
      <c r="E1265" s="182"/>
      <c r="F1265" s="191"/>
      <c r="G1265" s="191"/>
      <c r="H1265" s="191"/>
      <c r="I1265" s="182"/>
      <c r="J1265" s="191"/>
      <c r="K1265" s="191"/>
      <c r="L1265" s="191"/>
      <c r="M1265" s="191"/>
      <c r="N1265" s="191"/>
      <c r="O1265" s="191"/>
      <c r="P1265" s="191"/>
      <c r="Q1265" s="191"/>
      <c r="R1265" s="191"/>
      <c r="S1265" s="191"/>
      <c r="T1265" s="191"/>
      <c r="U1265" s="191"/>
      <c r="V1265" s="191"/>
      <c r="W1265" s="191"/>
    </row>
    <row r="1266" spans="1:23">
      <c r="A1266" s="191"/>
      <c r="B1266" s="191"/>
      <c r="C1266" s="191"/>
      <c r="D1266" s="191"/>
      <c r="E1266" s="182"/>
      <c r="F1266" s="191"/>
      <c r="G1266" s="191"/>
      <c r="H1266" s="191"/>
      <c r="I1266" s="182"/>
      <c r="J1266" s="191"/>
      <c r="K1266" s="191"/>
      <c r="L1266" s="191"/>
      <c r="M1266" s="191"/>
      <c r="N1266" s="191"/>
      <c r="O1266" s="191"/>
      <c r="P1266" s="191"/>
      <c r="Q1266" s="191"/>
      <c r="R1266" s="191"/>
      <c r="S1266" s="191"/>
      <c r="T1266" s="191"/>
      <c r="U1266" s="191"/>
      <c r="V1266" s="191"/>
      <c r="W1266" s="191"/>
    </row>
    <row r="1267" spans="1:23">
      <c r="A1267" s="191"/>
      <c r="B1267" s="191"/>
      <c r="C1267" s="191"/>
      <c r="D1267" s="191"/>
      <c r="E1267" s="182"/>
      <c r="F1267" s="191"/>
      <c r="G1267" s="191"/>
      <c r="H1267" s="191"/>
      <c r="I1267" s="182"/>
      <c r="J1267" s="191"/>
      <c r="K1267" s="191"/>
      <c r="L1267" s="191"/>
      <c r="M1267" s="191"/>
      <c r="N1267" s="191"/>
      <c r="O1267" s="191"/>
      <c r="P1267" s="191"/>
      <c r="Q1267" s="191"/>
      <c r="R1267" s="191"/>
      <c r="S1267" s="191"/>
      <c r="T1267" s="191"/>
      <c r="U1267" s="191"/>
      <c r="V1267" s="191"/>
      <c r="W1267" s="191"/>
    </row>
    <row r="1268" spans="1:23">
      <c r="A1268" s="191"/>
      <c r="B1268" s="191"/>
      <c r="C1268" s="191"/>
      <c r="D1268" s="191"/>
      <c r="E1268" s="182"/>
      <c r="F1268" s="191"/>
      <c r="G1268" s="191"/>
      <c r="H1268" s="191"/>
      <c r="I1268" s="182"/>
      <c r="J1268" s="191"/>
      <c r="K1268" s="191"/>
      <c r="L1268" s="191"/>
      <c r="M1268" s="191"/>
      <c r="N1268" s="191"/>
      <c r="O1268" s="191"/>
      <c r="P1268" s="191"/>
      <c r="Q1268" s="191"/>
      <c r="R1268" s="191"/>
      <c r="S1268" s="191"/>
      <c r="T1268" s="191"/>
      <c r="U1268" s="191"/>
      <c r="V1268" s="191"/>
      <c r="W1268" s="191"/>
    </row>
    <row r="1269" spans="1:23">
      <c r="A1269" s="191"/>
      <c r="B1269" s="191"/>
      <c r="C1269" s="191"/>
      <c r="D1269" s="191"/>
      <c r="E1269" s="182"/>
      <c r="F1269" s="191"/>
      <c r="G1269" s="191"/>
      <c r="H1269" s="191"/>
      <c r="I1269" s="182"/>
      <c r="J1269" s="191"/>
      <c r="K1269" s="191"/>
      <c r="L1269" s="191"/>
      <c r="M1269" s="191"/>
      <c r="N1269" s="191"/>
      <c r="O1269" s="191"/>
      <c r="P1269" s="191"/>
      <c r="Q1269" s="191"/>
      <c r="R1269" s="191"/>
      <c r="S1269" s="191"/>
      <c r="T1269" s="191"/>
      <c r="U1269" s="191"/>
      <c r="V1269" s="191"/>
      <c r="W1269" s="191"/>
    </row>
    <row r="1270" spans="1:23">
      <c r="A1270" s="191"/>
      <c r="B1270" s="191"/>
      <c r="C1270" s="191"/>
      <c r="D1270" s="191"/>
      <c r="E1270" s="182"/>
      <c r="F1270" s="191"/>
      <c r="G1270" s="191"/>
      <c r="H1270" s="191"/>
      <c r="I1270" s="182"/>
      <c r="J1270" s="191"/>
      <c r="K1270" s="191"/>
      <c r="L1270" s="191"/>
      <c r="M1270" s="191"/>
      <c r="N1270" s="191"/>
      <c r="O1270" s="191"/>
      <c r="P1270" s="191"/>
      <c r="Q1270" s="191"/>
      <c r="R1270" s="191"/>
      <c r="S1270" s="191"/>
      <c r="T1270" s="191"/>
      <c r="U1270" s="191"/>
      <c r="V1270" s="191"/>
      <c r="W1270" s="191"/>
    </row>
    <row r="1271" spans="1:23">
      <c r="A1271" s="191"/>
      <c r="B1271" s="191"/>
      <c r="C1271" s="191"/>
      <c r="D1271" s="191"/>
      <c r="E1271" s="182"/>
      <c r="F1271" s="191"/>
      <c r="G1271" s="191"/>
      <c r="H1271" s="191"/>
      <c r="I1271" s="182"/>
      <c r="J1271" s="191"/>
      <c r="K1271" s="191"/>
      <c r="L1271" s="191"/>
      <c r="M1271" s="191"/>
      <c r="N1271" s="191"/>
      <c r="O1271" s="191"/>
      <c r="P1271" s="191"/>
      <c r="Q1271" s="191"/>
      <c r="R1271" s="191"/>
      <c r="S1271" s="191"/>
      <c r="T1271" s="191"/>
      <c r="U1271" s="191"/>
      <c r="V1271" s="191"/>
      <c r="W1271" s="191"/>
    </row>
    <row r="1272" spans="1:23">
      <c r="A1272" s="191"/>
      <c r="B1272" s="191"/>
      <c r="C1272" s="191"/>
      <c r="D1272" s="191"/>
      <c r="E1272" s="182"/>
      <c r="F1272" s="191"/>
      <c r="G1272" s="191"/>
      <c r="H1272" s="191"/>
      <c r="I1272" s="182"/>
      <c r="J1272" s="191"/>
      <c r="K1272" s="191"/>
      <c r="L1272" s="191"/>
      <c r="M1272" s="191"/>
      <c r="N1272" s="191"/>
      <c r="O1272" s="191"/>
      <c r="P1272" s="191"/>
      <c r="Q1272" s="191"/>
      <c r="R1272" s="191"/>
      <c r="S1272" s="191"/>
      <c r="T1272" s="191"/>
      <c r="U1272" s="191"/>
      <c r="V1272" s="191"/>
      <c r="W1272" s="191"/>
    </row>
    <row r="1273" spans="1:23">
      <c r="A1273" s="191"/>
      <c r="B1273" s="191"/>
      <c r="C1273" s="191"/>
      <c r="D1273" s="191"/>
      <c r="E1273" s="182"/>
      <c r="F1273" s="191"/>
      <c r="G1273" s="191"/>
      <c r="H1273" s="191"/>
      <c r="I1273" s="182"/>
      <c r="J1273" s="191"/>
      <c r="K1273" s="191"/>
      <c r="L1273" s="191"/>
      <c r="M1273" s="191"/>
      <c r="N1273" s="191"/>
      <c r="O1273" s="191"/>
      <c r="P1273" s="191"/>
      <c r="Q1273" s="191"/>
      <c r="R1273" s="191"/>
      <c r="S1273" s="191"/>
      <c r="T1273" s="191"/>
      <c r="U1273" s="191"/>
      <c r="V1273" s="191"/>
      <c r="W1273" s="191"/>
    </row>
    <row r="1274" spans="1:23">
      <c r="A1274" s="191"/>
      <c r="B1274" s="191"/>
      <c r="C1274" s="191"/>
      <c r="D1274" s="191"/>
      <c r="E1274" s="182"/>
      <c r="F1274" s="191"/>
      <c r="G1274" s="191"/>
      <c r="H1274" s="191"/>
      <c r="I1274" s="182"/>
      <c r="J1274" s="191"/>
      <c r="K1274" s="191"/>
      <c r="L1274" s="191"/>
      <c r="M1274" s="191"/>
      <c r="N1274" s="191"/>
      <c r="O1274" s="191"/>
      <c r="P1274" s="191"/>
      <c r="Q1274" s="191"/>
      <c r="R1274" s="191"/>
      <c r="S1274" s="191"/>
      <c r="T1274" s="191"/>
      <c r="U1274" s="191"/>
      <c r="V1274" s="191"/>
      <c r="W1274" s="191"/>
    </row>
    <row r="1275" spans="1:23">
      <c r="A1275" s="191"/>
      <c r="B1275" s="191"/>
      <c r="C1275" s="191"/>
      <c r="D1275" s="191"/>
      <c r="E1275" s="182"/>
      <c r="F1275" s="191"/>
      <c r="G1275" s="191"/>
      <c r="H1275" s="191"/>
      <c r="I1275" s="182"/>
      <c r="J1275" s="191"/>
      <c r="K1275" s="191"/>
      <c r="L1275" s="191"/>
      <c r="M1275" s="191"/>
      <c r="N1275" s="191"/>
      <c r="O1275" s="191"/>
      <c r="P1275" s="191"/>
      <c r="Q1275" s="191"/>
      <c r="R1275" s="191"/>
      <c r="S1275" s="191"/>
      <c r="T1275" s="191"/>
      <c r="U1275" s="191"/>
      <c r="V1275" s="191"/>
      <c r="W1275" s="191"/>
    </row>
    <row r="1276" spans="1:23">
      <c r="A1276" s="191"/>
      <c r="B1276" s="191"/>
      <c r="C1276" s="191"/>
      <c r="D1276" s="191"/>
      <c r="E1276" s="182"/>
      <c r="F1276" s="191"/>
      <c r="G1276" s="191"/>
      <c r="H1276" s="191"/>
      <c r="I1276" s="182"/>
      <c r="J1276" s="191"/>
      <c r="K1276" s="191"/>
      <c r="L1276" s="191"/>
      <c r="M1276" s="191"/>
      <c r="N1276" s="191"/>
      <c r="O1276" s="191"/>
      <c r="P1276" s="191"/>
      <c r="Q1276" s="191"/>
      <c r="R1276" s="191"/>
      <c r="S1276" s="191"/>
      <c r="T1276" s="191"/>
      <c r="U1276" s="191"/>
      <c r="V1276" s="191"/>
      <c r="W1276" s="191"/>
    </row>
    <row r="1277" spans="1:23">
      <c r="A1277" s="191"/>
      <c r="B1277" s="191"/>
      <c r="C1277" s="191"/>
      <c r="D1277" s="191"/>
      <c r="E1277" s="182"/>
      <c r="F1277" s="191"/>
      <c r="G1277" s="191"/>
      <c r="H1277" s="191"/>
      <c r="I1277" s="182"/>
      <c r="J1277" s="191"/>
      <c r="K1277" s="191"/>
      <c r="L1277" s="191"/>
      <c r="M1277" s="191"/>
      <c r="N1277" s="191"/>
      <c r="O1277" s="191"/>
      <c r="P1277" s="191"/>
      <c r="Q1277" s="191"/>
      <c r="R1277" s="191"/>
      <c r="S1277" s="191"/>
      <c r="T1277" s="191"/>
      <c r="U1277" s="191"/>
      <c r="V1277" s="191"/>
      <c r="W1277" s="191"/>
    </row>
    <row r="1278" spans="1:23">
      <c r="A1278" s="191"/>
      <c r="B1278" s="191"/>
      <c r="C1278" s="191"/>
      <c r="D1278" s="191"/>
      <c r="E1278" s="182"/>
      <c r="F1278" s="191"/>
      <c r="G1278" s="191"/>
      <c r="H1278" s="191"/>
      <c r="I1278" s="182"/>
      <c r="J1278" s="191"/>
      <c r="K1278" s="191"/>
      <c r="L1278" s="191"/>
      <c r="M1278" s="191"/>
      <c r="N1278" s="191"/>
      <c r="O1278" s="191"/>
      <c r="P1278" s="191"/>
      <c r="Q1278" s="191"/>
      <c r="R1278" s="191"/>
      <c r="S1278" s="191"/>
      <c r="T1278" s="191"/>
      <c r="U1278" s="191"/>
      <c r="V1278" s="191"/>
      <c r="W1278" s="191"/>
    </row>
    <row r="1279" spans="1:23">
      <c r="A1279" s="191"/>
      <c r="B1279" s="191"/>
      <c r="C1279" s="191"/>
      <c r="D1279" s="191"/>
      <c r="E1279" s="182"/>
      <c r="F1279" s="191"/>
      <c r="G1279" s="191"/>
      <c r="H1279" s="191"/>
      <c r="I1279" s="182"/>
      <c r="J1279" s="191"/>
      <c r="K1279" s="191"/>
      <c r="L1279" s="191"/>
      <c r="M1279" s="191"/>
      <c r="N1279" s="191"/>
      <c r="O1279" s="191"/>
      <c r="P1279" s="191"/>
      <c r="Q1279" s="191"/>
      <c r="R1279" s="191"/>
      <c r="S1279" s="191"/>
      <c r="T1279" s="191"/>
      <c r="U1279" s="191"/>
      <c r="V1279" s="191"/>
      <c r="W1279" s="191"/>
    </row>
    <row r="1280" spans="1:23">
      <c r="A1280" s="191"/>
      <c r="B1280" s="191"/>
      <c r="C1280" s="191"/>
      <c r="D1280" s="191"/>
      <c r="E1280" s="182"/>
      <c r="F1280" s="191"/>
      <c r="G1280" s="191"/>
      <c r="H1280" s="191"/>
      <c r="I1280" s="182"/>
      <c r="J1280" s="191"/>
      <c r="K1280" s="191"/>
      <c r="L1280" s="191"/>
      <c r="M1280" s="191"/>
      <c r="N1280" s="191"/>
      <c r="O1280" s="191"/>
      <c r="P1280" s="191"/>
      <c r="Q1280" s="191"/>
      <c r="R1280" s="191"/>
      <c r="S1280" s="191"/>
      <c r="T1280" s="191"/>
      <c r="U1280" s="191"/>
      <c r="V1280" s="191"/>
      <c r="W1280" s="191"/>
    </row>
    <row r="1281" spans="1:23">
      <c r="A1281" s="191"/>
      <c r="B1281" s="191"/>
      <c r="C1281" s="191"/>
      <c r="D1281" s="191"/>
      <c r="E1281" s="182"/>
      <c r="F1281" s="191"/>
      <c r="G1281" s="191"/>
      <c r="H1281" s="191"/>
      <c r="I1281" s="182"/>
      <c r="J1281" s="191"/>
      <c r="K1281" s="191"/>
      <c r="L1281" s="191"/>
      <c r="M1281" s="191"/>
      <c r="N1281" s="191"/>
      <c r="O1281" s="191"/>
      <c r="P1281" s="191"/>
      <c r="Q1281" s="191"/>
      <c r="R1281" s="191"/>
      <c r="S1281" s="191"/>
      <c r="T1281" s="191"/>
      <c r="U1281" s="191"/>
      <c r="V1281" s="191"/>
      <c r="W1281" s="191"/>
    </row>
    <row r="1282" spans="1:23">
      <c r="A1282" s="191"/>
      <c r="B1282" s="191"/>
      <c r="C1282" s="191"/>
      <c r="D1282" s="191"/>
      <c r="E1282" s="182"/>
      <c r="F1282" s="191"/>
      <c r="G1282" s="191"/>
      <c r="H1282" s="191"/>
      <c r="I1282" s="182"/>
      <c r="J1282" s="191"/>
      <c r="K1282" s="191"/>
      <c r="L1282" s="191"/>
      <c r="M1282" s="191"/>
      <c r="N1282" s="191"/>
      <c r="O1282" s="191"/>
      <c r="P1282" s="191"/>
      <c r="Q1282" s="191"/>
      <c r="R1282" s="191"/>
      <c r="S1282" s="191"/>
      <c r="T1282" s="191"/>
      <c r="U1282" s="191"/>
      <c r="V1282" s="191"/>
      <c r="W1282" s="191"/>
    </row>
    <row r="1283" spans="1:23">
      <c r="A1283" s="191"/>
      <c r="B1283" s="191"/>
      <c r="C1283" s="191"/>
      <c r="D1283" s="191"/>
      <c r="E1283" s="182"/>
      <c r="F1283" s="191"/>
      <c r="G1283" s="191"/>
      <c r="H1283" s="191"/>
      <c r="I1283" s="182"/>
      <c r="J1283" s="191"/>
      <c r="K1283" s="191"/>
      <c r="L1283" s="191"/>
      <c r="M1283" s="191"/>
      <c r="N1283" s="191"/>
      <c r="O1283" s="191"/>
      <c r="P1283" s="191"/>
      <c r="Q1283" s="191"/>
      <c r="R1283" s="191"/>
      <c r="S1283" s="191"/>
      <c r="T1283" s="191"/>
      <c r="U1283" s="191"/>
      <c r="V1283" s="191"/>
      <c r="W1283" s="191"/>
    </row>
    <row r="1284" spans="1:23">
      <c r="A1284" s="191"/>
      <c r="B1284" s="191"/>
      <c r="C1284" s="191"/>
      <c r="D1284" s="191"/>
      <c r="E1284" s="182"/>
      <c r="F1284" s="191"/>
      <c r="G1284" s="191"/>
      <c r="H1284" s="191"/>
      <c r="I1284" s="182"/>
      <c r="J1284" s="191"/>
      <c r="K1284" s="191"/>
      <c r="L1284" s="191"/>
      <c r="M1284" s="191"/>
      <c r="N1284" s="191"/>
      <c r="O1284" s="191"/>
      <c r="P1284" s="191"/>
      <c r="Q1284" s="191"/>
      <c r="R1284" s="191"/>
      <c r="S1284" s="191"/>
      <c r="T1284" s="191"/>
      <c r="U1284" s="191"/>
      <c r="V1284" s="191"/>
      <c r="W1284" s="191"/>
    </row>
    <row r="1285" spans="1:23">
      <c r="A1285" s="191"/>
      <c r="B1285" s="191"/>
      <c r="C1285" s="191"/>
      <c r="D1285" s="191"/>
      <c r="E1285" s="182"/>
      <c r="F1285" s="191"/>
      <c r="G1285" s="191"/>
      <c r="H1285" s="191"/>
      <c r="I1285" s="182"/>
      <c r="J1285" s="191"/>
      <c r="K1285" s="191"/>
      <c r="L1285" s="191"/>
      <c r="M1285" s="191"/>
      <c r="N1285" s="191"/>
      <c r="O1285" s="191"/>
      <c r="P1285" s="191"/>
      <c r="Q1285" s="191"/>
      <c r="R1285" s="191"/>
      <c r="S1285" s="191"/>
      <c r="T1285" s="191"/>
      <c r="U1285" s="191"/>
      <c r="V1285" s="191"/>
      <c r="W1285" s="191"/>
    </row>
    <row r="1286" spans="1:23">
      <c r="A1286" s="191"/>
      <c r="B1286" s="191"/>
      <c r="C1286" s="191"/>
      <c r="D1286" s="191"/>
      <c r="E1286" s="182"/>
      <c r="F1286" s="191"/>
      <c r="G1286" s="191"/>
      <c r="H1286" s="191"/>
      <c r="I1286" s="182"/>
      <c r="J1286" s="191"/>
      <c r="K1286" s="191"/>
      <c r="L1286" s="191"/>
      <c r="M1286" s="191"/>
      <c r="N1286" s="191"/>
      <c r="O1286" s="191"/>
      <c r="P1286" s="191"/>
      <c r="Q1286" s="191"/>
      <c r="R1286" s="191"/>
      <c r="S1286" s="191"/>
      <c r="T1286" s="191"/>
      <c r="U1286" s="191"/>
      <c r="V1286" s="191"/>
      <c r="W1286" s="191"/>
    </row>
    <row r="1287" spans="1:23">
      <c r="A1287" s="191"/>
      <c r="B1287" s="191"/>
      <c r="C1287" s="191"/>
      <c r="D1287" s="191"/>
      <c r="E1287" s="182"/>
      <c r="F1287" s="191"/>
      <c r="G1287" s="191"/>
      <c r="H1287" s="191"/>
      <c r="I1287" s="182"/>
      <c r="J1287" s="191"/>
      <c r="K1287" s="191"/>
      <c r="L1287" s="191"/>
      <c r="M1287" s="191"/>
      <c r="N1287" s="191"/>
      <c r="O1287" s="191"/>
      <c r="P1287" s="191"/>
      <c r="Q1287" s="191"/>
      <c r="R1287" s="191"/>
      <c r="S1287" s="191"/>
      <c r="T1287" s="191"/>
      <c r="U1287" s="191"/>
      <c r="V1287" s="191"/>
      <c r="W1287" s="191"/>
    </row>
    <row r="1288" spans="1:23">
      <c r="A1288" s="191"/>
      <c r="B1288" s="191"/>
      <c r="C1288" s="191"/>
      <c r="D1288" s="191"/>
      <c r="E1288" s="182"/>
      <c r="F1288" s="191"/>
      <c r="G1288" s="191"/>
      <c r="H1288" s="191"/>
      <c r="I1288" s="182"/>
      <c r="J1288" s="191"/>
      <c r="K1288" s="191"/>
      <c r="L1288" s="191"/>
      <c r="M1288" s="191"/>
      <c r="N1288" s="191"/>
      <c r="O1288" s="191"/>
      <c r="P1288" s="191"/>
      <c r="Q1288" s="191"/>
      <c r="R1288" s="191"/>
      <c r="S1288" s="191"/>
      <c r="T1288" s="191"/>
      <c r="U1288" s="191"/>
      <c r="V1288" s="191"/>
      <c r="W1288" s="191"/>
    </row>
    <row r="1289" spans="1:23">
      <c r="A1289" s="191"/>
      <c r="B1289" s="191"/>
      <c r="C1289" s="191"/>
      <c r="D1289" s="191"/>
      <c r="E1289" s="182"/>
      <c r="F1289" s="191"/>
      <c r="G1289" s="191"/>
      <c r="H1289" s="191"/>
      <c r="I1289" s="182"/>
      <c r="J1289" s="191"/>
      <c r="K1289" s="191"/>
      <c r="L1289" s="191"/>
      <c r="M1289" s="191"/>
      <c r="N1289" s="191"/>
      <c r="O1289" s="191"/>
      <c r="P1289" s="191"/>
      <c r="Q1289" s="191"/>
      <c r="R1289" s="191"/>
      <c r="S1289" s="191"/>
      <c r="T1289" s="191"/>
      <c r="U1289" s="191"/>
      <c r="V1289" s="191"/>
      <c r="W1289" s="191"/>
    </row>
    <row r="1290" spans="1:23">
      <c r="A1290" s="191"/>
      <c r="B1290" s="191"/>
      <c r="C1290" s="191"/>
      <c r="D1290" s="191"/>
      <c r="E1290" s="182"/>
      <c r="F1290" s="191"/>
      <c r="G1290" s="191"/>
      <c r="H1290" s="191"/>
      <c r="I1290" s="182"/>
      <c r="J1290" s="191"/>
      <c r="K1290" s="191"/>
      <c r="L1290" s="191"/>
      <c r="M1290" s="191"/>
      <c r="N1290" s="191"/>
      <c r="O1290" s="191"/>
      <c r="P1290" s="191"/>
      <c r="Q1290" s="191"/>
      <c r="R1290" s="191"/>
      <c r="S1290" s="191"/>
      <c r="T1290" s="191"/>
      <c r="U1290" s="191"/>
      <c r="V1290" s="191"/>
      <c r="W1290" s="191"/>
    </row>
    <row r="1291" spans="1:23">
      <c r="A1291" s="191"/>
      <c r="B1291" s="191"/>
      <c r="C1291" s="191"/>
      <c r="D1291" s="191"/>
      <c r="E1291" s="182"/>
      <c r="F1291" s="191"/>
      <c r="G1291" s="191"/>
      <c r="H1291" s="191"/>
      <c r="I1291" s="182"/>
      <c r="J1291" s="191"/>
      <c r="K1291" s="191"/>
      <c r="L1291" s="191"/>
      <c r="M1291" s="191"/>
      <c r="N1291" s="191"/>
      <c r="O1291" s="191"/>
      <c r="P1291" s="191"/>
      <c r="Q1291" s="191"/>
      <c r="R1291" s="191"/>
      <c r="S1291" s="191"/>
      <c r="T1291" s="191"/>
      <c r="U1291" s="191"/>
      <c r="V1291" s="191"/>
      <c r="W1291" s="191"/>
    </row>
    <row r="1292" spans="1:23">
      <c r="A1292" s="191"/>
      <c r="B1292" s="191"/>
      <c r="C1292" s="191"/>
      <c r="D1292" s="191"/>
      <c r="E1292" s="182"/>
      <c r="F1292" s="191"/>
      <c r="G1292" s="191"/>
      <c r="H1292" s="191"/>
      <c r="I1292" s="182"/>
      <c r="J1292" s="191"/>
      <c r="K1292" s="191"/>
      <c r="L1292" s="191"/>
      <c r="M1292" s="191"/>
      <c r="N1292" s="191"/>
      <c r="O1292" s="191"/>
      <c r="P1292" s="191"/>
      <c r="Q1292" s="191"/>
      <c r="R1292" s="191"/>
      <c r="S1292" s="191"/>
      <c r="T1292" s="191"/>
      <c r="U1292" s="191"/>
      <c r="V1292" s="191"/>
      <c r="W1292" s="191"/>
    </row>
    <row r="1293" spans="1:23">
      <c r="A1293" s="191"/>
      <c r="B1293" s="191"/>
      <c r="C1293" s="191"/>
      <c r="D1293" s="191"/>
      <c r="E1293" s="182"/>
      <c r="F1293" s="191"/>
      <c r="G1293" s="191"/>
      <c r="H1293" s="191"/>
      <c r="I1293" s="182"/>
      <c r="J1293" s="191"/>
      <c r="K1293" s="191"/>
      <c r="L1293" s="191"/>
      <c r="M1293" s="191"/>
      <c r="N1293" s="191"/>
      <c r="O1293" s="191"/>
      <c r="P1293" s="191"/>
      <c r="Q1293" s="191"/>
      <c r="R1293" s="191"/>
      <c r="S1293" s="191"/>
      <c r="T1293" s="191"/>
      <c r="U1293" s="191"/>
      <c r="V1293" s="191"/>
      <c r="W1293" s="191"/>
    </row>
    <row r="1294" spans="1:23">
      <c r="A1294" s="191"/>
      <c r="B1294" s="191"/>
      <c r="C1294" s="191"/>
      <c r="D1294" s="191"/>
      <c r="E1294" s="182"/>
      <c r="F1294" s="191"/>
      <c r="G1294" s="191"/>
      <c r="H1294" s="191"/>
      <c r="I1294" s="182"/>
      <c r="J1294" s="191"/>
      <c r="K1294" s="191"/>
      <c r="L1294" s="191"/>
      <c r="M1294" s="191"/>
      <c r="N1294" s="191"/>
      <c r="O1294" s="191"/>
      <c r="P1294" s="191"/>
      <c r="Q1294" s="191"/>
      <c r="R1294" s="191"/>
      <c r="S1294" s="191"/>
      <c r="T1294" s="191"/>
      <c r="U1294" s="191"/>
      <c r="V1294" s="191"/>
      <c r="W1294" s="191"/>
    </row>
    <row r="1295" spans="1:23">
      <c r="A1295" s="191"/>
      <c r="B1295" s="191"/>
      <c r="C1295" s="191"/>
      <c r="D1295" s="191"/>
      <c r="E1295" s="182"/>
      <c r="F1295" s="191"/>
      <c r="G1295" s="191"/>
      <c r="H1295" s="191"/>
      <c r="I1295" s="182"/>
      <c r="J1295" s="191"/>
      <c r="K1295" s="191"/>
      <c r="L1295" s="191"/>
      <c r="M1295" s="191"/>
      <c r="N1295" s="191"/>
      <c r="O1295" s="191"/>
      <c r="P1295" s="191"/>
      <c r="Q1295" s="191"/>
      <c r="R1295" s="191"/>
      <c r="S1295" s="191"/>
      <c r="T1295" s="191"/>
      <c r="U1295" s="191"/>
      <c r="V1295" s="191"/>
      <c r="W1295" s="191"/>
    </row>
    <row r="1296" spans="1:23">
      <c r="A1296" s="191"/>
      <c r="B1296" s="191"/>
      <c r="C1296" s="191"/>
      <c r="D1296" s="191"/>
      <c r="E1296" s="182"/>
      <c r="F1296" s="191"/>
      <c r="G1296" s="191"/>
      <c r="H1296" s="191"/>
      <c r="I1296" s="182"/>
      <c r="J1296" s="191"/>
      <c r="K1296" s="191"/>
      <c r="L1296" s="191"/>
      <c r="M1296" s="191"/>
      <c r="N1296" s="191"/>
      <c r="O1296" s="191"/>
      <c r="P1296" s="191"/>
      <c r="Q1296" s="191"/>
      <c r="R1296" s="191"/>
      <c r="S1296" s="191"/>
      <c r="T1296" s="191"/>
      <c r="U1296" s="191"/>
      <c r="V1296" s="191"/>
      <c r="W1296" s="191"/>
    </row>
    <row r="1297" spans="1:23">
      <c r="A1297" s="191"/>
      <c r="B1297" s="191"/>
      <c r="C1297" s="191"/>
      <c r="D1297" s="191"/>
      <c r="E1297" s="182"/>
      <c r="F1297" s="191"/>
      <c r="G1297" s="191"/>
      <c r="H1297" s="191"/>
      <c r="I1297" s="182"/>
      <c r="J1297" s="191"/>
      <c r="K1297" s="191"/>
      <c r="L1297" s="191"/>
      <c r="M1297" s="191"/>
      <c r="N1297" s="191"/>
      <c r="O1297" s="191"/>
      <c r="P1297" s="191"/>
      <c r="Q1297" s="191"/>
      <c r="R1297" s="191"/>
      <c r="S1297" s="191"/>
      <c r="T1297" s="191"/>
      <c r="U1297" s="191"/>
      <c r="V1297" s="191"/>
      <c r="W1297" s="191"/>
    </row>
    <row r="1298" spans="1:23">
      <c r="A1298" s="191"/>
      <c r="B1298" s="191"/>
      <c r="C1298" s="191"/>
      <c r="D1298" s="191"/>
      <c r="E1298" s="182"/>
      <c r="F1298" s="191"/>
      <c r="G1298" s="191"/>
      <c r="H1298" s="191"/>
      <c r="I1298" s="182"/>
      <c r="J1298" s="191"/>
      <c r="K1298" s="191"/>
      <c r="L1298" s="191"/>
      <c r="M1298" s="191"/>
      <c r="N1298" s="191"/>
      <c r="O1298" s="191"/>
      <c r="P1298" s="191"/>
      <c r="Q1298" s="191"/>
      <c r="R1298" s="191"/>
      <c r="S1298" s="191"/>
      <c r="T1298" s="191"/>
      <c r="U1298" s="191"/>
      <c r="V1298" s="191"/>
      <c r="W1298" s="191"/>
    </row>
    <row r="1299" spans="1:23">
      <c r="A1299" s="191"/>
      <c r="B1299" s="191"/>
      <c r="C1299" s="191"/>
      <c r="D1299" s="191"/>
      <c r="E1299" s="182"/>
      <c r="F1299" s="191"/>
      <c r="G1299" s="191"/>
      <c r="H1299" s="191"/>
      <c r="I1299" s="182"/>
      <c r="J1299" s="191"/>
      <c r="K1299" s="191"/>
      <c r="L1299" s="191"/>
      <c r="M1299" s="191"/>
      <c r="N1299" s="191"/>
      <c r="O1299" s="191"/>
      <c r="P1299" s="191"/>
      <c r="Q1299" s="191"/>
      <c r="R1299" s="191"/>
      <c r="S1299" s="191"/>
      <c r="T1299" s="191"/>
      <c r="U1299" s="191"/>
      <c r="V1299" s="191"/>
      <c r="W1299" s="191"/>
    </row>
    <row r="1300" spans="1:23">
      <c r="A1300" s="191"/>
      <c r="B1300" s="191"/>
      <c r="C1300" s="191"/>
      <c r="D1300" s="191"/>
      <c r="E1300" s="182"/>
      <c r="F1300" s="191"/>
      <c r="G1300" s="191"/>
      <c r="H1300" s="191"/>
      <c r="I1300" s="182"/>
      <c r="J1300" s="191"/>
      <c r="K1300" s="191"/>
      <c r="L1300" s="191"/>
      <c r="M1300" s="191"/>
      <c r="N1300" s="191"/>
      <c r="O1300" s="191"/>
      <c r="P1300" s="191"/>
      <c r="Q1300" s="191"/>
      <c r="R1300" s="191"/>
      <c r="S1300" s="191"/>
      <c r="T1300" s="191"/>
      <c r="U1300" s="191"/>
      <c r="V1300" s="191"/>
      <c r="W1300" s="191"/>
    </row>
    <row r="1301" spans="1:23">
      <c r="A1301" s="191"/>
      <c r="B1301" s="191"/>
      <c r="C1301" s="191"/>
      <c r="D1301" s="191"/>
      <c r="E1301" s="182"/>
      <c r="F1301" s="191"/>
      <c r="G1301" s="191"/>
      <c r="H1301" s="191"/>
      <c r="I1301" s="182"/>
      <c r="J1301" s="191"/>
      <c r="K1301" s="191"/>
      <c r="L1301" s="191"/>
      <c r="M1301" s="191"/>
      <c r="N1301" s="191"/>
      <c r="O1301" s="191"/>
      <c r="P1301" s="191"/>
      <c r="Q1301" s="191"/>
      <c r="R1301" s="191"/>
      <c r="S1301" s="191"/>
      <c r="T1301" s="191"/>
      <c r="U1301" s="191"/>
      <c r="V1301" s="191"/>
      <c r="W1301" s="191"/>
    </row>
    <row r="1302" spans="1:23">
      <c r="A1302" s="191"/>
      <c r="B1302" s="191"/>
      <c r="C1302" s="191"/>
      <c r="D1302" s="191"/>
      <c r="E1302" s="182"/>
      <c r="F1302" s="191"/>
      <c r="G1302" s="191"/>
      <c r="H1302" s="191"/>
      <c r="I1302" s="182"/>
      <c r="J1302" s="191"/>
      <c r="K1302" s="191"/>
      <c r="L1302" s="191"/>
      <c r="M1302" s="191"/>
      <c r="N1302" s="191"/>
      <c r="O1302" s="191"/>
      <c r="P1302" s="191"/>
      <c r="Q1302" s="191"/>
      <c r="R1302" s="191"/>
      <c r="S1302" s="191"/>
      <c r="T1302" s="191"/>
      <c r="U1302" s="191"/>
      <c r="V1302" s="191"/>
      <c r="W1302" s="191"/>
    </row>
    <row r="1303" spans="1:23">
      <c r="A1303" s="191"/>
      <c r="B1303" s="191"/>
      <c r="C1303" s="191"/>
      <c r="D1303" s="191"/>
      <c r="E1303" s="182"/>
      <c r="F1303" s="191"/>
      <c r="G1303" s="191"/>
      <c r="H1303" s="191"/>
      <c r="I1303" s="182"/>
      <c r="J1303" s="191"/>
      <c r="K1303" s="191"/>
      <c r="L1303" s="191"/>
      <c r="M1303" s="191"/>
      <c r="N1303" s="191"/>
      <c r="O1303" s="191"/>
      <c r="P1303" s="191"/>
      <c r="Q1303" s="191"/>
      <c r="R1303" s="191"/>
      <c r="S1303" s="191"/>
      <c r="T1303" s="191"/>
      <c r="U1303" s="191"/>
      <c r="V1303" s="191"/>
      <c r="W1303" s="191"/>
    </row>
    <row r="1304" spans="1:23">
      <c r="A1304" s="191"/>
      <c r="B1304" s="191"/>
      <c r="C1304" s="191"/>
      <c r="D1304" s="191"/>
      <c r="E1304" s="182"/>
      <c r="F1304" s="191"/>
      <c r="G1304" s="191"/>
      <c r="H1304" s="191"/>
      <c r="I1304" s="182"/>
      <c r="J1304" s="191"/>
      <c r="K1304" s="191"/>
      <c r="L1304" s="191"/>
      <c r="M1304" s="191"/>
      <c r="N1304" s="191"/>
      <c r="O1304" s="191"/>
      <c r="P1304" s="191"/>
      <c r="Q1304" s="191"/>
      <c r="R1304" s="191"/>
      <c r="S1304" s="191"/>
      <c r="T1304" s="191"/>
      <c r="U1304" s="191"/>
      <c r="V1304" s="191"/>
      <c r="W1304" s="191"/>
    </row>
    <row r="1305" spans="1:23">
      <c r="A1305" s="191"/>
      <c r="B1305" s="191"/>
      <c r="C1305" s="191"/>
      <c r="D1305" s="191"/>
      <c r="E1305" s="182"/>
      <c r="F1305" s="191"/>
      <c r="G1305" s="191"/>
      <c r="H1305" s="191"/>
      <c r="I1305" s="182"/>
      <c r="J1305" s="191"/>
      <c r="K1305" s="191"/>
      <c r="L1305" s="191"/>
      <c r="M1305" s="191"/>
      <c r="N1305" s="191"/>
      <c r="O1305" s="191"/>
      <c r="P1305" s="191"/>
      <c r="Q1305" s="191"/>
      <c r="R1305" s="191"/>
      <c r="S1305" s="191"/>
      <c r="T1305" s="191"/>
      <c r="U1305" s="191"/>
      <c r="V1305" s="191"/>
      <c r="W1305" s="191"/>
    </row>
    <row r="1306" spans="1:23">
      <c r="A1306" s="191"/>
      <c r="B1306" s="191"/>
      <c r="C1306" s="191"/>
      <c r="D1306" s="191"/>
      <c r="E1306" s="182"/>
      <c r="F1306" s="191"/>
      <c r="G1306" s="191"/>
      <c r="H1306" s="191"/>
      <c r="I1306" s="182"/>
      <c r="J1306" s="191"/>
      <c r="K1306" s="191"/>
      <c r="L1306" s="191"/>
      <c r="M1306" s="191"/>
      <c r="N1306" s="191"/>
      <c r="O1306" s="191"/>
      <c r="P1306" s="191"/>
      <c r="Q1306" s="191"/>
      <c r="R1306" s="191"/>
      <c r="S1306" s="191"/>
      <c r="T1306" s="191"/>
      <c r="U1306" s="191"/>
      <c r="V1306" s="191"/>
      <c r="W1306" s="191"/>
    </row>
    <row r="1307" spans="1:23">
      <c r="A1307" s="191"/>
      <c r="B1307" s="191"/>
      <c r="C1307" s="191"/>
      <c r="D1307" s="191"/>
      <c r="E1307" s="182"/>
      <c r="F1307" s="191"/>
      <c r="G1307" s="191"/>
      <c r="H1307" s="191"/>
      <c r="I1307" s="182"/>
      <c r="J1307" s="191"/>
      <c r="K1307" s="191"/>
      <c r="L1307" s="191"/>
      <c r="M1307" s="191"/>
      <c r="N1307" s="191"/>
      <c r="O1307" s="191"/>
      <c r="P1307" s="191"/>
      <c r="Q1307" s="191"/>
      <c r="R1307" s="191"/>
      <c r="S1307" s="191"/>
      <c r="T1307" s="191"/>
      <c r="U1307" s="191"/>
      <c r="V1307" s="191"/>
      <c r="W1307" s="191"/>
    </row>
    <row r="1308" spans="1:23">
      <c r="A1308" s="191"/>
      <c r="B1308" s="191"/>
      <c r="C1308" s="191"/>
      <c r="D1308" s="191"/>
      <c r="E1308" s="182"/>
      <c r="F1308" s="191"/>
      <c r="G1308" s="191"/>
      <c r="H1308" s="191"/>
      <c r="I1308" s="182"/>
      <c r="J1308" s="191"/>
      <c r="K1308" s="191"/>
      <c r="L1308" s="191"/>
      <c r="M1308" s="191"/>
      <c r="N1308" s="191"/>
      <c r="O1308" s="191"/>
      <c r="P1308" s="191"/>
      <c r="Q1308" s="191"/>
      <c r="R1308" s="191"/>
      <c r="S1308" s="191"/>
      <c r="T1308" s="191"/>
      <c r="U1308" s="191"/>
      <c r="V1308" s="191"/>
      <c r="W1308" s="191"/>
    </row>
    <row r="1309" spans="1:23">
      <c r="A1309" s="191"/>
      <c r="B1309" s="191"/>
      <c r="C1309" s="191"/>
      <c r="D1309" s="191"/>
      <c r="E1309" s="182"/>
      <c r="F1309" s="191"/>
      <c r="G1309" s="191"/>
      <c r="H1309" s="191"/>
      <c r="I1309" s="182"/>
      <c r="J1309" s="191"/>
      <c r="K1309" s="191"/>
      <c r="L1309" s="191"/>
      <c r="M1309" s="191"/>
      <c r="N1309" s="191"/>
      <c r="O1309" s="191"/>
      <c r="P1309" s="191"/>
      <c r="Q1309" s="191"/>
      <c r="R1309" s="191"/>
      <c r="S1309" s="191"/>
      <c r="T1309" s="191"/>
      <c r="U1309" s="191"/>
      <c r="V1309" s="191"/>
      <c r="W1309" s="191"/>
    </row>
    <row r="1310" spans="1:23">
      <c r="A1310" s="191"/>
      <c r="B1310" s="191"/>
      <c r="C1310" s="191"/>
      <c r="D1310" s="191"/>
      <c r="E1310" s="182"/>
      <c r="F1310" s="191"/>
      <c r="G1310" s="191"/>
      <c r="H1310" s="191"/>
      <c r="I1310" s="182"/>
      <c r="J1310" s="191"/>
      <c r="K1310" s="191"/>
      <c r="L1310" s="191"/>
      <c r="M1310" s="191"/>
      <c r="N1310" s="191"/>
      <c r="O1310" s="191"/>
      <c r="P1310" s="191"/>
      <c r="Q1310" s="191"/>
      <c r="R1310" s="191"/>
      <c r="S1310" s="191"/>
      <c r="T1310" s="191"/>
      <c r="U1310" s="191"/>
      <c r="V1310" s="191"/>
      <c r="W1310" s="191"/>
    </row>
    <row r="1311" spans="1:23">
      <c r="A1311" s="191"/>
      <c r="B1311" s="191"/>
      <c r="C1311" s="191"/>
      <c r="D1311" s="191"/>
      <c r="E1311" s="182"/>
      <c r="F1311" s="191"/>
      <c r="G1311" s="191"/>
      <c r="H1311" s="191"/>
      <c r="I1311" s="182"/>
      <c r="J1311" s="191"/>
      <c r="K1311" s="191"/>
      <c r="L1311" s="191"/>
      <c r="M1311" s="191"/>
      <c r="N1311" s="191"/>
      <c r="O1311" s="191"/>
      <c r="P1311" s="191"/>
      <c r="Q1311" s="191"/>
      <c r="R1311" s="191"/>
      <c r="S1311" s="191"/>
      <c r="T1311" s="191"/>
      <c r="U1311" s="191"/>
      <c r="V1311" s="191"/>
      <c r="W1311" s="191"/>
    </row>
    <row r="1312" spans="1:23">
      <c r="A1312" s="191"/>
      <c r="B1312" s="191"/>
      <c r="C1312" s="191"/>
      <c r="D1312" s="191"/>
      <c r="E1312" s="182"/>
      <c r="F1312" s="191"/>
      <c r="G1312" s="191"/>
      <c r="H1312" s="191"/>
      <c r="I1312" s="182"/>
      <c r="J1312" s="191"/>
      <c r="K1312" s="191"/>
      <c r="L1312" s="191"/>
      <c r="M1312" s="191"/>
      <c r="N1312" s="191"/>
      <c r="O1312" s="191"/>
      <c r="P1312" s="191"/>
      <c r="Q1312" s="191"/>
      <c r="R1312" s="191"/>
      <c r="S1312" s="191"/>
      <c r="T1312" s="191"/>
      <c r="U1312" s="191"/>
      <c r="V1312" s="191"/>
      <c r="W1312" s="191"/>
    </row>
    <row r="1313" spans="1:23">
      <c r="A1313" s="191"/>
      <c r="B1313" s="191"/>
      <c r="C1313" s="191"/>
      <c r="D1313" s="191"/>
      <c r="E1313" s="182"/>
      <c r="F1313" s="191"/>
      <c r="G1313" s="191"/>
      <c r="H1313" s="191"/>
      <c r="I1313" s="182"/>
      <c r="J1313" s="191"/>
      <c r="K1313" s="191"/>
      <c r="L1313" s="191"/>
      <c r="M1313" s="191"/>
      <c r="N1313" s="191"/>
      <c r="O1313" s="191"/>
      <c r="P1313" s="191"/>
      <c r="Q1313" s="191"/>
      <c r="R1313" s="191"/>
      <c r="S1313" s="191"/>
      <c r="T1313" s="191"/>
      <c r="U1313" s="191"/>
      <c r="V1313" s="191"/>
      <c r="W1313" s="191"/>
    </row>
    <row r="1314" spans="1:23">
      <c r="A1314" s="191"/>
      <c r="B1314" s="191"/>
      <c r="C1314" s="191"/>
      <c r="D1314" s="191"/>
      <c r="E1314" s="182"/>
      <c r="F1314" s="191"/>
      <c r="G1314" s="191"/>
      <c r="H1314" s="191"/>
      <c r="I1314" s="182"/>
      <c r="J1314" s="191"/>
      <c r="K1314" s="191"/>
      <c r="L1314" s="191"/>
      <c r="M1314" s="191"/>
      <c r="N1314" s="191"/>
      <c r="O1314" s="191"/>
      <c r="P1314" s="191"/>
      <c r="Q1314" s="191"/>
      <c r="R1314" s="191"/>
      <c r="S1314" s="191"/>
      <c r="T1314" s="191"/>
      <c r="U1314" s="191"/>
      <c r="V1314" s="191"/>
      <c r="W1314" s="191"/>
    </row>
    <row r="1315" spans="1:23">
      <c r="A1315" s="191"/>
      <c r="B1315" s="191"/>
      <c r="C1315" s="191"/>
      <c r="D1315" s="191"/>
      <c r="E1315" s="182"/>
      <c r="F1315" s="191"/>
      <c r="G1315" s="191"/>
      <c r="H1315" s="191"/>
      <c r="I1315" s="182"/>
      <c r="J1315" s="191"/>
      <c r="K1315" s="191"/>
      <c r="L1315" s="191"/>
      <c r="M1315" s="191"/>
      <c r="N1315" s="191"/>
      <c r="O1315" s="191"/>
      <c r="P1315" s="191"/>
      <c r="Q1315" s="191"/>
      <c r="R1315" s="191"/>
      <c r="S1315" s="191"/>
      <c r="T1315" s="191"/>
      <c r="U1315" s="191"/>
      <c r="V1315" s="191"/>
      <c r="W1315" s="191"/>
    </row>
    <row r="1316" spans="1:23">
      <c r="A1316" s="191"/>
      <c r="B1316" s="191"/>
      <c r="C1316" s="191"/>
      <c r="D1316" s="191"/>
      <c r="E1316" s="182"/>
      <c r="F1316" s="191"/>
      <c r="G1316" s="191"/>
      <c r="H1316" s="191"/>
      <c r="I1316" s="182"/>
      <c r="J1316" s="191"/>
      <c r="K1316" s="191"/>
      <c r="L1316" s="191"/>
      <c r="M1316" s="191"/>
      <c r="N1316" s="191"/>
      <c r="O1316" s="191"/>
      <c r="P1316" s="191"/>
      <c r="Q1316" s="191"/>
      <c r="R1316" s="191"/>
      <c r="S1316" s="191"/>
      <c r="T1316" s="191"/>
      <c r="U1316" s="191"/>
      <c r="V1316" s="191"/>
      <c r="W1316" s="191"/>
    </row>
    <row r="1317" spans="1:23">
      <c r="A1317" s="191"/>
      <c r="B1317" s="191"/>
      <c r="C1317" s="191"/>
      <c r="D1317" s="191"/>
      <c r="E1317" s="182"/>
      <c r="F1317" s="191"/>
      <c r="G1317" s="191"/>
      <c r="H1317" s="191"/>
      <c r="I1317" s="182"/>
      <c r="J1317" s="191"/>
      <c r="K1317" s="191"/>
      <c r="L1317" s="191"/>
      <c r="M1317" s="191"/>
      <c r="N1317" s="191"/>
      <c r="O1317" s="191"/>
      <c r="P1317" s="191"/>
      <c r="Q1317" s="191"/>
      <c r="R1317" s="191"/>
      <c r="S1317" s="191"/>
      <c r="T1317" s="191"/>
      <c r="U1317" s="191"/>
      <c r="V1317" s="191"/>
      <c r="W1317" s="191"/>
    </row>
    <row r="1318" spans="1:23">
      <c r="A1318" s="191"/>
      <c r="B1318" s="191"/>
      <c r="C1318" s="191"/>
      <c r="D1318" s="191"/>
      <c r="E1318" s="182"/>
      <c r="F1318" s="191"/>
      <c r="G1318" s="191"/>
      <c r="H1318" s="191"/>
      <c r="I1318" s="182"/>
      <c r="J1318" s="191"/>
      <c r="K1318" s="191"/>
      <c r="L1318" s="191"/>
      <c r="M1318" s="191"/>
      <c r="N1318" s="191"/>
      <c r="O1318" s="191"/>
      <c r="P1318" s="191"/>
      <c r="Q1318" s="191"/>
      <c r="R1318" s="191"/>
      <c r="S1318" s="191"/>
      <c r="T1318" s="191"/>
      <c r="U1318" s="191"/>
      <c r="V1318" s="191"/>
      <c r="W1318" s="191"/>
    </row>
    <row r="1319" spans="1:23">
      <c r="A1319" s="191"/>
      <c r="B1319" s="191"/>
      <c r="C1319" s="191"/>
      <c r="D1319" s="191"/>
      <c r="E1319" s="182"/>
      <c r="F1319" s="191"/>
      <c r="G1319" s="191"/>
      <c r="H1319" s="191"/>
      <c r="I1319" s="182"/>
      <c r="J1319" s="191"/>
      <c r="K1319" s="191"/>
      <c r="L1319" s="191"/>
      <c r="M1319" s="191"/>
      <c r="N1319" s="191"/>
      <c r="O1319" s="191"/>
      <c r="P1319" s="191"/>
      <c r="Q1319" s="191"/>
      <c r="R1319" s="191"/>
      <c r="S1319" s="191"/>
      <c r="T1319" s="191"/>
      <c r="U1319" s="191"/>
      <c r="V1319" s="191"/>
      <c r="W1319" s="191"/>
    </row>
    <row r="1320" spans="1:23">
      <c r="A1320" s="191"/>
      <c r="B1320" s="191"/>
      <c r="C1320" s="191"/>
      <c r="D1320" s="191"/>
      <c r="E1320" s="182"/>
      <c r="F1320" s="191"/>
      <c r="G1320" s="191"/>
      <c r="H1320" s="191"/>
      <c r="I1320" s="182"/>
      <c r="J1320" s="191"/>
      <c r="K1320" s="191"/>
      <c r="L1320" s="191"/>
      <c r="M1320" s="191"/>
      <c r="N1320" s="191"/>
      <c r="O1320" s="191"/>
      <c r="P1320" s="191"/>
      <c r="Q1320" s="191"/>
      <c r="R1320" s="191"/>
      <c r="S1320" s="191"/>
      <c r="T1320" s="191"/>
      <c r="U1320" s="191"/>
      <c r="V1320" s="191"/>
      <c r="W1320" s="191"/>
    </row>
    <row r="1321" spans="1:23">
      <c r="A1321" s="191"/>
      <c r="B1321" s="191"/>
      <c r="C1321" s="191"/>
      <c r="D1321" s="191"/>
      <c r="E1321" s="182"/>
      <c r="F1321" s="191"/>
      <c r="G1321" s="191"/>
      <c r="H1321" s="191"/>
      <c r="I1321" s="182"/>
      <c r="J1321" s="191"/>
      <c r="K1321" s="191"/>
      <c r="L1321" s="191"/>
      <c r="M1321" s="191"/>
      <c r="N1321" s="191"/>
      <c r="O1321" s="191"/>
      <c r="P1321" s="191"/>
      <c r="Q1321" s="191"/>
      <c r="R1321" s="191"/>
      <c r="S1321" s="191"/>
      <c r="T1321" s="191"/>
      <c r="U1321" s="191"/>
      <c r="V1321" s="191"/>
      <c r="W1321" s="191"/>
    </row>
    <row r="1322" spans="1:23">
      <c r="A1322" s="191"/>
      <c r="B1322" s="191"/>
      <c r="C1322" s="191"/>
      <c r="D1322" s="191"/>
      <c r="E1322" s="182"/>
      <c r="F1322" s="191"/>
      <c r="G1322" s="191"/>
      <c r="H1322" s="191"/>
      <c r="I1322" s="182"/>
      <c r="J1322" s="191"/>
      <c r="K1322" s="191"/>
      <c r="L1322" s="191"/>
      <c r="M1322" s="191"/>
      <c r="N1322" s="191"/>
      <c r="O1322" s="191"/>
      <c r="P1322" s="191"/>
      <c r="Q1322" s="191"/>
      <c r="R1322" s="191"/>
      <c r="S1322" s="191"/>
      <c r="T1322" s="191"/>
      <c r="U1322" s="191"/>
      <c r="V1322" s="191"/>
      <c r="W1322" s="191"/>
    </row>
    <row r="1323" spans="1:23">
      <c r="A1323" s="191"/>
      <c r="B1323" s="191"/>
      <c r="C1323" s="191"/>
      <c r="D1323" s="191"/>
      <c r="E1323" s="182"/>
      <c r="F1323" s="191"/>
      <c r="G1323" s="191"/>
      <c r="H1323" s="191"/>
      <c r="I1323" s="182"/>
      <c r="J1323" s="191"/>
      <c r="K1323" s="191"/>
      <c r="L1323" s="191"/>
      <c r="M1323" s="191"/>
      <c r="N1323" s="191"/>
      <c r="O1323" s="191"/>
      <c r="P1323" s="191"/>
      <c r="Q1323" s="191"/>
      <c r="R1323" s="191"/>
      <c r="S1323" s="191"/>
      <c r="T1323" s="191"/>
      <c r="U1323" s="191"/>
      <c r="V1323" s="191"/>
      <c r="W1323" s="191"/>
    </row>
    <row r="1324" spans="1:23">
      <c r="A1324" s="191"/>
      <c r="B1324" s="191"/>
      <c r="C1324" s="191"/>
      <c r="D1324" s="191"/>
      <c r="E1324" s="182"/>
      <c r="F1324" s="191"/>
      <c r="G1324" s="191"/>
      <c r="H1324" s="191"/>
      <c r="I1324" s="182"/>
      <c r="J1324" s="191"/>
      <c r="K1324" s="191"/>
      <c r="L1324" s="191"/>
      <c r="M1324" s="191"/>
      <c r="N1324" s="191"/>
      <c r="O1324" s="191"/>
      <c r="P1324" s="191"/>
      <c r="Q1324" s="191"/>
      <c r="R1324" s="191"/>
      <c r="S1324" s="191"/>
      <c r="T1324" s="191"/>
      <c r="U1324" s="191"/>
      <c r="V1324" s="191"/>
      <c r="W1324" s="191"/>
    </row>
    <row r="1325" spans="1:23">
      <c r="A1325" s="191"/>
      <c r="B1325" s="191"/>
      <c r="C1325" s="191"/>
      <c r="D1325" s="191"/>
      <c r="E1325" s="182"/>
      <c r="F1325" s="191"/>
      <c r="G1325" s="191"/>
      <c r="H1325" s="191"/>
      <c r="I1325" s="182"/>
      <c r="J1325" s="191"/>
      <c r="K1325" s="191"/>
      <c r="L1325" s="191"/>
      <c r="M1325" s="191"/>
      <c r="N1325" s="191"/>
      <c r="O1325" s="191"/>
      <c r="P1325" s="191"/>
      <c r="Q1325" s="191"/>
      <c r="R1325" s="191"/>
      <c r="S1325" s="191"/>
      <c r="T1325" s="191"/>
      <c r="U1325" s="191"/>
      <c r="V1325" s="191"/>
      <c r="W1325" s="191"/>
    </row>
    <row r="1326" spans="1:23">
      <c r="A1326" s="191"/>
      <c r="B1326" s="191"/>
      <c r="C1326" s="191"/>
      <c r="D1326" s="191"/>
      <c r="E1326" s="182"/>
      <c r="F1326" s="191"/>
      <c r="G1326" s="191"/>
      <c r="H1326" s="191"/>
      <c r="I1326" s="182"/>
      <c r="J1326" s="191"/>
      <c r="K1326" s="191"/>
      <c r="L1326" s="191"/>
      <c r="M1326" s="191"/>
      <c r="N1326" s="191"/>
      <c r="O1326" s="191"/>
      <c r="P1326" s="191"/>
      <c r="Q1326" s="191"/>
      <c r="R1326" s="191"/>
      <c r="S1326" s="191"/>
      <c r="T1326" s="191"/>
      <c r="U1326" s="191"/>
      <c r="V1326" s="191"/>
      <c r="W1326" s="191"/>
    </row>
    <row r="1327" spans="1:23">
      <c r="A1327" s="191"/>
      <c r="B1327" s="191"/>
      <c r="C1327" s="191"/>
      <c r="D1327" s="191"/>
      <c r="E1327" s="182"/>
      <c r="F1327" s="191"/>
      <c r="G1327" s="191"/>
      <c r="H1327" s="191"/>
      <c r="I1327" s="182"/>
      <c r="J1327" s="191"/>
      <c r="K1327" s="191"/>
      <c r="L1327" s="191"/>
      <c r="M1327" s="191"/>
      <c r="N1327" s="191"/>
      <c r="O1327" s="191"/>
      <c r="P1327" s="191"/>
      <c r="Q1327" s="191"/>
      <c r="R1327" s="191"/>
      <c r="S1327" s="191"/>
      <c r="T1327" s="191"/>
      <c r="U1327" s="191"/>
      <c r="V1327" s="191"/>
      <c r="W1327" s="191"/>
    </row>
    <row r="1328" spans="1:23">
      <c r="A1328" s="191"/>
      <c r="B1328" s="191"/>
      <c r="C1328" s="191"/>
      <c r="D1328" s="191"/>
      <c r="E1328" s="182"/>
      <c r="F1328" s="191"/>
      <c r="G1328" s="191"/>
      <c r="H1328" s="191"/>
      <c r="I1328" s="182"/>
      <c r="J1328" s="191"/>
      <c r="K1328" s="191"/>
      <c r="L1328" s="191"/>
      <c r="M1328" s="191"/>
      <c r="N1328" s="191"/>
      <c r="O1328" s="191"/>
      <c r="P1328" s="191"/>
      <c r="Q1328" s="191"/>
      <c r="R1328" s="191"/>
      <c r="S1328" s="191"/>
      <c r="T1328" s="191"/>
      <c r="U1328" s="191"/>
      <c r="V1328" s="191"/>
      <c r="W1328" s="191"/>
    </row>
    <row r="1329" spans="1:23">
      <c r="A1329" s="191"/>
      <c r="B1329" s="191"/>
      <c r="C1329" s="191"/>
      <c r="D1329" s="191"/>
      <c r="E1329" s="182"/>
      <c r="F1329" s="191"/>
      <c r="G1329" s="191"/>
      <c r="H1329" s="191"/>
      <c r="I1329" s="182"/>
      <c r="J1329" s="191"/>
      <c r="K1329" s="191"/>
      <c r="L1329" s="191"/>
      <c r="M1329" s="191"/>
      <c r="N1329" s="191"/>
      <c r="O1329" s="191"/>
      <c r="P1329" s="191"/>
      <c r="Q1329" s="191"/>
      <c r="R1329" s="191"/>
      <c r="S1329" s="191"/>
      <c r="T1329" s="191"/>
      <c r="U1329" s="191"/>
      <c r="V1329" s="191"/>
      <c r="W1329" s="191"/>
    </row>
    <row r="1330" spans="1:23">
      <c r="A1330" s="191"/>
      <c r="B1330" s="191"/>
      <c r="C1330" s="191"/>
      <c r="D1330" s="191"/>
      <c r="E1330" s="182"/>
      <c r="F1330" s="191"/>
      <c r="G1330" s="191"/>
      <c r="H1330" s="191"/>
      <c r="I1330" s="182"/>
      <c r="J1330" s="191"/>
      <c r="K1330" s="191"/>
      <c r="L1330" s="191"/>
      <c r="M1330" s="191"/>
      <c r="N1330" s="191"/>
      <c r="O1330" s="191"/>
      <c r="P1330" s="191"/>
      <c r="Q1330" s="191"/>
      <c r="R1330" s="191"/>
      <c r="S1330" s="191"/>
      <c r="T1330" s="191"/>
      <c r="U1330" s="191"/>
      <c r="V1330" s="191"/>
      <c r="W1330" s="191"/>
    </row>
    <row r="1331" spans="1:23">
      <c r="A1331" s="191"/>
      <c r="B1331" s="191"/>
      <c r="C1331" s="191"/>
      <c r="D1331" s="191"/>
      <c r="E1331" s="182"/>
      <c r="F1331" s="191"/>
      <c r="G1331" s="191"/>
      <c r="H1331" s="191"/>
      <c r="I1331" s="182"/>
      <c r="J1331" s="191"/>
      <c r="K1331" s="191"/>
      <c r="L1331" s="191"/>
      <c r="M1331" s="191"/>
      <c r="N1331" s="191"/>
      <c r="O1331" s="191"/>
      <c r="P1331" s="191"/>
      <c r="Q1331" s="191"/>
      <c r="R1331" s="191"/>
      <c r="S1331" s="191"/>
      <c r="T1331" s="191"/>
      <c r="U1331" s="191"/>
      <c r="V1331" s="191"/>
      <c r="W1331" s="191"/>
    </row>
    <row r="1332" spans="1:23">
      <c r="A1332" s="191"/>
      <c r="B1332" s="191"/>
      <c r="C1332" s="191"/>
      <c r="D1332" s="191"/>
      <c r="E1332" s="182"/>
      <c r="F1332" s="191"/>
      <c r="G1332" s="191"/>
      <c r="H1332" s="191"/>
      <c r="I1332" s="182"/>
      <c r="J1332" s="191"/>
      <c r="K1332" s="191"/>
      <c r="L1332" s="191"/>
      <c r="M1332" s="191"/>
      <c r="N1332" s="191"/>
      <c r="O1332" s="191"/>
      <c r="P1332" s="191"/>
      <c r="Q1332" s="191"/>
      <c r="R1332" s="191"/>
      <c r="S1332" s="191"/>
      <c r="T1332" s="191"/>
      <c r="U1332" s="191"/>
      <c r="V1332" s="191"/>
      <c r="W1332" s="191"/>
    </row>
    <row r="1333" spans="1:23">
      <c r="A1333" s="191"/>
      <c r="B1333" s="191"/>
      <c r="C1333" s="191"/>
      <c r="D1333" s="191"/>
      <c r="E1333" s="182"/>
      <c r="F1333" s="191"/>
      <c r="G1333" s="191"/>
      <c r="H1333" s="191"/>
      <c r="I1333" s="182"/>
      <c r="J1333" s="191"/>
      <c r="K1333" s="191"/>
      <c r="L1333" s="191"/>
      <c r="M1333" s="191"/>
      <c r="N1333" s="191"/>
      <c r="O1333" s="191"/>
      <c r="P1333" s="191"/>
      <c r="Q1333" s="191"/>
      <c r="R1333" s="191"/>
      <c r="S1333" s="191"/>
      <c r="T1333" s="191"/>
      <c r="U1333" s="191"/>
      <c r="V1333" s="191"/>
      <c r="W1333" s="191"/>
    </row>
    <row r="1334" spans="1:23">
      <c r="A1334" s="191"/>
      <c r="B1334" s="191"/>
      <c r="C1334" s="191"/>
      <c r="D1334" s="191"/>
      <c r="E1334" s="182"/>
      <c r="F1334" s="191"/>
      <c r="G1334" s="191"/>
      <c r="H1334" s="191"/>
      <c r="I1334" s="182"/>
      <c r="J1334" s="191"/>
      <c r="K1334" s="191"/>
      <c r="L1334" s="191"/>
      <c r="M1334" s="191"/>
      <c r="N1334" s="191"/>
      <c r="O1334" s="191"/>
      <c r="P1334" s="191"/>
      <c r="Q1334" s="191"/>
      <c r="R1334" s="191"/>
      <c r="S1334" s="191"/>
      <c r="T1334" s="191"/>
      <c r="U1334" s="191"/>
      <c r="V1334" s="191"/>
      <c r="W1334" s="191"/>
    </row>
    <row r="1335" spans="1:23">
      <c r="A1335" s="191"/>
      <c r="B1335" s="191"/>
      <c r="C1335" s="191"/>
      <c r="D1335" s="191"/>
      <c r="E1335" s="182"/>
      <c r="F1335" s="191"/>
      <c r="G1335" s="191"/>
      <c r="H1335" s="191"/>
      <c r="I1335" s="182"/>
      <c r="J1335" s="191"/>
      <c r="K1335" s="191"/>
      <c r="L1335" s="191"/>
      <c r="M1335" s="191"/>
      <c r="N1335" s="191"/>
      <c r="O1335" s="191"/>
      <c r="P1335" s="191"/>
      <c r="Q1335" s="191"/>
      <c r="R1335" s="191"/>
      <c r="S1335" s="191"/>
      <c r="T1335" s="191"/>
      <c r="U1335" s="191"/>
      <c r="V1335" s="191"/>
      <c r="W1335" s="191"/>
    </row>
    <row r="1336" spans="1:23">
      <c r="A1336" s="191"/>
      <c r="B1336" s="191"/>
      <c r="C1336" s="191"/>
      <c r="D1336" s="191"/>
      <c r="E1336" s="182"/>
      <c r="F1336" s="191"/>
      <c r="G1336" s="191"/>
      <c r="H1336" s="191"/>
      <c r="I1336" s="182"/>
      <c r="J1336" s="191"/>
      <c r="K1336" s="191"/>
      <c r="L1336" s="191"/>
      <c r="M1336" s="191"/>
      <c r="N1336" s="191"/>
      <c r="O1336" s="191"/>
      <c r="P1336" s="191"/>
      <c r="Q1336" s="191"/>
      <c r="R1336" s="191"/>
      <c r="S1336" s="191"/>
      <c r="T1336" s="191"/>
      <c r="U1336" s="191"/>
      <c r="V1336" s="191"/>
      <c r="W1336" s="191"/>
    </row>
    <row r="1337" spans="1:23">
      <c r="A1337" s="191"/>
      <c r="B1337" s="191"/>
      <c r="C1337" s="191"/>
      <c r="D1337" s="191"/>
      <c r="E1337" s="182"/>
      <c r="F1337" s="191"/>
      <c r="G1337" s="191"/>
      <c r="H1337" s="191"/>
      <c r="I1337" s="182"/>
      <c r="J1337" s="191"/>
      <c r="K1337" s="191"/>
      <c r="L1337" s="191"/>
      <c r="M1337" s="191"/>
      <c r="N1337" s="191"/>
      <c r="O1337" s="191"/>
      <c r="P1337" s="191"/>
      <c r="Q1337" s="191"/>
      <c r="R1337" s="191"/>
      <c r="S1337" s="191"/>
      <c r="T1337" s="191"/>
      <c r="U1337" s="191"/>
      <c r="V1337" s="191"/>
      <c r="W1337" s="191"/>
    </row>
    <row r="1338" spans="1:23">
      <c r="A1338" s="191"/>
      <c r="B1338" s="191"/>
      <c r="C1338" s="191"/>
      <c r="D1338" s="191"/>
      <c r="E1338" s="182"/>
      <c r="F1338" s="191"/>
      <c r="G1338" s="191"/>
      <c r="H1338" s="191"/>
      <c r="I1338" s="182"/>
      <c r="J1338" s="191"/>
      <c r="K1338" s="191"/>
      <c r="L1338" s="191"/>
      <c r="M1338" s="191"/>
      <c r="N1338" s="191"/>
      <c r="O1338" s="191"/>
      <c r="P1338" s="191"/>
      <c r="Q1338" s="191"/>
      <c r="R1338" s="191"/>
      <c r="S1338" s="191"/>
      <c r="T1338" s="191"/>
      <c r="U1338" s="191"/>
      <c r="V1338" s="191"/>
      <c r="W1338" s="191"/>
    </row>
    <row r="1339" spans="1:23">
      <c r="A1339" s="191"/>
      <c r="B1339" s="191"/>
      <c r="C1339" s="191"/>
      <c r="D1339" s="191"/>
      <c r="E1339" s="182"/>
      <c r="F1339" s="191"/>
      <c r="G1339" s="191"/>
      <c r="H1339" s="191"/>
      <c r="I1339" s="182"/>
      <c r="J1339" s="191"/>
      <c r="K1339" s="191"/>
      <c r="L1339" s="191"/>
      <c r="M1339" s="191"/>
      <c r="N1339" s="191"/>
      <c r="O1339" s="191"/>
      <c r="P1339" s="191"/>
      <c r="Q1339" s="191"/>
      <c r="R1339" s="191"/>
      <c r="S1339" s="191"/>
      <c r="T1339" s="191"/>
      <c r="U1339" s="191"/>
      <c r="V1339" s="191"/>
      <c r="W1339" s="191"/>
    </row>
    <row r="1340" spans="1:23">
      <c r="A1340" s="191"/>
      <c r="B1340" s="191"/>
      <c r="C1340" s="191"/>
      <c r="D1340" s="191"/>
      <c r="E1340" s="182"/>
      <c r="F1340" s="191"/>
      <c r="G1340" s="191"/>
      <c r="H1340" s="191"/>
      <c r="I1340" s="182"/>
      <c r="J1340" s="191"/>
      <c r="K1340" s="191"/>
      <c r="L1340" s="191"/>
      <c r="M1340" s="191"/>
      <c r="N1340" s="191"/>
      <c r="O1340" s="191"/>
      <c r="P1340" s="191"/>
      <c r="Q1340" s="191"/>
      <c r="R1340" s="191"/>
      <c r="S1340" s="191"/>
      <c r="T1340" s="191"/>
      <c r="U1340" s="191"/>
      <c r="V1340" s="191"/>
      <c r="W1340" s="191"/>
    </row>
    <row r="1341" spans="1:23">
      <c r="A1341" s="191"/>
      <c r="B1341" s="191"/>
      <c r="C1341" s="191"/>
      <c r="D1341" s="191"/>
      <c r="E1341" s="182"/>
      <c r="F1341" s="191"/>
      <c r="G1341" s="191"/>
      <c r="H1341" s="191"/>
      <c r="I1341" s="182"/>
      <c r="J1341" s="191"/>
      <c r="K1341" s="191"/>
      <c r="L1341" s="191"/>
      <c r="M1341" s="191"/>
      <c r="N1341" s="191"/>
      <c r="O1341" s="191"/>
      <c r="P1341" s="191"/>
      <c r="Q1341" s="191"/>
      <c r="R1341" s="191"/>
      <c r="S1341" s="191"/>
      <c r="T1341" s="191"/>
      <c r="U1341" s="191"/>
      <c r="V1341" s="191"/>
      <c r="W1341" s="191"/>
    </row>
    <row r="1342" spans="1:23">
      <c r="A1342" s="191"/>
      <c r="B1342" s="191"/>
      <c r="C1342" s="191"/>
      <c r="D1342" s="191"/>
      <c r="E1342" s="182"/>
      <c r="F1342" s="191"/>
      <c r="G1342" s="191"/>
      <c r="H1342" s="191"/>
      <c r="I1342" s="182"/>
      <c r="J1342" s="191"/>
      <c r="K1342" s="191"/>
      <c r="L1342" s="191"/>
      <c r="M1342" s="191"/>
      <c r="N1342" s="191"/>
      <c r="O1342" s="191"/>
      <c r="P1342" s="191"/>
      <c r="Q1342" s="191"/>
      <c r="R1342" s="191"/>
      <c r="S1342" s="191"/>
      <c r="T1342" s="191"/>
      <c r="U1342" s="191"/>
      <c r="V1342" s="191"/>
      <c r="W1342" s="191"/>
    </row>
    <row r="1343" spans="1:23">
      <c r="A1343" s="191"/>
      <c r="B1343" s="191"/>
      <c r="C1343" s="191"/>
      <c r="D1343" s="191"/>
      <c r="E1343" s="182"/>
      <c r="F1343" s="191"/>
      <c r="G1343" s="191"/>
      <c r="H1343" s="191"/>
      <c r="I1343" s="182"/>
      <c r="J1343" s="191"/>
      <c r="K1343" s="191"/>
      <c r="L1343" s="191"/>
      <c r="M1343" s="191"/>
      <c r="N1343" s="191"/>
      <c r="O1343" s="191"/>
      <c r="P1343" s="191"/>
      <c r="Q1343" s="191"/>
      <c r="R1343" s="191"/>
      <c r="S1343" s="191"/>
      <c r="T1343" s="191"/>
      <c r="U1343" s="191"/>
      <c r="V1343" s="191"/>
      <c r="W1343" s="191"/>
    </row>
    <row r="1344" spans="1:23">
      <c r="A1344" s="191"/>
      <c r="B1344" s="191"/>
      <c r="C1344" s="191"/>
      <c r="D1344" s="191"/>
      <c r="E1344" s="182"/>
      <c r="F1344" s="191"/>
      <c r="G1344" s="191"/>
      <c r="H1344" s="191"/>
      <c r="I1344" s="182"/>
      <c r="J1344" s="191"/>
      <c r="K1344" s="191"/>
      <c r="L1344" s="191"/>
      <c r="M1344" s="191"/>
      <c r="N1344" s="191"/>
      <c r="O1344" s="191"/>
      <c r="P1344" s="191"/>
      <c r="Q1344" s="191"/>
      <c r="R1344" s="191"/>
      <c r="S1344" s="191"/>
      <c r="T1344" s="191"/>
      <c r="U1344" s="191"/>
      <c r="V1344" s="191"/>
      <c r="W1344" s="191"/>
    </row>
    <row r="1345" spans="1:23">
      <c r="A1345" s="191"/>
      <c r="B1345" s="191"/>
      <c r="C1345" s="191"/>
      <c r="D1345" s="191"/>
      <c r="E1345" s="182"/>
      <c r="F1345" s="191"/>
      <c r="G1345" s="191"/>
      <c r="H1345" s="191"/>
      <c r="I1345" s="182"/>
      <c r="J1345" s="191"/>
      <c r="K1345" s="191"/>
      <c r="L1345" s="191"/>
      <c r="M1345" s="191"/>
      <c r="N1345" s="191"/>
      <c r="O1345" s="191"/>
      <c r="P1345" s="191"/>
      <c r="Q1345" s="191"/>
      <c r="R1345" s="191"/>
      <c r="S1345" s="191"/>
      <c r="T1345" s="191"/>
      <c r="U1345" s="191"/>
      <c r="V1345" s="191"/>
      <c r="W1345" s="191"/>
    </row>
    <row r="1346" spans="1:23">
      <c r="A1346" s="191"/>
      <c r="B1346" s="191"/>
      <c r="C1346" s="191"/>
      <c r="D1346" s="191"/>
      <c r="E1346" s="182"/>
      <c r="F1346" s="191"/>
      <c r="G1346" s="191"/>
      <c r="H1346" s="191"/>
      <c r="I1346" s="182"/>
      <c r="J1346" s="191"/>
      <c r="K1346" s="191"/>
      <c r="L1346" s="191"/>
      <c r="M1346" s="191"/>
      <c r="N1346" s="191"/>
      <c r="O1346" s="191"/>
      <c r="P1346" s="191"/>
      <c r="Q1346" s="191"/>
      <c r="R1346" s="191"/>
      <c r="S1346" s="191"/>
      <c r="T1346" s="191"/>
      <c r="U1346" s="191"/>
      <c r="V1346" s="191"/>
      <c r="W1346" s="191"/>
    </row>
    <row r="1347" spans="1:23">
      <c r="A1347" s="191"/>
      <c r="B1347" s="191"/>
      <c r="C1347" s="191"/>
      <c r="D1347" s="191"/>
      <c r="E1347" s="182"/>
      <c r="F1347" s="191"/>
      <c r="G1347" s="191"/>
      <c r="H1347" s="191"/>
      <c r="I1347" s="182"/>
      <c r="J1347" s="191"/>
      <c r="K1347" s="191"/>
      <c r="L1347" s="191"/>
      <c r="M1347" s="191"/>
      <c r="N1347" s="191"/>
      <c r="O1347" s="191"/>
      <c r="P1347" s="191"/>
      <c r="Q1347" s="191"/>
      <c r="R1347" s="191"/>
      <c r="S1347" s="191"/>
      <c r="T1347" s="191"/>
      <c r="U1347" s="191"/>
      <c r="V1347" s="191"/>
      <c r="W1347" s="191"/>
    </row>
    <row r="1348" spans="1:23">
      <c r="A1348" s="191"/>
      <c r="B1348" s="191"/>
      <c r="C1348" s="191"/>
      <c r="D1348" s="191"/>
      <c r="E1348" s="182"/>
      <c r="F1348" s="191"/>
      <c r="G1348" s="191"/>
      <c r="H1348" s="191"/>
      <c r="I1348" s="182"/>
      <c r="J1348" s="191"/>
      <c r="K1348" s="191"/>
      <c r="L1348" s="191"/>
      <c r="M1348" s="191"/>
      <c r="N1348" s="191"/>
      <c r="O1348" s="191"/>
      <c r="P1348" s="191"/>
      <c r="Q1348" s="191"/>
      <c r="R1348" s="191"/>
      <c r="S1348" s="191"/>
      <c r="T1348" s="191"/>
      <c r="U1348" s="191"/>
      <c r="V1348" s="191"/>
      <c r="W1348" s="191"/>
    </row>
    <row r="1349" spans="1:23">
      <c r="A1349" s="191"/>
      <c r="B1349" s="191"/>
      <c r="C1349" s="191"/>
      <c r="D1349" s="191"/>
      <c r="E1349" s="182"/>
      <c r="F1349" s="191"/>
      <c r="G1349" s="191"/>
      <c r="H1349" s="191"/>
      <c r="I1349" s="182"/>
      <c r="J1349" s="191"/>
      <c r="K1349" s="191"/>
      <c r="L1349" s="191"/>
      <c r="M1349" s="191"/>
      <c r="N1349" s="191"/>
      <c r="O1349" s="191"/>
      <c r="P1349" s="191"/>
      <c r="Q1349" s="191"/>
      <c r="R1349" s="191"/>
      <c r="S1349" s="191"/>
      <c r="T1349" s="191"/>
      <c r="U1349" s="191"/>
      <c r="V1349" s="191"/>
      <c r="W1349" s="191"/>
    </row>
    <row r="1350" spans="1:23">
      <c r="A1350" s="191"/>
      <c r="B1350" s="191"/>
      <c r="C1350" s="191"/>
      <c r="D1350" s="191"/>
      <c r="E1350" s="182"/>
      <c r="F1350" s="191"/>
      <c r="G1350" s="191"/>
      <c r="H1350" s="191"/>
      <c r="I1350" s="182"/>
      <c r="J1350" s="191"/>
      <c r="K1350" s="191"/>
      <c r="L1350" s="191"/>
      <c r="M1350" s="191"/>
      <c r="N1350" s="191"/>
      <c r="O1350" s="191"/>
      <c r="P1350" s="191"/>
      <c r="Q1350" s="191"/>
      <c r="R1350" s="191"/>
      <c r="S1350" s="191"/>
      <c r="T1350" s="191"/>
      <c r="U1350" s="191"/>
      <c r="V1350" s="191"/>
      <c r="W1350" s="191"/>
    </row>
    <row r="1351" spans="1:23">
      <c r="A1351" s="191"/>
      <c r="B1351" s="191"/>
      <c r="C1351" s="191"/>
      <c r="D1351" s="191"/>
      <c r="E1351" s="182"/>
      <c r="F1351" s="191"/>
      <c r="G1351" s="191"/>
      <c r="H1351" s="191"/>
      <c r="I1351" s="182"/>
      <c r="J1351" s="191"/>
      <c r="K1351" s="191"/>
      <c r="L1351" s="191"/>
      <c r="M1351" s="191"/>
      <c r="N1351" s="191"/>
      <c r="O1351" s="191"/>
      <c r="P1351" s="191"/>
      <c r="Q1351" s="191"/>
      <c r="R1351" s="191"/>
      <c r="S1351" s="191"/>
      <c r="T1351" s="191"/>
      <c r="U1351" s="191"/>
      <c r="V1351" s="191"/>
      <c r="W1351" s="191"/>
    </row>
    <row r="1352" spans="1:23">
      <c r="A1352" s="191"/>
      <c r="B1352" s="191"/>
      <c r="C1352" s="191"/>
      <c r="D1352" s="191"/>
      <c r="E1352" s="182"/>
      <c r="F1352" s="191"/>
      <c r="G1352" s="191"/>
      <c r="H1352" s="191"/>
      <c r="I1352" s="182"/>
      <c r="J1352" s="191"/>
      <c r="K1352" s="191"/>
      <c r="L1352" s="191"/>
      <c r="M1352" s="191"/>
      <c r="N1352" s="191"/>
      <c r="O1352" s="191"/>
      <c r="P1352" s="191"/>
      <c r="Q1352" s="191"/>
      <c r="R1352" s="191"/>
      <c r="S1352" s="191"/>
      <c r="T1352" s="191"/>
      <c r="U1352" s="191"/>
      <c r="V1352" s="191"/>
      <c r="W1352" s="191"/>
    </row>
    <row r="1353" spans="1:23">
      <c r="A1353" s="191"/>
      <c r="B1353" s="191"/>
      <c r="C1353" s="191"/>
      <c r="D1353" s="191"/>
      <c r="E1353" s="182"/>
      <c r="F1353" s="191"/>
      <c r="G1353" s="191"/>
      <c r="H1353" s="191"/>
      <c r="I1353" s="182"/>
      <c r="J1353" s="191"/>
      <c r="K1353" s="191"/>
      <c r="L1353" s="191"/>
      <c r="M1353" s="191"/>
      <c r="N1353" s="191"/>
      <c r="O1353" s="191"/>
      <c r="P1353" s="191"/>
      <c r="Q1353" s="191"/>
      <c r="R1353" s="191"/>
      <c r="S1353" s="191"/>
      <c r="T1353" s="191"/>
      <c r="U1353" s="191"/>
      <c r="V1353" s="191"/>
      <c r="W1353" s="191"/>
    </row>
    <row r="1354" spans="1:23">
      <c r="A1354" s="191"/>
      <c r="B1354" s="191"/>
      <c r="C1354" s="191"/>
      <c r="D1354" s="191"/>
      <c r="E1354" s="182"/>
      <c r="F1354" s="191"/>
      <c r="G1354" s="191"/>
      <c r="H1354" s="191"/>
      <c r="I1354" s="182"/>
      <c r="J1354" s="191"/>
      <c r="K1354" s="191"/>
      <c r="L1354" s="191"/>
      <c r="M1354" s="191"/>
      <c r="N1354" s="191"/>
      <c r="O1354" s="191"/>
      <c r="P1354" s="191"/>
      <c r="Q1354" s="191"/>
      <c r="R1354" s="191"/>
      <c r="S1354" s="191"/>
      <c r="T1354" s="191"/>
      <c r="U1354" s="191"/>
      <c r="V1354" s="191"/>
      <c r="W1354" s="191"/>
    </row>
    <row r="1355" spans="1:23">
      <c r="A1355" s="191"/>
      <c r="B1355" s="191"/>
      <c r="C1355" s="191"/>
      <c r="D1355" s="191"/>
      <c r="E1355" s="182"/>
      <c r="F1355" s="191"/>
      <c r="G1355" s="191"/>
      <c r="H1355" s="191"/>
      <c r="I1355" s="182"/>
      <c r="J1355" s="191"/>
      <c r="K1355" s="191"/>
      <c r="L1355" s="191"/>
      <c r="M1355" s="191"/>
      <c r="N1355" s="191"/>
      <c r="O1355" s="191"/>
      <c r="P1355" s="191"/>
      <c r="Q1355" s="191"/>
      <c r="R1355" s="191"/>
      <c r="S1355" s="191"/>
      <c r="T1355" s="191"/>
      <c r="U1355" s="191"/>
      <c r="V1355" s="191"/>
      <c r="W1355" s="191"/>
    </row>
    <row r="1356" spans="1:23">
      <c r="A1356" s="191"/>
      <c r="B1356" s="191"/>
      <c r="C1356" s="191"/>
      <c r="D1356" s="191"/>
      <c r="E1356" s="182"/>
      <c r="F1356" s="191"/>
      <c r="G1356" s="191"/>
      <c r="H1356" s="191"/>
      <c r="I1356" s="182"/>
      <c r="J1356" s="191"/>
      <c r="K1356" s="191"/>
      <c r="L1356" s="191"/>
      <c r="M1356" s="191"/>
      <c r="N1356" s="191"/>
      <c r="O1356" s="191"/>
      <c r="P1356" s="191"/>
      <c r="Q1356" s="191"/>
      <c r="R1356" s="191"/>
      <c r="S1356" s="191"/>
      <c r="T1356" s="191"/>
      <c r="U1356" s="191"/>
      <c r="V1356" s="191"/>
      <c r="W1356" s="191"/>
    </row>
    <row r="1357" spans="1:23">
      <c r="A1357" s="191"/>
      <c r="B1357" s="191"/>
      <c r="C1357" s="191"/>
      <c r="D1357" s="191"/>
      <c r="E1357" s="182"/>
      <c r="F1357" s="191"/>
      <c r="G1357" s="191"/>
      <c r="H1357" s="191"/>
      <c r="I1357" s="182"/>
      <c r="J1357" s="191"/>
      <c r="K1357" s="191"/>
      <c r="L1357" s="191"/>
      <c r="M1357" s="191"/>
      <c r="N1357" s="191"/>
      <c r="O1357" s="191"/>
      <c r="P1357" s="191"/>
      <c r="Q1357" s="191"/>
      <c r="R1357" s="191"/>
      <c r="S1357" s="191"/>
      <c r="T1357" s="191"/>
      <c r="U1357" s="191"/>
      <c r="V1357" s="191"/>
      <c r="W1357" s="191"/>
    </row>
    <row r="1358" spans="1:23">
      <c r="A1358" s="191"/>
      <c r="B1358" s="191"/>
      <c r="C1358" s="191"/>
      <c r="D1358" s="191"/>
      <c r="E1358" s="182"/>
      <c r="F1358" s="191"/>
      <c r="G1358" s="191"/>
      <c r="H1358" s="191"/>
      <c r="I1358" s="182"/>
      <c r="J1358" s="191"/>
      <c r="K1358" s="191"/>
      <c r="L1358" s="191"/>
      <c r="M1358" s="191"/>
      <c r="N1358" s="191"/>
      <c r="O1358" s="191"/>
      <c r="P1358" s="191"/>
      <c r="Q1358" s="191"/>
      <c r="R1358" s="191"/>
      <c r="S1358" s="191"/>
      <c r="T1358" s="191"/>
      <c r="U1358" s="191"/>
      <c r="V1358" s="191"/>
      <c r="W1358" s="191"/>
    </row>
    <row r="1359" spans="1:23">
      <c r="A1359" s="191"/>
      <c r="B1359" s="191"/>
      <c r="C1359" s="191"/>
      <c r="D1359" s="191"/>
      <c r="E1359" s="182"/>
      <c r="F1359" s="191"/>
      <c r="G1359" s="191"/>
      <c r="H1359" s="191"/>
      <c r="I1359" s="182"/>
      <c r="J1359" s="191"/>
      <c r="K1359" s="191"/>
      <c r="L1359" s="191"/>
      <c r="M1359" s="191"/>
      <c r="N1359" s="191"/>
      <c r="O1359" s="191"/>
      <c r="P1359" s="191"/>
      <c r="Q1359" s="191"/>
      <c r="R1359" s="191"/>
      <c r="S1359" s="191"/>
      <c r="T1359" s="191"/>
      <c r="U1359" s="191"/>
      <c r="V1359" s="191"/>
      <c r="W1359" s="191"/>
    </row>
    <row r="1360" spans="1:23">
      <c r="A1360" s="191"/>
      <c r="B1360" s="191"/>
      <c r="C1360" s="191"/>
      <c r="D1360" s="191"/>
      <c r="E1360" s="182"/>
      <c r="F1360" s="191"/>
      <c r="G1360" s="191"/>
      <c r="H1360" s="191"/>
      <c r="I1360" s="182"/>
      <c r="J1360" s="191"/>
      <c r="K1360" s="191"/>
      <c r="L1360" s="191"/>
      <c r="M1360" s="191"/>
      <c r="N1360" s="191"/>
      <c r="O1360" s="191"/>
      <c r="P1360" s="191"/>
      <c r="Q1360" s="191"/>
      <c r="R1360" s="191"/>
      <c r="S1360" s="191"/>
      <c r="T1360" s="191"/>
      <c r="U1360" s="191"/>
      <c r="V1360" s="191"/>
      <c r="W1360" s="191"/>
    </row>
    <row r="1361" spans="1:23">
      <c r="A1361" s="191"/>
      <c r="B1361" s="191"/>
      <c r="C1361" s="191"/>
      <c r="D1361" s="191"/>
      <c r="E1361" s="182"/>
      <c r="F1361" s="191"/>
      <c r="G1361" s="191"/>
      <c r="H1361" s="191"/>
      <c r="I1361" s="182"/>
      <c r="J1361" s="191"/>
      <c r="K1361" s="191"/>
      <c r="L1361" s="191"/>
      <c r="M1361" s="191"/>
      <c r="N1361" s="191"/>
      <c r="O1361" s="191"/>
      <c r="P1361" s="191"/>
      <c r="Q1361" s="191"/>
      <c r="R1361" s="191"/>
      <c r="S1361" s="191"/>
      <c r="T1361" s="191"/>
      <c r="U1361" s="191"/>
      <c r="V1361" s="191"/>
      <c r="W1361" s="191"/>
    </row>
    <row r="1362" spans="1:23">
      <c r="A1362" s="191"/>
      <c r="B1362" s="191"/>
      <c r="C1362" s="191"/>
      <c r="D1362" s="191"/>
      <c r="E1362" s="182"/>
      <c r="F1362" s="191"/>
      <c r="G1362" s="191"/>
      <c r="H1362" s="191"/>
      <c r="I1362" s="182"/>
      <c r="J1362" s="191"/>
      <c r="K1362" s="191"/>
      <c r="L1362" s="191"/>
      <c r="M1362" s="191"/>
      <c r="N1362" s="191"/>
      <c r="O1362" s="191"/>
      <c r="P1362" s="191"/>
      <c r="Q1362" s="191"/>
      <c r="R1362" s="191"/>
      <c r="S1362" s="191"/>
      <c r="T1362" s="191"/>
      <c r="U1362" s="191"/>
      <c r="V1362" s="191"/>
      <c r="W1362" s="191"/>
    </row>
    <row r="1363" spans="1:23">
      <c r="A1363" s="191"/>
      <c r="B1363" s="191"/>
      <c r="C1363" s="191"/>
      <c r="D1363" s="191"/>
      <c r="E1363" s="182"/>
      <c r="F1363" s="191"/>
      <c r="G1363" s="191"/>
      <c r="H1363" s="191"/>
      <c r="I1363" s="182"/>
      <c r="J1363" s="191"/>
      <c r="K1363" s="191"/>
      <c r="L1363" s="191"/>
      <c r="M1363" s="191"/>
      <c r="N1363" s="191"/>
      <c r="O1363" s="191"/>
      <c r="P1363" s="191"/>
      <c r="Q1363" s="191"/>
      <c r="R1363" s="191"/>
      <c r="S1363" s="191"/>
      <c r="T1363" s="191"/>
      <c r="U1363" s="191"/>
      <c r="V1363" s="191"/>
      <c r="W1363" s="191"/>
    </row>
    <row r="1364" spans="1:23">
      <c r="A1364" s="191"/>
      <c r="B1364" s="191"/>
      <c r="C1364" s="191"/>
      <c r="D1364" s="191"/>
      <c r="E1364" s="182"/>
      <c r="F1364" s="191"/>
      <c r="G1364" s="191"/>
      <c r="H1364" s="191"/>
      <c r="I1364" s="182"/>
      <c r="J1364" s="191"/>
      <c r="K1364" s="191"/>
      <c r="L1364" s="191"/>
      <c r="M1364" s="191"/>
      <c r="N1364" s="191"/>
      <c r="O1364" s="191"/>
      <c r="P1364" s="191"/>
      <c r="Q1364" s="191"/>
      <c r="R1364" s="191"/>
      <c r="S1364" s="191"/>
      <c r="T1364" s="191"/>
      <c r="U1364" s="191"/>
      <c r="V1364" s="191"/>
      <c r="W1364" s="191"/>
    </row>
    <row r="1365" spans="1:23">
      <c r="A1365" s="191"/>
      <c r="B1365" s="191"/>
      <c r="C1365" s="191"/>
      <c r="D1365" s="191"/>
      <c r="E1365" s="182"/>
      <c r="F1365" s="191"/>
      <c r="G1365" s="191"/>
      <c r="H1365" s="191"/>
      <c r="I1365" s="182"/>
      <c r="J1365" s="191"/>
      <c r="K1365" s="191"/>
      <c r="L1365" s="191"/>
      <c r="M1365" s="191"/>
      <c r="N1365" s="191"/>
      <c r="O1365" s="191"/>
      <c r="P1365" s="191"/>
      <c r="Q1365" s="191"/>
      <c r="R1365" s="191"/>
      <c r="S1365" s="191"/>
      <c r="T1365" s="191"/>
      <c r="U1365" s="191"/>
      <c r="V1365" s="191"/>
      <c r="W1365" s="191"/>
    </row>
    <row r="1366" spans="1:23">
      <c r="A1366" s="191"/>
      <c r="B1366" s="191"/>
      <c r="C1366" s="191"/>
      <c r="D1366" s="191"/>
      <c r="E1366" s="182"/>
      <c r="F1366" s="191"/>
      <c r="G1366" s="191"/>
      <c r="H1366" s="191"/>
      <c r="I1366" s="182"/>
      <c r="J1366" s="191"/>
      <c r="K1366" s="191"/>
      <c r="L1366" s="191"/>
      <c r="M1366" s="191"/>
      <c r="N1366" s="191"/>
      <c r="O1366" s="191"/>
      <c r="P1366" s="191"/>
      <c r="Q1366" s="191"/>
      <c r="R1366" s="191"/>
      <c r="S1366" s="191"/>
      <c r="T1366" s="191"/>
      <c r="U1366" s="191"/>
      <c r="V1366" s="191"/>
      <c r="W1366" s="191"/>
    </row>
    <row r="1367" spans="1:23">
      <c r="A1367" s="191"/>
      <c r="B1367" s="191"/>
      <c r="C1367" s="191"/>
      <c r="D1367" s="191"/>
      <c r="E1367" s="182"/>
      <c r="F1367" s="191"/>
      <c r="G1367" s="191"/>
      <c r="H1367" s="191"/>
      <c r="I1367" s="182"/>
      <c r="J1367" s="191"/>
      <c r="K1367" s="191"/>
      <c r="L1367" s="191"/>
      <c r="M1367" s="191"/>
      <c r="N1367" s="191"/>
      <c r="O1367" s="191"/>
      <c r="P1367" s="191"/>
      <c r="Q1367" s="191"/>
      <c r="R1367" s="191"/>
      <c r="S1367" s="191"/>
      <c r="T1367" s="191"/>
      <c r="U1367" s="191"/>
      <c r="V1367" s="191"/>
      <c r="W1367" s="191"/>
    </row>
    <row r="1368" spans="1:23">
      <c r="A1368" s="191"/>
      <c r="B1368" s="191"/>
      <c r="C1368" s="191"/>
      <c r="D1368" s="191"/>
      <c r="E1368" s="182"/>
      <c r="F1368" s="191"/>
      <c r="G1368" s="191"/>
      <c r="H1368" s="191"/>
      <c r="I1368" s="182"/>
      <c r="J1368" s="191"/>
      <c r="K1368" s="191"/>
      <c r="L1368" s="191"/>
      <c r="M1368" s="191"/>
      <c r="N1368" s="191"/>
      <c r="O1368" s="191"/>
      <c r="P1368" s="191"/>
      <c r="Q1368" s="191"/>
      <c r="R1368" s="191"/>
      <c r="S1368" s="191"/>
      <c r="T1368" s="191"/>
      <c r="U1368" s="191"/>
      <c r="V1368" s="191"/>
      <c r="W1368" s="191"/>
    </row>
    <row r="1369" spans="1:23">
      <c r="A1369" s="191"/>
      <c r="B1369" s="191"/>
      <c r="C1369" s="191"/>
      <c r="D1369" s="191"/>
      <c r="E1369" s="182"/>
      <c r="F1369" s="191"/>
      <c r="G1369" s="191"/>
      <c r="H1369" s="191"/>
      <c r="I1369" s="182"/>
      <c r="J1369" s="191"/>
      <c r="K1369" s="191"/>
      <c r="L1369" s="191"/>
      <c r="M1369" s="191"/>
      <c r="N1369" s="191"/>
      <c r="O1369" s="191"/>
      <c r="P1369" s="191"/>
      <c r="Q1369" s="191"/>
      <c r="R1369" s="191"/>
      <c r="S1369" s="191"/>
      <c r="T1369" s="191"/>
      <c r="U1369" s="191"/>
      <c r="V1369" s="191"/>
      <c r="W1369" s="191"/>
    </row>
    <row r="1370" spans="1:23">
      <c r="A1370" s="191"/>
      <c r="B1370" s="191"/>
      <c r="C1370" s="191"/>
      <c r="D1370" s="191"/>
      <c r="E1370" s="182"/>
      <c r="F1370" s="191"/>
      <c r="G1370" s="191"/>
      <c r="H1370" s="191"/>
      <c r="I1370" s="182"/>
      <c r="J1370" s="191"/>
      <c r="K1370" s="191"/>
      <c r="L1370" s="191"/>
      <c r="M1370" s="191"/>
      <c r="N1370" s="191"/>
      <c r="O1370" s="191"/>
      <c r="P1370" s="191"/>
      <c r="Q1370" s="191"/>
      <c r="R1370" s="191"/>
      <c r="S1370" s="191"/>
      <c r="T1370" s="191"/>
      <c r="U1370" s="191"/>
      <c r="V1370" s="191"/>
      <c r="W1370" s="191"/>
    </row>
    <row r="1371" spans="1:23">
      <c r="A1371" s="191"/>
      <c r="B1371" s="191"/>
      <c r="C1371" s="191"/>
      <c r="D1371" s="191"/>
      <c r="E1371" s="182"/>
      <c r="F1371" s="191"/>
      <c r="G1371" s="191"/>
      <c r="H1371" s="191"/>
      <c r="I1371" s="182"/>
      <c r="J1371" s="191"/>
      <c r="K1371" s="191"/>
      <c r="L1371" s="191"/>
      <c r="M1371" s="191"/>
      <c r="N1371" s="191"/>
      <c r="O1371" s="191"/>
      <c r="P1371" s="191"/>
      <c r="Q1371" s="191"/>
      <c r="R1371" s="191"/>
      <c r="S1371" s="191"/>
      <c r="T1371" s="191"/>
      <c r="U1371" s="191"/>
      <c r="V1371" s="191"/>
      <c r="W1371" s="191"/>
    </row>
    <row r="1372" spans="1:23">
      <c r="A1372" s="191"/>
      <c r="B1372" s="191"/>
      <c r="C1372" s="191"/>
      <c r="D1372" s="191"/>
      <c r="E1372" s="182"/>
      <c r="F1372" s="191"/>
      <c r="G1372" s="191"/>
      <c r="H1372" s="191"/>
      <c r="I1372" s="182"/>
      <c r="J1372" s="191"/>
      <c r="K1372" s="191"/>
      <c r="L1372" s="191"/>
      <c r="M1372" s="191"/>
      <c r="N1372" s="191"/>
      <c r="O1372" s="191"/>
      <c r="P1372" s="191"/>
      <c r="Q1372" s="191"/>
      <c r="R1372" s="191"/>
      <c r="S1372" s="191"/>
      <c r="T1372" s="191"/>
      <c r="U1372" s="191"/>
      <c r="V1372" s="191"/>
      <c r="W1372" s="191"/>
    </row>
    <row r="1373" spans="1:23">
      <c r="A1373" s="191"/>
      <c r="B1373" s="191"/>
      <c r="C1373" s="191"/>
      <c r="D1373" s="191"/>
      <c r="E1373" s="182"/>
      <c r="F1373" s="191"/>
      <c r="G1373" s="191"/>
      <c r="H1373" s="191"/>
      <c r="I1373" s="182"/>
      <c r="J1373" s="191"/>
      <c r="K1373" s="191"/>
      <c r="L1373" s="191"/>
      <c r="M1373" s="191"/>
      <c r="N1373" s="191"/>
      <c r="O1373" s="191"/>
      <c r="P1373" s="191"/>
      <c r="Q1373" s="191"/>
      <c r="R1373" s="191"/>
      <c r="S1373" s="191"/>
      <c r="T1373" s="191"/>
      <c r="U1373" s="191"/>
      <c r="V1373" s="191"/>
      <c r="W1373" s="191"/>
    </row>
    <row r="1374" spans="1:23">
      <c r="A1374" s="191"/>
      <c r="B1374" s="191"/>
      <c r="C1374" s="191"/>
      <c r="D1374" s="191"/>
      <c r="E1374" s="182"/>
      <c r="F1374" s="191"/>
      <c r="G1374" s="191"/>
      <c r="H1374" s="191"/>
      <c r="I1374" s="182"/>
      <c r="J1374" s="191"/>
      <c r="K1374" s="191"/>
      <c r="L1374" s="191"/>
      <c r="M1374" s="191"/>
      <c r="N1374" s="191"/>
      <c r="O1374" s="191"/>
      <c r="P1374" s="191"/>
      <c r="Q1374" s="191"/>
      <c r="R1374" s="191"/>
      <c r="S1374" s="191"/>
      <c r="T1374" s="191"/>
      <c r="U1374" s="191"/>
      <c r="V1374" s="191"/>
      <c r="W1374" s="191"/>
    </row>
    <row r="1375" spans="1:23">
      <c r="A1375" s="191"/>
      <c r="B1375" s="191"/>
      <c r="C1375" s="191"/>
      <c r="D1375" s="191"/>
      <c r="E1375" s="182"/>
      <c r="F1375" s="191"/>
      <c r="G1375" s="191"/>
      <c r="H1375" s="191"/>
      <c r="I1375" s="182"/>
      <c r="J1375" s="191"/>
      <c r="K1375" s="191"/>
      <c r="L1375" s="191"/>
      <c r="M1375" s="191"/>
      <c r="N1375" s="191"/>
      <c r="O1375" s="191"/>
      <c r="P1375" s="191"/>
      <c r="Q1375" s="191"/>
      <c r="R1375" s="191"/>
      <c r="S1375" s="191"/>
      <c r="T1375" s="191"/>
      <c r="U1375" s="191"/>
      <c r="V1375" s="191"/>
      <c r="W1375" s="191"/>
    </row>
    <row r="1376" spans="1:23">
      <c r="A1376" s="191"/>
      <c r="B1376" s="191"/>
      <c r="C1376" s="191"/>
      <c r="D1376" s="191"/>
      <c r="E1376" s="182"/>
      <c r="F1376" s="191"/>
      <c r="G1376" s="191"/>
      <c r="H1376" s="191"/>
      <c r="I1376" s="182"/>
      <c r="J1376" s="191"/>
      <c r="K1376" s="191"/>
      <c r="L1376" s="191"/>
      <c r="M1376" s="191"/>
      <c r="N1376" s="191"/>
      <c r="O1376" s="191"/>
      <c r="P1376" s="191"/>
      <c r="Q1376" s="191"/>
      <c r="R1376" s="191"/>
      <c r="S1376" s="191"/>
      <c r="T1376" s="191"/>
      <c r="U1376" s="191"/>
      <c r="V1376" s="191"/>
      <c r="W1376" s="191"/>
    </row>
    <row r="1377" spans="1:23">
      <c r="A1377" s="191"/>
      <c r="B1377" s="191"/>
      <c r="C1377" s="191"/>
      <c r="D1377" s="191"/>
      <c r="E1377" s="182"/>
      <c r="F1377" s="191"/>
      <c r="G1377" s="191"/>
      <c r="H1377" s="191"/>
      <c r="I1377" s="182"/>
      <c r="J1377" s="191"/>
      <c r="K1377" s="191"/>
      <c r="L1377" s="191"/>
      <c r="M1377" s="191"/>
      <c r="N1377" s="191"/>
      <c r="O1377" s="191"/>
      <c r="P1377" s="191"/>
      <c r="Q1377" s="191"/>
      <c r="R1377" s="191"/>
      <c r="S1377" s="191"/>
      <c r="T1377" s="191"/>
      <c r="U1377" s="191"/>
      <c r="V1377" s="191"/>
      <c r="W1377" s="191"/>
    </row>
    <row r="1378" spans="1:23">
      <c r="A1378" s="191"/>
      <c r="B1378" s="191"/>
      <c r="C1378" s="191"/>
      <c r="D1378" s="191"/>
      <c r="E1378" s="182"/>
      <c r="F1378" s="191"/>
      <c r="G1378" s="191"/>
      <c r="H1378" s="191"/>
      <c r="I1378" s="182"/>
      <c r="J1378" s="191"/>
      <c r="K1378" s="191"/>
      <c r="L1378" s="191"/>
      <c r="M1378" s="191"/>
      <c r="N1378" s="191"/>
      <c r="O1378" s="191"/>
      <c r="P1378" s="191"/>
      <c r="Q1378" s="191"/>
      <c r="R1378" s="191"/>
      <c r="S1378" s="191"/>
      <c r="T1378" s="191"/>
      <c r="U1378" s="191"/>
      <c r="V1378" s="191"/>
      <c r="W1378" s="191"/>
    </row>
    <row r="1379" spans="1:23">
      <c r="A1379" s="191"/>
      <c r="B1379" s="191"/>
      <c r="C1379" s="191"/>
      <c r="D1379" s="191"/>
      <c r="E1379" s="182"/>
      <c r="F1379" s="191"/>
      <c r="G1379" s="191"/>
      <c r="H1379" s="191"/>
      <c r="I1379" s="182"/>
      <c r="J1379" s="191"/>
      <c r="K1379" s="191"/>
      <c r="L1379" s="191"/>
      <c r="M1379" s="191"/>
      <c r="N1379" s="191"/>
      <c r="O1379" s="191"/>
      <c r="P1379" s="191"/>
      <c r="Q1379" s="191"/>
      <c r="R1379" s="191"/>
      <c r="S1379" s="191"/>
      <c r="T1379" s="191"/>
      <c r="U1379" s="191"/>
      <c r="V1379" s="191"/>
      <c r="W1379" s="191"/>
    </row>
    <row r="1380" spans="1:23">
      <c r="A1380" s="191"/>
      <c r="B1380" s="191"/>
      <c r="C1380" s="191"/>
      <c r="D1380" s="191"/>
      <c r="E1380" s="182"/>
      <c r="F1380" s="191"/>
      <c r="G1380" s="191"/>
      <c r="H1380" s="191"/>
      <c r="I1380" s="182"/>
      <c r="J1380" s="191"/>
      <c r="K1380" s="191"/>
      <c r="L1380" s="191"/>
      <c r="M1380" s="191"/>
      <c r="N1380" s="191"/>
      <c r="O1380" s="191"/>
      <c r="P1380" s="191"/>
      <c r="Q1380" s="191"/>
      <c r="R1380" s="191"/>
      <c r="S1380" s="191"/>
      <c r="T1380" s="191"/>
      <c r="U1380" s="191"/>
      <c r="V1380" s="191"/>
      <c r="W1380" s="191"/>
    </row>
    <row r="1381" spans="1:23">
      <c r="A1381" s="191"/>
      <c r="B1381" s="191"/>
      <c r="C1381" s="191"/>
      <c r="D1381" s="191"/>
      <c r="E1381" s="182"/>
      <c r="F1381" s="191"/>
      <c r="G1381" s="191"/>
      <c r="H1381" s="191"/>
      <c r="I1381" s="182"/>
      <c r="J1381" s="191"/>
      <c r="K1381" s="191"/>
      <c r="L1381" s="191"/>
      <c r="M1381" s="191"/>
      <c r="N1381" s="191"/>
      <c r="O1381" s="191"/>
      <c r="P1381" s="191"/>
      <c r="Q1381" s="191"/>
      <c r="R1381" s="191"/>
      <c r="S1381" s="191"/>
      <c r="T1381" s="191"/>
      <c r="U1381" s="191"/>
      <c r="V1381" s="191"/>
      <c r="W1381" s="191"/>
    </row>
    <row r="1382" spans="1:23">
      <c r="A1382" s="191"/>
      <c r="B1382" s="191"/>
      <c r="C1382" s="191"/>
      <c r="D1382" s="191"/>
      <c r="E1382" s="182"/>
      <c r="F1382" s="191"/>
      <c r="G1382" s="191"/>
      <c r="H1382" s="191"/>
      <c r="I1382" s="182"/>
      <c r="J1382" s="191"/>
      <c r="K1382" s="191"/>
      <c r="L1382" s="191"/>
      <c r="M1382" s="191"/>
      <c r="N1382" s="191"/>
      <c r="O1382" s="191"/>
      <c r="P1382" s="191"/>
      <c r="Q1382" s="191"/>
      <c r="R1382" s="191"/>
      <c r="S1382" s="191"/>
      <c r="T1382" s="191"/>
      <c r="U1382" s="191"/>
      <c r="V1382" s="191"/>
      <c r="W1382" s="191"/>
    </row>
    <row r="1383" spans="1:23">
      <c r="A1383" s="191"/>
      <c r="B1383" s="191"/>
      <c r="C1383" s="191"/>
      <c r="D1383" s="191"/>
      <c r="E1383" s="182"/>
      <c r="F1383" s="191"/>
      <c r="G1383" s="191"/>
      <c r="H1383" s="191"/>
      <c r="I1383" s="182"/>
      <c r="J1383" s="191"/>
      <c r="K1383" s="191"/>
      <c r="L1383" s="191"/>
      <c r="M1383" s="191"/>
      <c r="N1383" s="191"/>
      <c r="O1383" s="191"/>
      <c r="P1383" s="191"/>
      <c r="Q1383" s="191"/>
      <c r="R1383" s="191"/>
      <c r="S1383" s="191"/>
      <c r="T1383" s="191"/>
      <c r="U1383" s="191"/>
      <c r="V1383" s="191"/>
      <c r="W1383" s="191"/>
    </row>
    <row r="1384" spans="1:23">
      <c r="A1384" s="191"/>
      <c r="B1384" s="191"/>
      <c r="C1384" s="191"/>
      <c r="D1384" s="191"/>
      <c r="E1384" s="182"/>
      <c r="F1384" s="191"/>
      <c r="G1384" s="191"/>
      <c r="H1384" s="191"/>
      <c r="I1384" s="182"/>
      <c r="J1384" s="191"/>
      <c r="K1384" s="191"/>
      <c r="L1384" s="191"/>
      <c r="M1384" s="191"/>
      <c r="N1384" s="191"/>
      <c r="O1384" s="191"/>
      <c r="P1384" s="191"/>
      <c r="Q1384" s="191"/>
      <c r="R1384" s="191"/>
      <c r="S1384" s="191"/>
      <c r="T1384" s="191"/>
      <c r="U1384" s="191"/>
      <c r="V1384" s="191"/>
      <c r="W1384" s="191"/>
    </row>
    <row r="1385" spans="1:23">
      <c r="A1385" s="191"/>
      <c r="B1385" s="191"/>
      <c r="C1385" s="191"/>
      <c r="D1385" s="191"/>
      <c r="E1385" s="182"/>
      <c r="F1385" s="191"/>
      <c r="G1385" s="191"/>
      <c r="H1385" s="191"/>
      <c r="I1385" s="182"/>
      <c r="J1385" s="191"/>
      <c r="K1385" s="191"/>
      <c r="L1385" s="191"/>
      <c r="M1385" s="191"/>
      <c r="N1385" s="191"/>
      <c r="O1385" s="191"/>
      <c r="P1385" s="191"/>
      <c r="Q1385" s="191"/>
      <c r="R1385" s="191"/>
      <c r="S1385" s="191"/>
      <c r="T1385" s="191"/>
      <c r="U1385" s="191"/>
      <c r="V1385" s="191"/>
      <c r="W1385" s="191"/>
    </row>
    <row r="1386" spans="1:23">
      <c r="A1386" s="191"/>
      <c r="B1386" s="191"/>
      <c r="C1386" s="191"/>
      <c r="D1386" s="191"/>
      <c r="E1386" s="182"/>
      <c r="F1386" s="191"/>
      <c r="G1386" s="191"/>
      <c r="H1386" s="191"/>
      <c r="I1386" s="182"/>
      <c r="J1386" s="191"/>
      <c r="K1386" s="191"/>
      <c r="L1386" s="191"/>
      <c r="M1386" s="191"/>
      <c r="N1386" s="191"/>
      <c r="O1386" s="191"/>
      <c r="P1386" s="191"/>
      <c r="Q1386" s="191"/>
      <c r="R1386" s="191"/>
      <c r="S1386" s="191"/>
      <c r="T1386" s="191"/>
      <c r="U1386" s="191"/>
      <c r="V1386" s="191"/>
      <c r="W1386" s="191"/>
    </row>
    <row r="1387" spans="1:23">
      <c r="A1387" s="191"/>
      <c r="B1387" s="191"/>
      <c r="C1387" s="191"/>
      <c r="D1387" s="191"/>
      <c r="E1387" s="182"/>
      <c r="F1387" s="191"/>
      <c r="G1387" s="191"/>
      <c r="H1387" s="191"/>
      <c r="I1387" s="182"/>
      <c r="J1387" s="191"/>
      <c r="K1387" s="191"/>
      <c r="L1387" s="191"/>
      <c r="M1387" s="191"/>
      <c r="N1387" s="191"/>
      <c r="O1387" s="191"/>
      <c r="P1387" s="191"/>
      <c r="Q1387" s="191"/>
      <c r="R1387" s="191"/>
      <c r="S1387" s="191"/>
      <c r="T1387" s="191"/>
      <c r="U1387" s="191"/>
      <c r="V1387" s="191"/>
      <c r="W1387" s="191"/>
    </row>
    <row r="1388" spans="1:23">
      <c r="A1388" s="191"/>
      <c r="B1388" s="191"/>
      <c r="C1388" s="191"/>
      <c r="D1388" s="191"/>
      <c r="E1388" s="182"/>
      <c r="F1388" s="191"/>
      <c r="G1388" s="191"/>
      <c r="H1388" s="191"/>
      <c r="I1388" s="182"/>
      <c r="J1388" s="191"/>
      <c r="K1388" s="191"/>
      <c r="L1388" s="191"/>
      <c r="M1388" s="191"/>
      <c r="N1388" s="191"/>
      <c r="O1388" s="191"/>
      <c r="P1388" s="191"/>
      <c r="Q1388" s="191"/>
      <c r="R1388" s="191"/>
      <c r="S1388" s="191"/>
      <c r="T1388" s="191"/>
      <c r="U1388" s="191"/>
      <c r="V1388" s="191"/>
      <c r="W1388" s="191"/>
    </row>
    <row r="1389" spans="1:23">
      <c r="A1389" s="191"/>
      <c r="B1389" s="191"/>
      <c r="C1389" s="191"/>
      <c r="D1389" s="191"/>
      <c r="E1389" s="182"/>
      <c r="F1389" s="191"/>
      <c r="G1389" s="191"/>
      <c r="H1389" s="191"/>
      <c r="I1389" s="182"/>
      <c r="J1389" s="191"/>
      <c r="K1389" s="191"/>
      <c r="L1389" s="191"/>
      <c r="M1389" s="191"/>
      <c r="N1389" s="191"/>
      <c r="O1389" s="191"/>
      <c r="P1389" s="191"/>
      <c r="Q1389" s="191"/>
      <c r="R1389" s="191"/>
      <c r="S1389" s="191"/>
      <c r="T1389" s="191"/>
      <c r="U1389" s="191"/>
      <c r="V1389" s="191"/>
      <c r="W1389" s="191"/>
    </row>
    <row r="1390" spans="1:23">
      <c r="A1390" s="191"/>
      <c r="B1390" s="191"/>
      <c r="C1390" s="191"/>
      <c r="D1390" s="191"/>
      <c r="E1390" s="182"/>
      <c r="F1390" s="191"/>
      <c r="G1390" s="191"/>
      <c r="H1390" s="191"/>
      <c r="I1390" s="182"/>
      <c r="J1390" s="191"/>
      <c r="K1390" s="191"/>
      <c r="L1390" s="191"/>
      <c r="M1390" s="191"/>
      <c r="N1390" s="191"/>
      <c r="O1390" s="191"/>
      <c r="P1390" s="191"/>
      <c r="Q1390" s="191"/>
      <c r="R1390" s="191"/>
      <c r="S1390" s="191"/>
      <c r="T1390" s="191"/>
      <c r="U1390" s="191"/>
      <c r="V1390" s="191"/>
      <c r="W1390" s="191"/>
    </row>
    <row r="1391" spans="1:23">
      <c r="A1391" s="191"/>
      <c r="B1391" s="191"/>
      <c r="C1391" s="191"/>
      <c r="D1391" s="191"/>
      <c r="E1391" s="182"/>
      <c r="F1391" s="191"/>
      <c r="G1391" s="191"/>
      <c r="H1391" s="191"/>
      <c r="I1391" s="182"/>
      <c r="J1391" s="191"/>
      <c r="K1391" s="191"/>
      <c r="L1391" s="191"/>
      <c r="M1391" s="191"/>
      <c r="N1391" s="191"/>
      <c r="O1391" s="191"/>
      <c r="P1391" s="191"/>
      <c r="Q1391" s="191"/>
      <c r="R1391" s="191"/>
      <c r="S1391" s="191"/>
      <c r="T1391" s="191"/>
      <c r="U1391" s="191"/>
      <c r="V1391" s="191"/>
      <c r="W1391" s="191"/>
    </row>
    <row r="1392" spans="1:23">
      <c r="A1392" s="191"/>
      <c r="B1392" s="191"/>
      <c r="C1392" s="191"/>
      <c r="D1392" s="191"/>
      <c r="E1392" s="182"/>
      <c r="F1392" s="191"/>
      <c r="G1392" s="191"/>
      <c r="H1392" s="191"/>
      <c r="I1392" s="182"/>
      <c r="J1392" s="191"/>
      <c r="K1392" s="191"/>
      <c r="L1392" s="191"/>
      <c r="M1392" s="191"/>
      <c r="N1392" s="191"/>
      <c r="O1392" s="191"/>
      <c r="P1392" s="191"/>
      <c r="Q1392" s="191"/>
      <c r="R1392" s="191"/>
      <c r="S1392" s="191"/>
      <c r="T1392" s="191"/>
      <c r="U1392" s="191"/>
      <c r="V1392" s="191"/>
      <c r="W1392" s="191"/>
    </row>
    <row r="1393" spans="1:23">
      <c r="A1393" s="191"/>
      <c r="B1393" s="191"/>
      <c r="C1393" s="191"/>
      <c r="D1393" s="191"/>
      <c r="E1393" s="182"/>
      <c r="F1393" s="191"/>
      <c r="G1393" s="191"/>
      <c r="H1393" s="191"/>
      <c r="I1393" s="182"/>
      <c r="J1393" s="191"/>
      <c r="K1393" s="191"/>
      <c r="L1393" s="191"/>
      <c r="M1393" s="191"/>
      <c r="N1393" s="191"/>
      <c r="O1393" s="191"/>
      <c r="P1393" s="191"/>
      <c r="Q1393" s="191"/>
      <c r="R1393" s="191"/>
      <c r="S1393" s="191"/>
      <c r="T1393" s="191"/>
      <c r="U1393" s="191"/>
      <c r="V1393" s="191"/>
      <c r="W1393" s="191"/>
    </row>
    <row r="1394" spans="1:23">
      <c r="A1394" s="191"/>
      <c r="B1394" s="191"/>
      <c r="C1394" s="191"/>
      <c r="D1394" s="191"/>
      <c r="E1394" s="182"/>
      <c r="F1394" s="191"/>
      <c r="G1394" s="191"/>
      <c r="H1394" s="191"/>
      <c r="I1394" s="182"/>
      <c r="J1394" s="191"/>
      <c r="K1394" s="191"/>
      <c r="L1394" s="191"/>
      <c r="M1394" s="191"/>
      <c r="N1394" s="191"/>
      <c r="O1394" s="191"/>
      <c r="P1394" s="191"/>
      <c r="Q1394" s="191"/>
      <c r="R1394" s="191"/>
      <c r="S1394" s="191"/>
      <c r="T1394" s="191"/>
      <c r="U1394" s="191"/>
      <c r="V1394" s="191"/>
      <c r="W1394" s="191"/>
    </row>
    <row r="1395" spans="1:23">
      <c r="A1395" s="191"/>
      <c r="B1395" s="191"/>
      <c r="C1395" s="191"/>
      <c r="D1395" s="191"/>
      <c r="E1395" s="182"/>
      <c r="F1395" s="191"/>
      <c r="G1395" s="191"/>
      <c r="H1395" s="191"/>
      <c r="I1395" s="182"/>
      <c r="J1395" s="191"/>
      <c r="K1395" s="191"/>
      <c r="L1395" s="191"/>
      <c r="M1395" s="191"/>
      <c r="N1395" s="191"/>
      <c r="O1395" s="191"/>
      <c r="P1395" s="191"/>
      <c r="Q1395" s="191"/>
      <c r="R1395" s="191"/>
      <c r="S1395" s="191"/>
      <c r="T1395" s="191"/>
      <c r="U1395" s="191"/>
      <c r="V1395" s="191"/>
      <c r="W1395" s="191"/>
    </row>
    <row r="1396" spans="1:23">
      <c r="A1396" s="191"/>
      <c r="B1396" s="191"/>
      <c r="C1396" s="191"/>
      <c r="D1396" s="191"/>
      <c r="E1396" s="182"/>
      <c r="F1396" s="191"/>
      <c r="G1396" s="191"/>
      <c r="H1396" s="191"/>
      <c r="I1396" s="182"/>
      <c r="J1396" s="191"/>
      <c r="K1396" s="191"/>
      <c r="L1396" s="191"/>
      <c r="M1396" s="191"/>
      <c r="N1396" s="191"/>
      <c r="O1396" s="191"/>
      <c r="P1396" s="191"/>
      <c r="Q1396" s="191"/>
      <c r="R1396" s="191"/>
      <c r="S1396" s="191"/>
      <c r="T1396" s="191"/>
      <c r="U1396" s="191"/>
      <c r="V1396" s="191"/>
      <c r="W1396" s="191"/>
    </row>
    <row r="1397" spans="1:23">
      <c r="A1397" s="191"/>
      <c r="B1397" s="191"/>
      <c r="C1397" s="191"/>
      <c r="D1397" s="191"/>
      <c r="E1397" s="182"/>
      <c r="F1397" s="191"/>
      <c r="G1397" s="191"/>
      <c r="H1397" s="191"/>
      <c r="I1397" s="182"/>
      <c r="J1397" s="191"/>
      <c r="K1397" s="191"/>
      <c r="L1397" s="191"/>
      <c r="M1397" s="191"/>
      <c r="N1397" s="191"/>
      <c r="O1397" s="191"/>
      <c r="P1397" s="191"/>
      <c r="Q1397" s="191"/>
      <c r="R1397" s="191"/>
      <c r="S1397" s="191"/>
      <c r="T1397" s="191"/>
      <c r="U1397" s="191"/>
      <c r="V1397" s="191"/>
      <c r="W1397" s="191"/>
    </row>
    <row r="1398" spans="1:23">
      <c r="A1398" s="191"/>
      <c r="B1398" s="191"/>
      <c r="C1398" s="191"/>
      <c r="D1398" s="191"/>
      <c r="E1398" s="182"/>
      <c r="F1398" s="191"/>
      <c r="G1398" s="191"/>
      <c r="H1398" s="191"/>
      <c r="I1398" s="182"/>
      <c r="J1398" s="191"/>
      <c r="K1398" s="191"/>
      <c r="L1398" s="191"/>
      <c r="M1398" s="191"/>
      <c r="N1398" s="191"/>
      <c r="O1398" s="191"/>
      <c r="P1398" s="191"/>
      <c r="Q1398" s="191"/>
      <c r="R1398" s="191"/>
      <c r="S1398" s="191"/>
      <c r="T1398" s="191"/>
      <c r="U1398" s="191"/>
      <c r="V1398" s="191"/>
      <c r="W1398" s="191"/>
    </row>
    <row r="1399" spans="1:23">
      <c r="A1399" s="191"/>
      <c r="B1399" s="191"/>
      <c r="C1399" s="191"/>
      <c r="D1399" s="191"/>
      <c r="E1399" s="182"/>
      <c r="F1399" s="191"/>
      <c r="G1399" s="191"/>
      <c r="H1399" s="191"/>
      <c r="I1399" s="182"/>
      <c r="J1399" s="191"/>
      <c r="K1399" s="191"/>
      <c r="L1399" s="191"/>
      <c r="M1399" s="191"/>
      <c r="N1399" s="191"/>
      <c r="O1399" s="191"/>
      <c r="P1399" s="191"/>
      <c r="Q1399" s="191"/>
      <c r="R1399" s="191"/>
      <c r="S1399" s="191"/>
      <c r="T1399" s="191"/>
      <c r="U1399" s="191"/>
      <c r="V1399" s="191"/>
      <c r="W1399" s="191"/>
    </row>
    <row r="1400" spans="1:23">
      <c r="A1400" s="191"/>
      <c r="B1400" s="191"/>
      <c r="C1400" s="191"/>
      <c r="D1400" s="191"/>
      <c r="E1400" s="182"/>
      <c r="F1400" s="191"/>
      <c r="G1400" s="191"/>
      <c r="H1400" s="191"/>
      <c r="I1400" s="182"/>
      <c r="J1400" s="191"/>
      <c r="K1400" s="191"/>
      <c r="L1400" s="191"/>
      <c r="M1400" s="191"/>
      <c r="N1400" s="191"/>
      <c r="O1400" s="191"/>
      <c r="P1400" s="191"/>
      <c r="Q1400" s="191"/>
      <c r="R1400" s="191"/>
      <c r="S1400" s="191"/>
      <c r="T1400" s="191"/>
      <c r="U1400" s="191"/>
      <c r="V1400" s="191"/>
      <c r="W1400" s="191"/>
    </row>
    <row r="1401" spans="1:23">
      <c r="A1401" s="191"/>
      <c r="B1401" s="191"/>
      <c r="C1401" s="191"/>
      <c r="D1401" s="191"/>
      <c r="E1401" s="182"/>
      <c r="F1401" s="191"/>
      <c r="G1401" s="191"/>
      <c r="H1401" s="191"/>
      <c r="I1401" s="182"/>
      <c r="J1401" s="191"/>
      <c r="K1401" s="191"/>
      <c r="L1401" s="191"/>
      <c r="M1401" s="191"/>
      <c r="N1401" s="191"/>
      <c r="O1401" s="191"/>
      <c r="P1401" s="191"/>
      <c r="Q1401" s="191"/>
      <c r="R1401" s="191"/>
      <c r="S1401" s="191"/>
      <c r="T1401" s="191"/>
      <c r="U1401" s="191"/>
      <c r="V1401" s="191"/>
      <c r="W1401" s="191"/>
    </row>
    <row r="1402" spans="1:23">
      <c r="A1402" s="191"/>
      <c r="B1402" s="191"/>
      <c r="C1402" s="191"/>
      <c r="D1402" s="191"/>
      <c r="E1402" s="182"/>
      <c r="F1402" s="191"/>
      <c r="G1402" s="191"/>
      <c r="H1402" s="191"/>
      <c r="I1402" s="182"/>
      <c r="J1402" s="191"/>
      <c r="K1402" s="191"/>
      <c r="L1402" s="191"/>
      <c r="M1402" s="191"/>
      <c r="N1402" s="191"/>
      <c r="O1402" s="191"/>
      <c r="P1402" s="191"/>
      <c r="Q1402" s="191"/>
      <c r="R1402" s="191"/>
      <c r="S1402" s="191"/>
      <c r="T1402" s="191"/>
      <c r="U1402" s="191"/>
      <c r="V1402" s="191"/>
      <c r="W1402" s="191"/>
    </row>
    <row r="1403" spans="1:23">
      <c r="A1403" s="191"/>
      <c r="B1403" s="191"/>
      <c r="C1403" s="191"/>
      <c r="D1403" s="191"/>
      <c r="E1403" s="182"/>
      <c r="F1403" s="191"/>
      <c r="G1403" s="191"/>
      <c r="H1403" s="191"/>
      <c r="I1403" s="182"/>
      <c r="J1403" s="191"/>
      <c r="K1403" s="191"/>
      <c r="L1403" s="191"/>
      <c r="M1403" s="191"/>
      <c r="N1403" s="191"/>
      <c r="O1403" s="191"/>
      <c r="P1403" s="191"/>
      <c r="Q1403" s="191"/>
      <c r="R1403" s="191"/>
      <c r="S1403" s="191"/>
      <c r="T1403" s="191"/>
      <c r="U1403" s="191"/>
      <c r="V1403" s="191"/>
      <c r="W1403" s="191"/>
    </row>
    <row r="1404" spans="1:23">
      <c r="A1404" s="191"/>
      <c r="B1404" s="191"/>
      <c r="C1404" s="191"/>
      <c r="D1404" s="191"/>
      <c r="E1404" s="182"/>
      <c r="F1404" s="191"/>
      <c r="G1404" s="191"/>
      <c r="H1404" s="191"/>
      <c r="I1404" s="182"/>
      <c r="J1404" s="191"/>
      <c r="K1404" s="191"/>
      <c r="L1404" s="191"/>
      <c r="M1404" s="191"/>
      <c r="N1404" s="191"/>
      <c r="O1404" s="191"/>
      <c r="P1404" s="191"/>
      <c r="Q1404" s="191"/>
      <c r="R1404" s="191"/>
      <c r="S1404" s="191"/>
      <c r="T1404" s="191"/>
      <c r="U1404" s="191"/>
      <c r="V1404" s="191"/>
      <c r="W1404" s="191"/>
    </row>
    <row r="1405" spans="1:23">
      <c r="A1405" s="191"/>
      <c r="B1405" s="191"/>
      <c r="C1405" s="191"/>
      <c r="D1405" s="191"/>
      <c r="E1405" s="182"/>
      <c r="F1405" s="191"/>
      <c r="G1405" s="191"/>
      <c r="H1405" s="191"/>
      <c r="I1405" s="182"/>
      <c r="J1405" s="191"/>
      <c r="K1405" s="191"/>
      <c r="L1405" s="191"/>
      <c r="M1405" s="191"/>
      <c r="N1405" s="191"/>
      <c r="O1405" s="191"/>
      <c r="P1405" s="191"/>
      <c r="Q1405" s="191"/>
      <c r="R1405" s="191"/>
      <c r="S1405" s="191"/>
      <c r="T1405" s="191"/>
      <c r="U1405" s="191"/>
      <c r="V1405" s="191"/>
      <c r="W1405" s="191"/>
    </row>
    <row r="1406" spans="1:23">
      <c r="A1406" s="191"/>
      <c r="B1406" s="191"/>
      <c r="C1406" s="191"/>
      <c r="D1406" s="191"/>
      <c r="E1406" s="182"/>
      <c r="F1406" s="191"/>
      <c r="G1406" s="191"/>
      <c r="H1406" s="191"/>
      <c r="I1406" s="182"/>
      <c r="J1406" s="191"/>
      <c r="K1406" s="191"/>
      <c r="L1406" s="191"/>
      <c r="M1406" s="191"/>
      <c r="N1406" s="191"/>
      <c r="O1406" s="191"/>
      <c r="P1406" s="191"/>
      <c r="Q1406" s="191"/>
      <c r="R1406" s="191"/>
      <c r="S1406" s="191"/>
      <c r="T1406" s="191"/>
      <c r="U1406" s="191"/>
      <c r="V1406" s="191"/>
      <c r="W1406" s="191"/>
    </row>
    <row r="1407" spans="1:23">
      <c r="A1407" s="191"/>
      <c r="B1407" s="191"/>
      <c r="C1407" s="191"/>
      <c r="D1407" s="191"/>
      <c r="E1407" s="182"/>
      <c r="F1407" s="191"/>
      <c r="G1407" s="191"/>
      <c r="H1407" s="191"/>
      <c r="I1407" s="182"/>
      <c r="J1407" s="191"/>
      <c r="K1407" s="191"/>
      <c r="L1407" s="191"/>
      <c r="M1407" s="191"/>
      <c r="N1407" s="191"/>
      <c r="O1407" s="191"/>
      <c r="P1407" s="191"/>
      <c r="Q1407" s="191"/>
      <c r="R1407" s="191"/>
      <c r="S1407" s="191"/>
      <c r="T1407" s="191"/>
      <c r="U1407" s="191"/>
      <c r="V1407" s="191"/>
      <c r="W1407" s="191"/>
    </row>
    <row r="1408" spans="1:23">
      <c r="A1408" s="191"/>
      <c r="B1408" s="191"/>
      <c r="C1408" s="191"/>
      <c r="D1408" s="191"/>
      <c r="E1408" s="182"/>
      <c r="F1408" s="191"/>
      <c r="G1408" s="191"/>
      <c r="H1408" s="191"/>
      <c r="I1408" s="182"/>
      <c r="J1408" s="191"/>
      <c r="K1408" s="191"/>
      <c r="L1408" s="191"/>
      <c r="M1408" s="191"/>
      <c r="N1408" s="191"/>
      <c r="O1408" s="191"/>
      <c r="P1408" s="191"/>
      <c r="Q1408" s="191"/>
      <c r="R1408" s="191"/>
      <c r="S1408" s="191"/>
      <c r="T1408" s="191"/>
      <c r="U1408" s="191"/>
      <c r="V1408" s="191"/>
      <c r="W1408" s="191"/>
    </row>
    <row r="1409" spans="1:23">
      <c r="A1409" s="191"/>
      <c r="B1409" s="191"/>
      <c r="C1409" s="191"/>
      <c r="D1409" s="191"/>
      <c r="E1409" s="182"/>
      <c r="F1409" s="191"/>
      <c r="G1409" s="191"/>
      <c r="H1409" s="191"/>
      <c r="I1409" s="182"/>
      <c r="J1409" s="191"/>
      <c r="K1409" s="191"/>
      <c r="L1409" s="191"/>
      <c r="M1409" s="191"/>
      <c r="N1409" s="191"/>
      <c r="O1409" s="191"/>
      <c r="P1409" s="191"/>
      <c r="Q1409" s="191"/>
      <c r="R1409" s="191"/>
      <c r="S1409" s="191"/>
      <c r="T1409" s="191"/>
      <c r="U1409" s="191"/>
      <c r="V1409" s="191"/>
      <c r="W1409" s="191"/>
    </row>
    <row r="1410" spans="1:23">
      <c r="A1410" s="191"/>
      <c r="B1410" s="191"/>
      <c r="C1410" s="191"/>
      <c r="D1410" s="191"/>
      <c r="E1410" s="182"/>
      <c r="F1410" s="191"/>
      <c r="G1410" s="191"/>
      <c r="H1410" s="191"/>
      <c r="I1410" s="182"/>
      <c r="J1410" s="191"/>
      <c r="K1410" s="191"/>
      <c r="L1410" s="191"/>
      <c r="M1410" s="191"/>
      <c r="N1410" s="191"/>
      <c r="O1410" s="191"/>
      <c r="P1410" s="191"/>
      <c r="Q1410" s="191"/>
      <c r="R1410" s="191"/>
      <c r="S1410" s="191"/>
      <c r="T1410" s="191"/>
      <c r="U1410" s="191"/>
      <c r="V1410" s="191"/>
      <c r="W1410" s="191"/>
    </row>
    <row r="1411" spans="1:23">
      <c r="A1411" s="191"/>
      <c r="B1411" s="191"/>
      <c r="C1411" s="191"/>
      <c r="D1411" s="191"/>
      <c r="E1411" s="182"/>
      <c r="F1411" s="191"/>
      <c r="G1411" s="191"/>
      <c r="H1411" s="191"/>
      <c r="I1411" s="182"/>
      <c r="J1411" s="191"/>
      <c r="K1411" s="191"/>
      <c r="L1411" s="191"/>
      <c r="M1411" s="191"/>
      <c r="N1411" s="191"/>
      <c r="O1411" s="191"/>
      <c r="P1411" s="191"/>
      <c r="Q1411" s="191"/>
      <c r="R1411" s="191"/>
      <c r="S1411" s="191"/>
      <c r="T1411" s="191"/>
      <c r="U1411" s="191"/>
      <c r="V1411" s="191"/>
      <c r="W1411" s="191"/>
    </row>
    <row r="1412" spans="1:23">
      <c r="A1412" s="191"/>
      <c r="B1412" s="191"/>
      <c r="C1412" s="191"/>
      <c r="D1412" s="191"/>
      <c r="E1412" s="182"/>
      <c r="F1412" s="191"/>
      <c r="G1412" s="191"/>
      <c r="H1412" s="191"/>
      <c r="I1412" s="182"/>
      <c r="J1412" s="191"/>
      <c r="K1412" s="191"/>
      <c r="L1412" s="191"/>
      <c r="M1412" s="191"/>
      <c r="N1412" s="191"/>
      <c r="O1412" s="191"/>
      <c r="P1412" s="191"/>
      <c r="Q1412" s="191"/>
      <c r="R1412" s="191"/>
      <c r="S1412" s="191"/>
      <c r="T1412" s="191"/>
      <c r="U1412" s="191"/>
      <c r="V1412" s="191"/>
      <c r="W1412" s="191"/>
    </row>
    <row r="1413" spans="1:23">
      <c r="A1413" s="191"/>
      <c r="B1413" s="191"/>
      <c r="C1413" s="191"/>
      <c r="D1413" s="191"/>
      <c r="E1413" s="182"/>
      <c r="F1413" s="191"/>
      <c r="G1413" s="191"/>
      <c r="H1413" s="191"/>
      <c r="I1413" s="182"/>
      <c r="J1413" s="191"/>
      <c r="K1413" s="191"/>
      <c r="L1413" s="191"/>
      <c r="M1413" s="191"/>
      <c r="N1413" s="191"/>
      <c r="O1413" s="191"/>
      <c r="P1413" s="191"/>
      <c r="Q1413" s="191"/>
      <c r="R1413" s="191"/>
      <c r="S1413" s="191"/>
      <c r="T1413" s="191"/>
      <c r="U1413" s="191"/>
      <c r="V1413" s="191"/>
      <c r="W1413" s="191"/>
    </row>
    <row r="1414" spans="1:23">
      <c r="A1414" s="191"/>
      <c r="B1414" s="191"/>
      <c r="C1414" s="191"/>
      <c r="D1414" s="191"/>
      <c r="E1414" s="182"/>
      <c r="F1414" s="191"/>
      <c r="G1414" s="191"/>
      <c r="H1414" s="191"/>
      <c r="I1414" s="182"/>
      <c r="J1414" s="191"/>
      <c r="K1414" s="191"/>
      <c r="L1414" s="191"/>
      <c r="M1414" s="191"/>
      <c r="N1414" s="191"/>
      <c r="O1414" s="191"/>
      <c r="P1414" s="191"/>
      <c r="Q1414" s="191"/>
      <c r="R1414" s="191"/>
      <c r="S1414" s="191"/>
      <c r="T1414" s="191"/>
      <c r="U1414" s="191"/>
      <c r="V1414" s="191"/>
      <c r="W1414" s="191"/>
    </row>
    <row r="1415" spans="1:23">
      <c r="A1415" s="191"/>
      <c r="B1415" s="191"/>
      <c r="C1415" s="191"/>
      <c r="D1415" s="191"/>
      <c r="E1415" s="182"/>
      <c r="F1415" s="191"/>
      <c r="G1415" s="191"/>
      <c r="H1415" s="191"/>
      <c r="I1415" s="182"/>
      <c r="J1415" s="191"/>
      <c r="K1415" s="191"/>
      <c r="L1415" s="191"/>
      <c r="M1415" s="191"/>
      <c r="N1415" s="191"/>
      <c r="O1415" s="191"/>
      <c r="P1415" s="191"/>
      <c r="Q1415" s="191"/>
      <c r="R1415" s="191"/>
      <c r="S1415" s="191"/>
      <c r="T1415" s="191"/>
      <c r="U1415" s="191"/>
      <c r="V1415" s="191"/>
      <c r="W1415" s="191"/>
    </row>
    <row r="1416" spans="1:23">
      <c r="A1416" s="191"/>
      <c r="B1416" s="191"/>
      <c r="C1416" s="191"/>
      <c r="D1416" s="191"/>
      <c r="E1416" s="182"/>
      <c r="F1416" s="191"/>
      <c r="G1416" s="191"/>
      <c r="H1416" s="191"/>
      <c r="I1416" s="182"/>
      <c r="J1416" s="191"/>
      <c r="K1416" s="191"/>
      <c r="L1416" s="191"/>
      <c r="M1416" s="191"/>
      <c r="N1416" s="191"/>
      <c r="O1416" s="191"/>
      <c r="P1416" s="191"/>
      <c r="Q1416" s="191"/>
      <c r="R1416" s="191"/>
      <c r="S1416" s="191"/>
      <c r="T1416" s="191"/>
      <c r="U1416" s="191"/>
      <c r="V1416" s="191"/>
      <c r="W1416" s="191"/>
    </row>
    <row r="1417" spans="1:23">
      <c r="A1417" s="191"/>
      <c r="B1417" s="191"/>
      <c r="C1417" s="191"/>
      <c r="D1417" s="191"/>
      <c r="E1417" s="182"/>
      <c r="F1417" s="191"/>
      <c r="G1417" s="191"/>
      <c r="H1417" s="191"/>
      <c r="I1417" s="182"/>
      <c r="J1417" s="191"/>
      <c r="K1417" s="191"/>
      <c r="L1417" s="191"/>
      <c r="M1417" s="191"/>
      <c r="N1417" s="191"/>
      <c r="O1417" s="191"/>
      <c r="P1417" s="191"/>
      <c r="Q1417" s="191"/>
      <c r="R1417" s="191"/>
      <c r="S1417" s="191"/>
      <c r="T1417" s="191"/>
      <c r="U1417" s="191"/>
      <c r="V1417" s="191"/>
      <c r="W1417" s="191"/>
    </row>
    <row r="1418" spans="1:23">
      <c r="A1418" s="191"/>
      <c r="B1418" s="191"/>
      <c r="C1418" s="191"/>
      <c r="D1418" s="191"/>
      <c r="E1418" s="182"/>
      <c r="F1418" s="191"/>
      <c r="G1418" s="191"/>
      <c r="H1418" s="191"/>
      <c r="I1418" s="182"/>
      <c r="J1418" s="191"/>
      <c r="K1418" s="191"/>
      <c r="L1418" s="191"/>
      <c r="M1418" s="191"/>
      <c r="N1418" s="191"/>
      <c r="O1418" s="191"/>
      <c r="P1418" s="191"/>
      <c r="Q1418" s="191"/>
      <c r="R1418" s="191"/>
      <c r="S1418" s="191"/>
      <c r="T1418" s="191"/>
      <c r="U1418" s="191"/>
      <c r="V1418" s="191"/>
      <c r="W1418" s="191"/>
    </row>
    <row r="1419" spans="1:23">
      <c r="A1419" s="191"/>
      <c r="B1419" s="191"/>
      <c r="C1419" s="191"/>
      <c r="D1419" s="191"/>
      <c r="E1419" s="182"/>
      <c r="F1419" s="191"/>
      <c r="G1419" s="191"/>
      <c r="H1419" s="191"/>
      <c r="I1419" s="182"/>
      <c r="J1419" s="191"/>
      <c r="K1419" s="191"/>
      <c r="L1419" s="191"/>
      <c r="M1419" s="191"/>
      <c r="N1419" s="191"/>
      <c r="O1419" s="191"/>
      <c r="P1419" s="191"/>
      <c r="Q1419" s="191"/>
      <c r="R1419" s="191"/>
      <c r="S1419" s="191"/>
      <c r="T1419" s="191"/>
      <c r="U1419" s="191"/>
      <c r="V1419" s="191"/>
      <c r="W1419" s="191"/>
    </row>
    <row r="1420" spans="1:23">
      <c r="A1420" s="191"/>
      <c r="B1420" s="191"/>
      <c r="C1420" s="191"/>
      <c r="D1420" s="191"/>
      <c r="E1420" s="182"/>
      <c r="F1420" s="191"/>
      <c r="G1420" s="191"/>
      <c r="H1420" s="191"/>
      <c r="I1420" s="182"/>
      <c r="J1420" s="191"/>
      <c r="K1420" s="191"/>
      <c r="L1420" s="191"/>
      <c r="M1420" s="191"/>
      <c r="N1420" s="191"/>
      <c r="O1420" s="191"/>
      <c r="P1420" s="191"/>
      <c r="Q1420" s="191"/>
      <c r="R1420" s="191"/>
      <c r="S1420" s="191"/>
      <c r="T1420" s="191"/>
      <c r="U1420" s="191"/>
      <c r="V1420" s="191"/>
      <c r="W1420" s="191"/>
    </row>
    <row r="1421" spans="1:23">
      <c r="A1421" s="191"/>
      <c r="B1421" s="191"/>
      <c r="C1421" s="191"/>
      <c r="D1421" s="191"/>
      <c r="E1421" s="182"/>
      <c r="F1421" s="191"/>
      <c r="G1421" s="191"/>
      <c r="H1421" s="191"/>
      <c r="I1421" s="182"/>
      <c r="J1421" s="191"/>
      <c r="K1421" s="191"/>
      <c r="L1421" s="191"/>
      <c r="M1421" s="191"/>
      <c r="N1421" s="191"/>
      <c r="O1421" s="191"/>
      <c r="P1421" s="191"/>
      <c r="Q1421" s="191"/>
      <c r="R1421" s="191"/>
      <c r="S1421" s="191"/>
      <c r="T1421" s="191"/>
      <c r="U1421" s="191"/>
      <c r="V1421" s="191"/>
      <c r="W1421" s="191"/>
    </row>
    <row r="1422" spans="1:23">
      <c r="A1422" s="191"/>
      <c r="B1422" s="191"/>
      <c r="C1422" s="191"/>
      <c r="D1422" s="191"/>
      <c r="E1422" s="182"/>
      <c r="F1422" s="191"/>
      <c r="G1422" s="191"/>
      <c r="H1422" s="191"/>
      <c r="I1422" s="182"/>
      <c r="J1422" s="191"/>
      <c r="K1422" s="191"/>
      <c r="L1422" s="191"/>
      <c r="M1422" s="191"/>
      <c r="N1422" s="191"/>
      <c r="O1422" s="191"/>
      <c r="P1422" s="191"/>
      <c r="Q1422" s="191"/>
      <c r="R1422" s="191"/>
      <c r="S1422" s="191"/>
      <c r="T1422" s="191"/>
      <c r="U1422" s="191"/>
      <c r="V1422" s="191"/>
      <c r="W1422" s="191"/>
    </row>
    <row r="1423" spans="1:23">
      <c r="A1423" s="191"/>
      <c r="B1423" s="191"/>
      <c r="C1423" s="191"/>
      <c r="D1423" s="191"/>
      <c r="E1423" s="182"/>
      <c r="F1423" s="191"/>
      <c r="G1423" s="191"/>
      <c r="H1423" s="191"/>
      <c r="I1423" s="182"/>
      <c r="J1423" s="191"/>
      <c r="K1423" s="191"/>
      <c r="L1423" s="191"/>
      <c r="M1423" s="191"/>
      <c r="N1423" s="191"/>
      <c r="O1423" s="191"/>
      <c r="P1423" s="191"/>
      <c r="Q1423" s="191"/>
      <c r="R1423" s="191"/>
      <c r="S1423" s="191"/>
      <c r="T1423" s="191"/>
      <c r="U1423" s="191"/>
      <c r="V1423" s="191"/>
      <c r="W1423" s="191"/>
    </row>
    <row r="1424" spans="1:23">
      <c r="A1424" s="191"/>
      <c r="B1424" s="191"/>
      <c r="C1424" s="191"/>
      <c r="D1424" s="191"/>
      <c r="E1424" s="182"/>
      <c r="F1424" s="191"/>
      <c r="G1424" s="191"/>
      <c r="H1424" s="191"/>
      <c r="I1424" s="182"/>
      <c r="J1424" s="191"/>
      <c r="K1424" s="191"/>
      <c r="L1424" s="191"/>
      <c r="M1424" s="191"/>
      <c r="N1424" s="191"/>
      <c r="O1424" s="191"/>
      <c r="P1424" s="191"/>
      <c r="Q1424" s="191"/>
      <c r="R1424" s="191"/>
      <c r="S1424" s="191"/>
      <c r="T1424" s="191"/>
      <c r="U1424" s="191"/>
      <c r="V1424" s="191"/>
      <c r="W1424" s="191"/>
    </row>
    <row r="1425" spans="1:23">
      <c r="A1425" s="191"/>
      <c r="B1425" s="191"/>
      <c r="C1425" s="191"/>
      <c r="D1425" s="191"/>
      <c r="E1425" s="182"/>
      <c r="F1425" s="191"/>
      <c r="G1425" s="191"/>
      <c r="H1425" s="191"/>
      <c r="I1425" s="182"/>
      <c r="J1425" s="191"/>
      <c r="K1425" s="191"/>
      <c r="L1425" s="191"/>
      <c r="M1425" s="191"/>
      <c r="N1425" s="191"/>
      <c r="O1425" s="191"/>
      <c r="P1425" s="191"/>
      <c r="Q1425" s="191"/>
      <c r="R1425" s="191"/>
      <c r="S1425" s="191"/>
      <c r="T1425" s="191"/>
      <c r="U1425" s="191"/>
      <c r="V1425" s="191"/>
      <c r="W1425" s="191"/>
    </row>
    <row r="1426" spans="1:23">
      <c r="A1426" s="191"/>
      <c r="B1426" s="191"/>
      <c r="C1426" s="191"/>
      <c r="D1426" s="191"/>
      <c r="E1426" s="182"/>
      <c r="F1426" s="191"/>
      <c r="G1426" s="191"/>
      <c r="H1426" s="191"/>
      <c r="I1426" s="182"/>
      <c r="J1426" s="191"/>
      <c r="K1426" s="191"/>
      <c r="L1426" s="191"/>
      <c r="M1426" s="191"/>
      <c r="N1426" s="191"/>
      <c r="O1426" s="191"/>
      <c r="P1426" s="191"/>
      <c r="Q1426" s="191"/>
      <c r="R1426" s="191"/>
      <c r="S1426" s="191"/>
      <c r="T1426" s="191"/>
      <c r="U1426" s="191"/>
      <c r="V1426" s="191"/>
      <c r="W1426" s="191"/>
    </row>
    <row r="1427" spans="1:23">
      <c r="A1427" s="191"/>
      <c r="B1427" s="191"/>
      <c r="C1427" s="191"/>
      <c r="D1427" s="191"/>
      <c r="E1427" s="182"/>
      <c r="F1427" s="191"/>
      <c r="G1427" s="191"/>
      <c r="H1427" s="191"/>
      <c r="I1427" s="182"/>
      <c r="J1427" s="191"/>
      <c r="K1427" s="191"/>
      <c r="L1427" s="191"/>
      <c r="M1427" s="191"/>
      <c r="N1427" s="191"/>
      <c r="O1427" s="191"/>
      <c r="P1427" s="191"/>
      <c r="Q1427" s="191"/>
      <c r="R1427" s="191"/>
      <c r="S1427" s="191"/>
      <c r="T1427" s="191"/>
      <c r="U1427" s="191"/>
      <c r="V1427" s="191"/>
      <c r="W1427" s="191"/>
    </row>
    <row r="1428" spans="1:23">
      <c r="A1428" s="191"/>
      <c r="B1428" s="191"/>
      <c r="C1428" s="191"/>
      <c r="D1428" s="191"/>
      <c r="E1428" s="182"/>
      <c r="F1428" s="191"/>
      <c r="G1428" s="191"/>
      <c r="H1428" s="191"/>
      <c r="I1428" s="182"/>
      <c r="J1428" s="191"/>
      <c r="K1428" s="191"/>
      <c r="L1428" s="191"/>
      <c r="M1428" s="191"/>
      <c r="N1428" s="191"/>
      <c r="O1428" s="191"/>
      <c r="P1428" s="191"/>
      <c r="Q1428" s="191"/>
      <c r="R1428" s="191"/>
      <c r="S1428" s="191"/>
      <c r="T1428" s="191"/>
      <c r="U1428" s="191"/>
      <c r="V1428" s="191"/>
      <c r="W1428" s="191"/>
    </row>
    <row r="1429" spans="1:23">
      <c r="A1429" s="191"/>
      <c r="B1429" s="191"/>
      <c r="C1429" s="191"/>
      <c r="D1429" s="191"/>
      <c r="E1429" s="182"/>
      <c r="F1429" s="191"/>
      <c r="G1429" s="191"/>
      <c r="H1429" s="191"/>
      <c r="I1429" s="182"/>
      <c r="J1429" s="191"/>
      <c r="K1429" s="191"/>
      <c r="L1429" s="191"/>
      <c r="M1429" s="191"/>
      <c r="N1429" s="191"/>
      <c r="O1429" s="191"/>
      <c r="P1429" s="191"/>
      <c r="Q1429" s="191"/>
      <c r="R1429" s="191"/>
      <c r="S1429" s="191"/>
      <c r="T1429" s="191"/>
      <c r="U1429" s="191"/>
      <c r="V1429" s="191"/>
      <c r="W1429" s="191"/>
    </row>
    <row r="1430" spans="1:23">
      <c r="A1430" s="191"/>
      <c r="B1430" s="191"/>
      <c r="C1430" s="191"/>
      <c r="D1430" s="191"/>
      <c r="E1430" s="182"/>
      <c r="F1430" s="191"/>
      <c r="G1430" s="191"/>
      <c r="H1430" s="191"/>
      <c r="I1430" s="182"/>
      <c r="J1430" s="191"/>
      <c r="K1430" s="191"/>
      <c r="L1430" s="191"/>
      <c r="M1430" s="191"/>
      <c r="N1430" s="191"/>
      <c r="O1430" s="191"/>
      <c r="P1430" s="191"/>
      <c r="Q1430" s="191"/>
      <c r="R1430" s="191"/>
      <c r="S1430" s="191"/>
      <c r="T1430" s="191"/>
      <c r="U1430" s="191"/>
      <c r="V1430" s="191"/>
      <c r="W1430" s="191"/>
    </row>
    <row r="1431" spans="1:23">
      <c r="A1431" s="191"/>
      <c r="B1431" s="191"/>
      <c r="C1431" s="191"/>
      <c r="D1431" s="191"/>
      <c r="E1431" s="182"/>
      <c r="F1431" s="191"/>
      <c r="G1431" s="191"/>
      <c r="H1431" s="191"/>
      <c r="I1431" s="182"/>
      <c r="J1431" s="191"/>
      <c r="K1431" s="191"/>
      <c r="L1431" s="191"/>
      <c r="M1431" s="191"/>
      <c r="N1431" s="191"/>
      <c r="O1431" s="191"/>
      <c r="P1431" s="191"/>
      <c r="Q1431" s="191"/>
      <c r="R1431" s="191"/>
      <c r="S1431" s="191"/>
      <c r="T1431" s="191"/>
      <c r="U1431" s="191"/>
      <c r="V1431" s="191"/>
      <c r="W1431" s="191"/>
    </row>
    <row r="1432" spans="1:23">
      <c r="A1432" s="191"/>
      <c r="B1432" s="191"/>
      <c r="C1432" s="191"/>
      <c r="D1432" s="191"/>
      <c r="E1432" s="182"/>
      <c r="F1432" s="191"/>
      <c r="G1432" s="191"/>
      <c r="H1432" s="191"/>
      <c r="I1432" s="182"/>
      <c r="J1432" s="191"/>
      <c r="K1432" s="191"/>
      <c r="L1432" s="191"/>
      <c r="M1432" s="191"/>
      <c r="N1432" s="191"/>
      <c r="O1432" s="191"/>
      <c r="P1432" s="191"/>
      <c r="Q1432" s="191"/>
      <c r="R1432" s="191"/>
      <c r="S1432" s="191"/>
      <c r="T1432" s="191"/>
      <c r="U1432" s="191"/>
      <c r="V1432" s="191"/>
      <c r="W1432" s="191"/>
    </row>
    <row r="1433" spans="1:23">
      <c r="A1433" s="191"/>
      <c r="B1433" s="191"/>
      <c r="C1433" s="191"/>
      <c r="D1433" s="191"/>
      <c r="E1433" s="182"/>
      <c r="F1433" s="191"/>
      <c r="G1433" s="191"/>
      <c r="H1433" s="191"/>
      <c r="I1433" s="182"/>
      <c r="J1433" s="191"/>
      <c r="K1433" s="191"/>
      <c r="L1433" s="191"/>
      <c r="M1433" s="191"/>
      <c r="N1433" s="191"/>
      <c r="O1433" s="191"/>
      <c r="P1433" s="191"/>
      <c r="Q1433" s="191"/>
      <c r="R1433" s="191"/>
      <c r="S1433" s="191"/>
      <c r="T1433" s="191"/>
      <c r="U1433" s="191"/>
      <c r="V1433" s="191"/>
      <c r="W1433" s="191"/>
    </row>
    <row r="1434" spans="1:23">
      <c r="A1434" s="191"/>
      <c r="B1434" s="191"/>
      <c r="C1434" s="191"/>
      <c r="D1434" s="191"/>
      <c r="E1434" s="182"/>
      <c r="F1434" s="191"/>
      <c r="G1434" s="191"/>
      <c r="H1434" s="191"/>
      <c r="I1434" s="182"/>
      <c r="J1434" s="191"/>
      <c r="K1434" s="191"/>
      <c r="L1434" s="191"/>
      <c r="M1434" s="191"/>
      <c r="N1434" s="191"/>
      <c r="O1434" s="191"/>
      <c r="P1434" s="191"/>
      <c r="Q1434" s="191"/>
      <c r="R1434" s="191"/>
      <c r="S1434" s="191"/>
      <c r="T1434" s="191"/>
      <c r="U1434" s="191"/>
      <c r="V1434" s="191"/>
      <c r="W1434" s="191"/>
    </row>
    <row r="1435" spans="1:23">
      <c r="A1435" s="191"/>
      <c r="B1435" s="191"/>
      <c r="C1435" s="191"/>
      <c r="D1435" s="191"/>
      <c r="E1435" s="182"/>
      <c r="F1435" s="191"/>
      <c r="G1435" s="191"/>
      <c r="H1435" s="191"/>
      <c r="I1435" s="182"/>
      <c r="J1435" s="191"/>
      <c r="K1435" s="191"/>
      <c r="L1435" s="191"/>
      <c r="M1435" s="191"/>
      <c r="N1435" s="191"/>
      <c r="O1435" s="191"/>
      <c r="P1435" s="191"/>
      <c r="Q1435" s="191"/>
      <c r="R1435" s="191"/>
      <c r="S1435" s="191"/>
      <c r="T1435" s="191"/>
      <c r="U1435" s="191"/>
      <c r="V1435" s="191"/>
      <c r="W1435" s="191"/>
    </row>
    <row r="1436" spans="1:23">
      <c r="A1436" s="191"/>
      <c r="B1436" s="191"/>
      <c r="C1436" s="191"/>
      <c r="D1436" s="191"/>
      <c r="E1436" s="182"/>
      <c r="F1436" s="191"/>
      <c r="G1436" s="191"/>
      <c r="H1436" s="191"/>
      <c r="I1436" s="182"/>
      <c r="J1436" s="191"/>
      <c r="K1436" s="191"/>
      <c r="L1436" s="191"/>
      <c r="M1436" s="191"/>
      <c r="N1436" s="191"/>
      <c r="O1436" s="191"/>
      <c r="P1436" s="191"/>
      <c r="Q1436" s="191"/>
      <c r="R1436" s="191"/>
      <c r="S1436" s="191"/>
      <c r="T1436" s="191"/>
      <c r="U1436" s="191"/>
      <c r="V1436" s="191"/>
      <c r="W1436" s="191"/>
    </row>
    <row r="1437" spans="1:23">
      <c r="A1437" s="191"/>
      <c r="B1437" s="191"/>
      <c r="C1437" s="191"/>
      <c r="D1437" s="191"/>
      <c r="E1437" s="182"/>
      <c r="F1437" s="191"/>
      <c r="G1437" s="191"/>
      <c r="H1437" s="191"/>
      <c r="I1437" s="182"/>
      <c r="J1437" s="191"/>
      <c r="K1437" s="191"/>
      <c r="L1437" s="191"/>
      <c r="M1437" s="191"/>
      <c r="N1437" s="191"/>
      <c r="O1437" s="191"/>
      <c r="P1437" s="191"/>
      <c r="Q1437" s="191"/>
      <c r="R1437" s="191"/>
      <c r="S1437" s="191"/>
      <c r="T1437" s="191"/>
      <c r="U1437" s="191"/>
      <c r="V1437" s="191"/>
      <c r="W1437" s="191"/>
    </row>
    <row r="1438" spans="1:23">
      <c r="A1438" s="191"/>
      <c r="B1438" s="191"/>
      <c r="C1438" s="191"/>
      <c r="D1438" s="191"/>
      <c r="E1438" s="182"/>
      <c r="F1438" s="191"/>
      <c r="G1438" s="191"/>
      <c r="H1438" s="191"/>
      <c r="I1438" s="182"/>
      <c r="J1438" s="191"/>
      <c r="K1438" s="191"/>
      <c r="L1438" s="191"/>
      <c r="M1438" s="191"/>
      <c r="N1438" s="191"/>
      <c r="O1438" s="191"/>
      <c r="P1438" s="191"/>
      <c r="Q1438" s="191"/>
      <c r="R1438" s="191"/>
      <c r="S1438" s="191"/>
      <c r="T1438" s="191"/>
      <c r="U1438" s="191"/>
      <c r="V1438" s="191"/>
      <c r="W1438" s="191"/>
    </row>
    <row r="1439" spans="1:23">
      <c r="A1439" s="191"/>
      <c r="B1439" s="191"/>
      <c r="C1439" s="191"/>
      <c r="D1439" s="191"/>
      <c r="E1439" s="182"/>
      <c r="F1439" s="191"/>
      <c r="G1439" s="191"/>
      <c r="H1439" s="191"/>
      <c r="I1439" s="182"/>
      <c r="J1439" s="191"/>
      <c r="K1439" s="191"/>
      <c r="L1439" s="191"/>
      <c r="M1439" s="191"/>
      <c r="N1439" s="191"/>
      <c r="O1439" s="191"/>
      <c r="P1439" s="191"/>
      <c r="Q1439" s="191"/>
      <c r="R1439" s="191"/>
      <c r="S1439" s="191"/>
      <c r="T1439" s="191"/>
      <c r="U1439" s="191"/>
      <c r="V1439" s="191"/>
      <c r="W1439" s="191"/>
    </row>
    <row r="1440" spans="1:23">
      <c r="A1440" s="191"/>
      <c r="B1440" s="191"/>
      <c r="C1440" s="191"/>
      <c r="D1440" s="191"/>
      <c r="E1440" s="182"/>
      <c r="F1440" s="191"/>
      <c r="G1440" s="191"/>
      <c r="H1440" s="191"/>
      <c r="I1440" s="182"/>
      <c r="J1440" s="191"/>
      <c r="K1440" s="191"/>
      <c r="L1440" s="191"/>
      <c r="M1440" s="191"/>
      <c r="N1440" s="191"/>
      <c r="O1440" s="191"/>
      <c r="P1440" s="191"/>
      <c r="Q1440" s="191"/>
      <c r="R1440" s="191"/>
      <c r="S1440" s="191"/>
      <c r="T1440" s="191"/>
      <c r="U1440" s="191"/>
      <c r="V1440" s="191"/>
      <c r="W1440" s="191"/>
    </row>
    <row r="1441" spans="1:23">
      <c r="A1441" s="191"/>
      <c r="B1441" s="191"/>
      <c r="C1441" s="191"/>
      <c r="D1441" s="191"/>
      <c r="E1441" s="182"/>
      <c r="F1441" s="191"/>
      <c r="G1441" s="191"/>
      <c r="H1441" s="191"/>
      <c r="I1441" s="182"/>
      <c r="J1441" s="191"/>
      <c r="K1441" s="191"/>
      <c r="L1441" s="191"/>
      <c r="M1441" s="191"/>
      <c r="N1441" s="191"/>
      <c r="O1441" s="191"/>
      <c r="P1441" s="191"/>
      <c r="Q1441" s="191"/>
      <c r="R1441" s="191"/>
      <c r="S1441" s="191"/>
      <c r="T1441" s="191"/>
      <c r="U1441" s="191"/>
      <c r="V1441" s="191"/>
      <c r="W1441" s="191"/>
    </row>
    <row r="1442" spans="1:23">
      <c r="A1442" s="191"/>
      <c r="B1442" s="191"/>
      <c r="C1442" s="191"/>
      <c r="D1442" s="191"/>
      <c r="E1442" s="182"/>
      <c r="F1442" s="191"/>
      <c r="G1442" s="191"/>
      <c r="H1442" s="191"/>
      <c r="I1442" s="182"/>
      <c r="J1442" s="191"/>
      <c r="K1442" s="191"/>
      <c r="L1442" s="191"/>
      <c r="M1442" s="191"/>
      <c r="N1442" s="191"/>
      <c r="O1442" s="191"/>
      <c r="P1442" s="191"/>
      <c r="Q1442" s="191"/>
      <c r="R1442" s="191"/>
      <c r="S1442" s="191"/>
      <c r="T1442" s="191"/>
      <c r="U1442" s="191"/>
      <c r="V1442" s="191"/>
      <c r="W1442" s="191"/>
    </row>
    <row r="1443" spans="1:23">
      <c r="A1443" s="191"/>
      <c r="B1443" s="191"/>
      <c r="C1443" s="191"/>
      <c r="D1443" s="191"/>
      <c r="E1443" s="182"/>
      <c r="F1443" s="191"/>
      <c r="G1443" s="191"/>
      <c r="H1443" s="191"/>
      <c r="I1443" s="182"/>
      <c r="J1443" s="191"/>
      <c r="K1443" s="191"/>
      <c r="L1443" s="191"/>
      <c r="M1443" s="191"/>
      <c r="N1443" s="191"/>
      <c r="O1443" s="191"/>
      <c r="P1443" s="191"/>
      <c r="Q1443" s="191"/>
      <c r="R1443" s="191"/>
      <c r="S1443" s="191"/>
      <c r="T1443" s="191"/>
      <c r="U1443" s="191"/>
      <c r="V1443" s="191"/>
      <c r="W1443" s="191"/>
    </row>
    <row r="1444" spans="1:23">
      <c r="A1444" s="191"/>
      <c r="B1444" s="191"/>
      <c r="C1444" s="191"/>
      <c r="D1444" s="191"/>
      <c r="E1444" s="182"/>
      <c r="F1444" s="191"/>
      <c r="G1444" s="191"/>
      <c r="H1444" s="191"/>
      <c r="I1444" s="182"/>
      <c r="J1444" s="191"/>
      <c r="K1444" s="191"/>
      <c r="L1444" s="191"/>
      <c r="M1444" s="191"/>
      <c r="N1444" s="191"/>
      <c r="O1444" s="191"/>
      <c r="P1444" s="191"/>
      <c r="Q1444" s="191"/>
      <c r="R1444" s="191"/>
      <c r="S1444" s="191"/>
      <c r="T1444" s="191"/>
      <c r="U1444" s="191"/>
      <c r="V1444" s="191"/>
      <c r="W1444" s="191"/>
    </row>
    <row r="1445" spans="1:23">
      <c r="A1445" s="191"/>
      <c r="B1445" s="191"/>
      <c r="C1445" s="191"/>
      <c r="D1445" s="191"/>
      <c r="E1445" s="182"/>
      <c r="F1445" s="191"/>
      <c r="G1445" s="191"/>
      <c r="H1445" s="191"/>
      <c r="I1445" s="182"/>
      <c r="J1445" s="191"/>
      <c r="K1445" s="191"/>
      <c r="L1445" s="191"/>
      <c r="M1445" s="191"/>
      <c r="N1445" s="191"/>
      <c r="O1445" s="191"/>
      <c r="P1445" s="191"/>
      <c r="Q1445" s="191"/>
      <c r="R1445" s="191"/>
      <c r="S1445" s="191"/>
      <c r="T1445" s="191"/>
      <c r="U1445" s="191"/>
      <c r="V1445" s="191"/>
      <c r="W1445" s="191"/>
    </row>
    <row r="1446" spans="1:23">
      <c r="A1446" s="191"/>
      <c r="B1446" s="191"/>
      <c r="C1446" s="191"/>
      <c r="D1446" s="191"/>
      <c r="E1446" s="182"/>
      <c r="F1446" s="191"/>
      <c r="G1446" s="191"/>
      <c r="H1446" s="191"/>
      <c r="I1446" s="182"/>
      <c r="J1446" s="191"/>
      <c r="K1446" s="191"/>
      <c r="L1446" s="191"/>
      <c r="M1446" s="191"/>
      <c r="N1446" s="191"/>
      <c r="O1446" s="191"/>
      <c r="P1446" s="191"/>
      <c r="Q1446" s="191"/>
      <c r="R1446" s="191"/>
      <c r="S1446" s="191"/>
      <c r="T1446" s="191"/>
      <c r="U1446" s="191"/>
      <c r="V1446" s="191"/>
      <c r="W1446" s="191"/>
    </row>
    <row r="1447" spans="1:23">
      <c r="A1447" s="191"/>
      <c r="B1447" s="191"/>
      <c r="C1447" s="191"/>
      <c r="D1447" s="191"/>
      <c r="E1447" s="182"/>
      <c r="F1447" s="191"/>
      <c r="G1447" s="191"/>
      <c r="H1447" s="191"/>
      <c r="I1447" s="182"/>
      <c r="J1447" s="191"/>
      <c r="K1447" s="191"/>
      <c r="L1447" s="191"/>
      <c r="M1447" s="191"/>
      <c r="N1447" s="191"/>
      <c r="O1447" s="191"/>
      <c r="P1447" s="191"/>
      <c r="Q1447" s="191"/>
      <c r="R1447" s="191"/>
      <c r="S1447" s="191"/>
      <c r="T1447" s="191"/>
      <c r="U1447" s="191"/>
      <c r="V1447" s="191"/>
      <c r="W1447" s="191"/>
    </row>
    <row r="1448" spans="1:23">
      <c r="A1448" s="191"/>
      <c r="B1448" s="191"/>
      <c r="C1448" s="191"/>
      <c r="D1448" s="191"/>
      <c r="E1448" s="182"/>
      <c r="F1448" s="191"/>
      <c r="G1448" s="191"/>
      <c r="H1448" s="191"/>
      <c r="I1448" s="182"/>
      <c r="J1448" s="191"/>
      <c r="K1448" s="191"/>
      <c r="L1448" s="191"/>
      <c r="M1448" s="191"/>
      <c r="N1448" s="191"/>
      <c r="O1448" s="191"/>
      <c r="P1448" s="191"/>
      <c r="Q1448" s="191"/>
      <c r="R1448" s="191"/>
      <c r="S1448" s="191"/>
      <c r="T1448" s="191"/>
      <c r="U1448" s="191"/>
      <c r="V1448" s="191"/>
      <c r="W1448" s="191"/>
    </row>
    <row r="1449" spans="1:23">
      <c r="A1449" s="191"/>
      <c r="B1449" s="191"/>
      <c r="C1449" s="191"/>
      <c r="D1449" s="191"/>
      <c r="E1449" s="182"/>
      <c r="F1449" s="191"/>
      <c r="G1449" s="191"/>
      <c r="H1449" s="191"/>
      <c r="I1449" s="182"/>
      <c r="J1449" s="191"/>
      <c r="K1449" s="191"/>
      <c r="L1449" s="191"/>
      <c r="M1449" s="191"/>
      <c r="N1449" s="191"/>
      <c r="O1449" s="191"/>
      <c r="P1449" s="191"/>
      <c r="Q1449" s="191"/>
      <c r="R1449" s="191"/>
      <c r="S1449" s="191"/>
      <c r="T1449" s="191"/>
      <c r="U1449" s="191"/>
      <c r="V1449" s="191"/>
      <c r="W1449" s="191"/>
    </row>
    <row r="1450" spans="1:23">
      <c r="A1450" s="191"/>
      <c r="B1450" s="191"/>
      <c r="C1450" s="191"/>
      <c r="D1450" s="191"/>
      <c r="E1450" s="182"/>
      <c r="F1450" s="191"/>
      <c r="G1450" s="191"/>
      <c r="H1450" s="191"/>
      <c r="I1450" s="182"/>
      <c r="J1450" s="191"/>
      <c r="K1450" s="191"/>
      <c r="L1450" s="191"/>
      <c r="M1450" s="191"/>
      <c r="N1450" s="191"/>
      <c r="O1450" s="191"/>
      <c r="P1450" s="191"/>
      <c r="Q1450" s="191"/>
      <c r="R1450" s="191"/>
      <c r="S1450" s="191"/>
      <c r="T1450" s="191"/>
      <c r="U1450" s="191"/>
      <c r="V1450" s="191"/>
      <c r="W1450" s="191"/>
    </row>
    <row r="1451" spans="1:23">
      <c r="A1451" s="191"/>
      <c r="B1451" s="191"/>
      <c r="C1451" s="191"/>
      <c r="D1451" s="191"/>
      <c r="E1451" s="182"/>
      <c r="F1451" s="191"/>
      <c r="G1451" s="191"/>
      <c r="H1451" s="191"/>
      <c r="I1451" s="182"/>
      <c r="J1451" s="191"/>
      <c r="K1451" s="191"/>
      <c r="L1451" s="191"/>
      <c r="M1451" s="191"/>
      <c r="N1451" s="191"/>
      <c r="O1451" s="191"/>
      <c r="P1451" s="191"/>
      <c r="Q1451" s="191"/>
      <c r="R1451" s="191"/>
      <c r="S1451" s="191"/>
      <c r="T1451" s="191"/>
      <c r="U1451" s="191"/>
      <c r="V1451" s="191"/>
      <c r="W1451" s="191"/>
    </row>
    <row r="1452" spans="1:23">
      <c r="A1452" s="191"/>
      <c r="B1452" s="191"/>
      <c r="C1452" s="191"/>
      <c r="D1452" s="191"/>
      <c r="E1452" s="182"/>
      <c r="F1452" s="191"/>
      <c r="G1452" s="191"/>
      <c r="H1452" s="191"/>
      <c r="I1452" s="182"/>
      <c r="J1452" s="191"/>
      <c r="K1452" s="191"/>
      <c r="L1452" s="191"/>
      <c r="M1452" s="191"/>
      <c r="N1452" s="191"/>
      <c r="O1452" s="191"/>
      <c r="P1452" s="191"/>
      <c r="Q1452" s="191"/>
      <c r="R1452" s="191"/>
      <c r="S1452" s="191"/>
      <c r="T1452" s="191"/>
      <c r="U1452" s="191"/>
      <c r="V1452" s="191"/>
      <c r="W1452" s="191"/>
    </row>
    <row r="1453" spans="1:23">
      <c r="A1453" s="191"/>
      <c r="B1453" s="191"/>
      <c r="C1453" s="191"/>
      <c r="D1453" s="191"/>
      <c r="E1453" s="182"/>
      <c r="F1453" s="191"/>
      <c r="G1453" s="191"/>
      <c r="H1453" s="191"/>
      <c r="I1453" s="182"/>
      <c r="J1453" s="191"/>
      <c r="K1453" s="191"/>
      <c r="L1453" s="191"/>
      <c r="M1453" s="191"/>
      <c r="N1453" s="191"/>
      <c r="O1453" s="191"/>
      <c r="P1453" s="191"/>
      <c r="Q1453" s="191"/>
      <c r="R1453" s="191"/>
      <c r="S1453" s="191"/>
      <c r="T1453" s="191"/>
      <c r="U1453" s="191"/>
      <c r="V1453" s="191"/>
      <c r="W1453" s="191"/>
    </row>
    <row r="1454" spans="1:23">
      <c r="A1454" s="191"/>
      <c r="B1454" s="191"/>
      <c r="C1454" s="191"/>
      <c r="D1454" s="191"/>
      <c r="E1454" s="182"/>
      <c r="F1454" s="191"/>
      <c r="G1454" s="191"/>
      <c r="H1454" s="191"/>
      <c r="I1454" s="182"/>
      <c r="J1454" s="191"/>
      <c r="K1454" s="191"/>
      <c r="L1454" s="191"/>
      <c r="M1454" s="191"/>
      <c r="N1454" s="191"/>
      <c r="O1454" s="191"/>
      <c r="P1454" s="191"/>
      <c r="Q1454" s="191"/>
      <c r="R1454" s="191"/>
      <c r="S1454" s="191"/>
      <c r="T1454" s="191"/>
      <c r="U1454" s="191"/>
      <c r="V1454" s="191"/>
      <c r="W1454" s="191"/>
    </row>
    <row r="1455" spans="1:23">
      <c r="A1455" s="191"/>
      <c r="B1455" s="191"/>
      <c r="C1455" s="191"/>
      <c r="D1455" s="191"/>
      <c r="E1455" s="182"/>
      <c r="F1455" s="191"/>
      <c r="G1455" s="191"/>
      <c r="H1455" s="191"/>
      <c r="I1455" s="182"/>
      <c r="J1455" s="191"/>
      <c r="K1455" s="191"/>
      <c r="L1455" s="191"/>
      <c r="M1455" s="191"/>
      <c r="N1455" s="191"/>
      <c r="O1455" s="191"/>
      <c r="P1455" s="191"/>
      <c r="Q1455" s="191"/>
      <c r="R1455" s="191"/>
      <c r="S1455" s="191"/>
      <c r="T1455" s="191"/>
      <c r="U1455" s="191"/>
      <c r="V1455" s="191"/>
      <c r="W1455" s="191"/>
    </row>
    <row r="1456" spans="1:23">
      <c r="A1456" s="191"/>
      <c r="B1456" s="191"/>
      <c r="C1456" s="191"/>
      <c r="D1456" s="191"/>
      <c r="E1456" s="182"/>
      <c r="F1456" s="191"/>
      <c r="G1456" s="191"/>
      <c r="H1456" s="191"/>
      <c r="I1456" s="182"/>
      <c r="J1456" s="191"/>
      <c r="K1456" s="191"/>
      <c r="L1456" s="191"/>
      <c r="M1456" s="191"/>
      <c r="N1456" s="191"/>
      <c r="O1456" s="191"/>
      <c r="P1456" s="191"/>
      <c r="Q1456" s="191"/>
      <c r="R1456" s="191"/>
      <c r="S1456" s="191"/>
      <c r="T1456" s="191"/>
      <c r="U1456" s="191"/>
      <c r="V1456" s="191"/>
      <c r="W1456" s="191"/>
    </row>
    <row r="1457" spans="1:23">
      <c r="A1457" s="191"/>
      <c r="B1457" s="191"/>
      <c r="C1457" s="191"/>
      <c r="D1457" s="191"/>
      <c r="E1457" s="182"/>
      <c r="F1457" s="191"/>
      <c r="G1457" s="191"/>
      <c r="H1457" s="191"/>
      <c r="I1457" s="182"/>
      <c r="J1457" s="191"/>
      <c r="K1457" s="191"/>
      <c r="L1457" s="191"/>
      <c r="M1457" s="191"/>
      <c r="N1457" s="191"/>
      <c r="O1457" s="191"/>
      <c r="P1457" s="191"/>
      <c r="Q1457" s="191"/>
      <c r="R1457" s="191"/>
      <c r="S1457" s="191"/>
      <c r="T1457" s="191"/>
      <c r="U1457" s="191"/>
      <c r="V1457" s="191"/>
      <c r="W1457" s="191"/>
    </row>
    <row r="1458" spans="1:23">
      <c r="A1458" s="191"/>
      <c r="B1458" s="191"/>
      <c r="C1458" s="191"/>
      <c r="D1458" s="191"/>
      <c r="E1458" s="182"/>
      <c r="F1458" s="191"/>
      <c r="G1458" s="191"/>
      <c r="H1458" s="191"/>
      <c r="I1458" s="182"/>
      <c r="J1458" s="191"/>
      <c r="K1458" s="191"/>
      <c r="L1458" s="191"/>
      <c r="M1458" s="191"/>
      <c r="N1458" s="191"/>
      <c r="O1458" s="191"/>
      <c r="P1458" s="191"/>
      <c r="Q1458" s="191"/>
      <c r="R1458" s="191"/>
      <c r="S1458" s="191"/>
      <c r="T1458" s="191"/>
      <c r="U1458" s="191"/>
      <c r="V1458" s="191"/>
      <c r="W1458" s="191"/>
    </row>
    <row r="1459" spans="1:23">
      <c r="A1459" s="191"/>
      <c r="B1459" s="191"/>
      <c r="C1459" s="191"/>
      <c r="D1459" s="191"/>
      <c r="E1459" s="182"/>
      <c r="F1459" s="191"/>
      <c r="G1459" s="191"/>
      <c r="H1459" s="191"/>
      <c r="I1459" s="182"/>
      <c r="J1459" s="191"/>
      <c r="K1459" s="191"/>
      <c r="L1459" s="191"/>
      <c r="M1459" s="191"/>
      <c r="N1459" s="191"/>
      <c r="O1459" s="191"/>
      <c r="P1459" s="191"/>
      <c r="Q1459" s="191"/>
      <c r="R1459" s="191"/>
      <c r="S1459" s="191"/>
      <c r="T1459" s="191"/>
      <c r="U1459" s="191"/>
      <c r="V1459" s="191"/>
      <c r="W1459" s="191"/>
    </row>
    <row r="1460" spans="1:23">
      <c r="A1460" s="191"/>
      <c r="B1460" s="191"/>
      <c r="C1460" s="191"/>
      <c r="D1460" s="191"/>
      <c r="E1460" s="182"/>
      <c r="F1460" s="191"/>
      <c r="G1460" s="191"/>
      <c r="H1460" s="191"/>
      <c r="I1460" s="182"/>
      <c r="J1460" s="191"/>
      <c r="K1460" s="191"/>
      <c r="L1460" s="191"/>
      <c r="M1460" s="191"/>
      <c r="N1460" s="191"/>
      <c r="O1460" s="191"/>
      <c r="P1460" s="191"/>
      <c r="Q1460" s="191"/>
      <c r="R1460" s="191"/>
      <c r="S1460" s="191"/>
      <c r="T1460" s="191"/>
      <c r="U1460" s="191"/>
      <c r="V1460" s="191"/>
      <c r="W1460" s="191"/>
    </row>
    <row r="1461" spans="1:23">
      <c r="A1461" s="191"/>
      <c r="B1461" s="191"/>
      <c r="C1461" s="191"/>
      <c r="D1461" s="191"/>
      <c r="E1461" s="182"/>
      <c r="F1461" s="191"/>
      <c r="G1461" s="191"/>
      <c r="H1461" s="191"/>
      <c r="I1461" s="182"/>
      <c r="J1461" s="191"/>
      <c r="K1461" s="191"/>
      <c r="L1461" s="191"/>
      <c r="M1461" s="191"/>
      <c r="N1461" s="191"/>
      <c r="O1461" s="191"/>
      <c r="P1461" s="191"/>
      <c r="Q1461" s="191"/>
      <c r="R1461" s="191"/>
      <c r="S1461" s="191"/>
      <c r="T1461" s="191"/>
      <c r="U1461" s="191"/>
      <c r="V1461" s="191"/>
      <c r="W1461" s="191"/>
    </row>
    <row r="1462" spans="1:23">
      <c r="A1462" s="191"/>
      <c r="B1462" s="191"/>
      <c r="C1462" s="191"/>
      <c r="D1462" s="191"/>
      <c r="E1462" s="182"/>
      <c r="F1462" s="191"/>
      <c r="G1462" s="191"/>
      <c r="H1462" s="191"/>
      <c r="I1462" s="182"/>
      <c r="J1462" s="191"/>
      <c r="K1462" s="191"/>
      <c r="L1462" s="191"/>
      <c r="M1462" s="191"/>
      <c r="N1462" s="191"/>
      <c r="O1462" s="191"/>
      <c r="P1462" s="191"/>
      <c r="Q1462" s="191"/>
      <c r="R1462" s="191"/>
      <c r="S1462" s="191"/>
      <c r="T1462" s="191"/>
      <c r="U1462" s="191"/>
      <c r="V1462" s="191"/>
      <c r="W1462" s="191"/>
    </row>
    <row r="1463" spans="1:23">
      <c r="A1463" s="191"/>
      <c r="B1463" s="191"/>
      <c r="C1463" s="191"/>
      <c r="D1463" s="191"/>
      <c r="E1463" s="182"/>
      <c r="F1463" s="191"/>
      <c r="G1463" s="191"/>
      <c r="H1463" s="191"/>
      <c r="I1463" s="182"/>
      <c r="J1463" s="191"/>
      <c r="K1463" s="191"/>
      <c r="L1463" s="191"/>
      <c r="M1463" s="191"/>
      <c r="N1463" s="191"/>
      <c r="O1463" s="191"/>
      <c r="P1463" s="191"/>
      <c r="Q1463" s="191"/>
      <c r="R1463" s="191"/>
      <c r="S1463" s="191"/>
      <c r="T1463" s="191"/>
      <c r="U1463" s="191"/>
      <c r="V1463" s="191"/>
      <c r="W1463" s="191"/>
    </row>
    <row r="1464" spans="1:23">
      <c r="A1464" s="191"/>
      <c r="B1464" s="191"/>
      <c r="C1464" s="191"/>
      <c r="D1464" s="191"/>
      <c r="E1464" s="182"/>
      <c r="F1464" s="191"/>
      <c r="G1464" s="191"/>
      <c r="H1464" s="191"/>
      <c r="I1464" s="182"/>
      <c r="J1464" s="191"/>
      <c r="K1464" s="191"/>
      <c r="L1464" s="191"/>
      <c r="M1464" s="191"/>
      <c r="N1464" s="191"/>
      <c r="O1464" s="191"/>
      <c r="P1464" s="191"/>
      <c r="Q1464" s="191"/>
      <c r="R1464" s="191"/>
      <c r="S1464" s="191"/>
      <c r="T1464" s="191"/>
      <c r="U1464" s="191"/>
      <c r="V1464" s="191"/>
      <c r="W1464" s="191"/>
    </row>
    <row r="1465" spans="1:23">
      <c r="A1465" s="191"/>
      <c r="B1465" s="191"/>
      <c r="C1465" s="191"/>
      <c r="D1465" s="191"/>
      <c r="E1465" s="182"/>
      <c r="F1465" s="191"/>
      <c r="G1465" s="191"/>
      <c r="H1465" s="191"/>
      <c r="I1465" s="182"/>
      <c r="J1465" s="191"/>
      <c r="K1465" s="191"/>
      <c r="L1465" s="191"/>
      <c r="M1465" s="191"/>
      <c r="N1465" s="191"/>
      <c r="O1465" s="191"/>
      <c r="P1465" s="191"/>
      <c r="Q1465" s="191"/>
      <c r="R1465" s="191"/>
      <c r="S1465" s="191"/>
      <c r="T1465" s="191"/>
      <c r="U1465" s="191"/>
      <c r="V1465" s="191"/>
      <c r="W1465" s="191"/>
    </row>
    <row r="1466" spans="1:23">
      <c r="A1466" s="191"/>
      <c r="B1466" s="191"/>
      <c r="C1466" s="191"/>
      <c r="D1466" s="191"/>
      <c r="E1466" s="182"/>
      <c r="F1466" s="191"/>
      <c r="G1466" s="191"/>
      <c r="H1466" s="191"/>
      <c r="I1466" s="182"/>
      <c r="J1466" s="191"/>
      <c r="K1466" s="191"/>
      <c r="L1466" s="191"/>
      <c r="M1466" s="191"/>
      <c r="N1466" s="191"/>
      <c r="O1466" s="191"/>
      <c r="P1466" s="191"/>
      <c r="Q1466" s="191"/>
      <c r="R1466" s="191"/>
      <c r="S1466" s="191"/>
      <c r="T1466" s="191"/>
      <c r="U1466" s="191"/>
      <c r="V1466" s="191"/>
      <c r="W1466" s="191"/>
    </row>
    <row r="1467" spans="1:23">
      <c r="A1467" s="191"/>
      <c r="B1467" s="191"/>
      <c r="C1467" s="191"/>
      <c r="D1467" s="191"/>
      <c r="E1467" s="182"/>
      <c r="F1467" s="191"/>
      <c r="G1467" s="191"/>
      <c r="H1467" s="191"/>
      <c r="I1467" s="182"/>
      <c r="J1467" s="191"/>
      <c r="K1467" s="191"/>
      <c r="L1467" s="191"/>
      <c r="M1467" s="191"/>
      <c r="N1467" s="191"/>
      <c r="O1467" s="191"/>
      <c r="P1467" s="191"/>
      <c r="Q1467" s="191"/>
      <c r="R1467" s="191"/>
      <c r="S1467" s="191"/>
      <c r="T1467" s="191"/>
      <c r="U1467" s="191"/>
      <c r="V1467" s="191"/>
      <c r="W1467" s="191"/>
    </row>
    <row r="1468" spans="1:23">
      <c r="A1468" s="191"/>
      <c r="B1468" s="191"/>
      <c r="C1468" s="191"/>
      <c r="D1468" s="191"/>
      <c r="E1468" s="182"/>
      <c r="F1468" s="191"/>
      <c r="G1468" s="191"/>
      <c r="H1468" s="191"/>
      <c r="I1468" s="182"/>
      <c r="J1468" s="191"/>
      <c r="K1468" s="191"/>
      <c r="L1468" s="191"/>
      <c r="M1468" s="191"/>
      <c r="N1468" s="191"/>
      <c r="O1468" s="191"/>
      <c r="P1468" s="191"/>
      <c r="Q1468" s="191"/>
      <c r="R1468" s="191"/>
      <c r="S1468" s="191"/>
      <c r="T1468" s="191"/>
      <c r="U1468" s="191"/>
      <c r="V1468" s="191"/>
      <c r="W1468" s="191"/>
    </row>
    <row r="1469" spans="1:23">
      <c r="A1469" s="191"/>
      <c r="B1469" s="191"/>
      <c r="C1469" s="191"/>
      <c r="D1469" s="191"/>
      <c r="E1469" s="182"/>
      <c r="F1469" s="191"/>
      <c r="G1469" s="191"/>
      <c r="H1469" s="191"/>
      <c r="I1469" s="182"/>
      <c r="J1469" s="191"/>
      <c r="K1469" s="191"/>
      <c r="L1469" s="191"/>
      <c r="M1469" s="191"/>
      <c r="N1469" s="191"/>
      <c r="O1469" s="191"/>
      <c r="P1469" s="191"/>
      <c r="Q1469" s="191"/>
      <c r="R1469" s="191"/>
      <c r="S1469" s="191"/>
      <c r="T1469" s="191"/>
      <c r="U1469" s="191"/>
      <c r="V1469" s="191"/>
      <c r="W1469" s="191"/>
    </row>
    <row r="1470" spans="1:23">
      <c r="A1470" s="191"/>
      <c r="B1470" s="191"/>
      <c r="C1470" s="191"/>
      <c r="D1470" s="191"/>
      <c r="E1470" s="182"/>
      <c r="F1470" s="191"/>
      <c r="G1470" s="191"/>
      <c r="H1470" s="191"/>
      <c r="I1470" s="182"/>
      <c r="J1470" s="191"/>
      <c r="K1470" s="191"/>
      <c r="L1470" s="191"/>
      <c r="M1470" s="191"/>
      <c r="N1470" s="191"/>
      <c r="O1470" s="191"/>
      <c r="P1470" s="191"/>
      <c r="Q1470" s="191"/>
      <c r="R1470" s="191"/>
      <c r="S1470" s="191"/>
      <c r="T1470" s="191"/>
      <c r="U1470" s="191"/>
      <c r="V1470" s="191"/>
      <c r="W1470" s="191"/>
    </row>
    <row r="1471" spans="1:23">
      <c r="A1471" s="191"/>
      <c r="B1471" s="191"/>
      <c r="C1471" s="191"/>
      <c r="D1471" s="191"/>
      <c r="E1471" s="182"/>
      <c r="F1471" s="191"/>
      <c r="G1471" s="191"/>
      <c r="H1471" s="191"/>
      <c r="I1471" s="182"/>
      <c r="J1471" s="191"/>
      <c r="K1471" s="191"/>
      <c r="L1471" s="191"/>
      <c r="M1471" s="191"/>
      <c r="N1471" s="191"/>
      <c r="O1471" s="191"/>
      <c r="P1471" s="191"/>
      <c r="Q1471" s="191"/>
      <c r="R1471" s="191"/>
      <c r="S1471" s="191"/>
      <c r="T1471" s="191"/>
      <c r="U1471" s="191"/>
      <c r="V1471" s="191"/>
      <c r="W1471" s="191"/>
    </row>
    <row r="1472" spans="1:23">
      <c r="A1472" s="191"/>
      <c r="B1472" s="191"/>
      <c r="C1472" s="191"/>
      <c r="D1472" s="191"/>
      <c r="E1472" s="182"/>
      <c r="F1472" s="191"/>
      <c r="G1472" s="191"/>
      <c r="H1472" s="191"/>
      <c r="I1472" s="182"/>
      <c r="J1472" s="191"/>
      <c r="K1472" s="191"/>
      <c r="L1472" s="191"/>
      <c r="M1472" s="191"/>
      <c r="N1472" s="191"/>
      <c r="O1472" s="191"/>
      <c r="P1472" s="191"/>
      <c r="Q1472" s="191"/>
      <c r="R1472" s="191"/>
      <c r="S1472" s="191"/>
      <c r="T1472" s="191"/>
      <c r="U1472" s="191"/>
      <c r="V1472" s="191"/>
      <c r="W1472" s="191"/>
    </row>
    <row r="1473" spans="1:23">
      <c r="A1473" s="191"/>
      <c r="B1473" s="191"/>
      <c r="C1473" s="191"/>
      <c r="D1473" s="191"/>
      <c r="E1473" s="182"/>
      <c r="F1473" s="191"/>
      <c r="G1473" s="191"/>
      <c r="H1473" s="191"/>
      <c r="I1473" s="182"/>
      <c r="J1473" s="191"/>
      <c r="K1473" s="191"/>
      <c r="L1473" s="191"/>
      <c r="M1473" s="191"/>
      <c r="N1473" s="191"/>
      <c r="O1473" s="191"/>
      <c r="P1473" s="191"/>
      <c r="Q1473" s="191"/>
      <c r="R1473" s="191"/>
      <c r="S1473" s="191"/>
      <c r="T1473" s="191"/>
      <c r="U1473" s="191"/>
      <c r="V1473" s="191"/>
      <c r="W1473" s="191"/>
    </row>
    <row r="1474" spans="1:23">
      <c r="A1474" s="191"/>
      <c r="B1474" s="191"/>
      <c r="C1474" s="191"/>
      <c r="D1474" s="191"/>
      <c r="E1474" s="182"/>
      <c r="F1474" s="191"/>
      <c r="G1474" s="191"/>
      <c r="H1474" s="191"/>
      <c r="I1474" s="182"/>
      <c r="J1474" s="191"/>
      <c r="K1474" s="191"/>
      <c r="L1474" s="191"/>
      <c r="M1474" s="191"/>
      <c r="N1474" s="191"/>
      <c r="O1474" s="191"/>
      <c r="P1474" s="191"/>
      <c r="Q1474" s="191"/>
      <c r="R1474" s="191"/>
      <c r="S1474" s="191"/>
      <c r="T1474" s="191"/>
      <c r="U1474" s="191"/>
      <c r="V1474" s="191"/>
      <c r="W1474" s="191"/>
    </row>
    <row r="1475" spans="1:23">
      <c r="A1475" s="191"/>
      <c r="B1475" s="191"/>
      <c r="C1475" s="191"/>
      <c r="D1475" s="191"/>
      <c r="E1475" s="182"/>
      <c r="F1475" s="191"/>
      <c r="G1475" s="191"/>
      <c r="H1475" s="191"/>
      <c r="I1475" s="182"/>
      <c r="J1475" s="191"/>
      <c r="K1475" s="191"/>
      <c r="L1475" s="191"/>
      <c r="M1475" s="191"/>
      <c r="N1475" s="191"/>
      <c r="O1475" s="191"/>
      <c r="P1475" s="191"/>
      <c r="Q1475" s="191"/>
      <c r="R1475" s="191"/>
      <c r="S1475" s="191"/>
      <c r="T1475" s="191"/>
      <c r="U1475" s="191"/>
      <c r="V1475" s="191"/>
      <c r="W1475" s="191"/>
    </row>
    <row r="1476" spans="1:23">
      <c r="A1476" s="191"/>
      <c r="B1476" s="191"/>
      <c r="C1476" s="191"/>
      <c r="D1476" s="191"/>
      <c r="E1476" s="182"/>
      <c r="F1476" s="191"/>
      <c r="G1476" s="191"/>
      <c r="H1476" s="191"/>
      <c r="I1476" s="182"/>
      <c r="J1476" s="191"/>
      <c r="K1476" s="191"/>
      <c r="L1476" s="191"/>
      <c r="M1476" s="191"/>
      <c r="N1476" s="191"/>
      <c r="O1476" s="191"/>
      <c r="P1476" s="191"/>
      <c r="Q1476" s="191"/>
      <c r="R1476" s="191"/>
      <c r="S1476" s="191"/>
      <c r="T1476" s="191"/>
      <c r="U1476" s="191"/>
      <c r="V1476" s="191"/>
      <c r="W1476" s="191"/>
    </row>
    <row r="1477" spans="1:23">
      <c r="A1477" s="191"/>
      <c r="B1477" s="191"/>
      <c r="C1477" s="191"/>
      <c r="D1477" s="191"/>
      <c r="E1477" s="182"/>
      <c r="F1477" s="191"/>
      <c r="G1477" s="191"/>
      <c r="H1477" s="191"/>
      <c r="I1477" s="182"/>
      <c r="J1477" s="191"/>
      <c r="K1477" s="191"/>
      <c r="L1477" s="191"/>
      <c r="M1477" s="191"/>
      <c r="N1477" s="191"/>
      <c r="O1477" s="191"/>
      <c r="P1477" s="191"/>
      <c r="Q1477" s="191"/>
      <c r="R1477" s="191"/>
      <c r="S1477" s="191"/>
      <c r="T1477" s="191"/>
      <c r="U1477" s="191"/>
      <c r="V1477" s="191"/>
      <c r="W1477" s="191"/>
    </row>
    <row r="1478" spans="1:23">
      <c r="A1478" s="191"/>
      <c r="B1478" s="191"/>
      <c r="C1478" s="191"/>
      <c r="D1478" s="191"/>
      <c r="E1478" s="182"/>
      <c r="F1478" s="191"/>
      <c r="G1478" s="191"/>
      <c r="H1478" s="191"/>
      <c r="I1478" s="182"/>
      <c r="J1478" s="191"/>
      <c r="K1478" s="191"/>
      <c r="L1478" s="191"/>
      <c r="M1478" s="191"/>
      <c r="N1478" s="191"/>
      <c r="O1478" s="191"/>
      <c r="P1478" s="191"/>
      <c r="Q1478" s="191"/>
      <c r="R1478" s="191"/>
      <c r="S1478" s="191"/>
      <c r="T1478" s="191"/>
      <c r="U1478" s="191"/>
      <c r="V1478" s="191"/>
      <c r="W1478" s="191"/>
    </row>
    <row r="1479" spans="1:23">
      <c r="A1479" s="191"/>
      <c r="B1479" s="191"/>
      <c r="C1479" s="191"/>
      <c r="D1479" s="191"/>
      <c r="E1479" s="182"/>
      <c r="F1479" s="191"/>
      <c r="G1479" s="191"/>
      <c r="H1479" s="191"/>
      <c r="I1479" s="182"/>
      <c r="J1479" s="191"/>
      <c r="K1479" s="191"/>
      <c r="L1479" s="191"/>
      <c r="M1479" s="191"/>
      <c r="N1479" s="191"/>
      <c r="O1479" s="191"/>
      <c r="P1479" s="191"/>
      <c r="Q1479" s="191"/>
      <c r="R1479" s="191"/>
      <c r="S1479" s="191"/>
      <c r="T1479" s="191"/>
      <c r="U1479" s="191"/>
      <c r="V1479" s="191"/>
      <c r="W1479" s="191"/>
    </row>
    <row r="1480" spans="1:23">
      <c r="A1480" s="191"/>
      <c r="B1480" s="191"/>
      <c r="C1480" s="191"/>
      <c r="D1480" s="191"/>
      <c r="E1480" s="182"/>
      <c r="F1480" s="191"/>
      <c r="G1480" s="191"/>
      <c r="H1480" s="191"/>
      <c r="I1480" s="182"/>
      <c r="J1480" s="191"/>
      <c r="K1480" s="191"/>
      <c r="L1480" s="191"/>
      <c r="M1480" s="191"/>
      <c r="N1480" s="191"/>
      <c r="O1480" s="191"/>
      <c r="P1480" s="191"/>
      <c r="Q1480" s="191"/>
      <c r="R1480" s="191"/>
      <c r="S1480" s="191"/>
      <c r="T1480" s="191"/>
      <c r="U1480" s="191"/>
      <c r="V1480" s="191"/>
      <c r="W1480" s="191"/>
    </row>
    <row r="1481" spans="1:23">
      <c r="A1481" s="191"/>
      <c r="B1481" s="191"/>
      <c r="C1481" s="191"/>
      <c r="D1481" s="191"/>
      <c r="E1481" s="182"/>
      <c r="F1481" s="191"/>
      <c r="G1481" s="191"/>
      <c r="H1481" s="191"/>
      <c r="I1481" s="182"/>
      <c r="J1481" s="191"/>
      <c r="K1481" s="191"/>
      <c r="L1481" s="191"/>
      <c r="M1481" s="191"/>
      <c r="N1481" s="191"/>
      <c r="O1481" s="191"/>
      <c r="P1481" s="191"/>
      <c r="Q1481" s="191"/>
      <c r="R1481" s="191"/>
      <c r="S1481" s="191"/>
      <c r="T1481" s="191"/>
      <c r="U1481" s="191"/>
      <c r="V1481" s="191"/>
      <c r="W1481" s="191"/>
    </row>
    <row r="1482" spans="1:23">
      <c r="A1482" s="191"/>
      <c r="B1482" s="191"/>
      <c r="C1482" s="191"/>
      <c r="D1482" s="191"/>
      <c r="E1482" s="182"/>
      <c r="F1482" s="191"/>
      <c r="G1482" s="191"/>
      <c r="H1482" s="191"/>
      <c r="I1482" s="182"/>
      <c r="J1482" s="191"/>
      <c r="K1482" s="191"/>
      <c r="L1482" s="191"/>
      <c r="M1482" s="191"/>
      <c r="N1482" s="191"/>
      <c r="O1482" s="191"/>
      <c r="P1482" s="191"/>
      <c r="Q1482" s="191"/>
      <c r="R1482" s="191"/>
      <c r="S1482" s="191"/>
      <c r="T1482" s="191"/>
      <c r="U1482" s="191"/>
      <c r="V1482" s="191"/>
      <c r="W1482" s="191"/>
    </row>
    <row r="1483" spans="1:23">
      <c r="A1483" s="191"/>
      <c r="B1483" s="191"/>
      <c r="C1483" s="191"/>
      <c r="D1483" s="191"/>
      <c r="E1483" s="182"/>
      <c r="F1483" s="191"/>
      <c r="G1483" s="191"/>
      <c r="H1483" s="191"/>
      <c r="I1483" s="182"/>
      <c r="J1483" s="191"/>
      <c r="K1483" s="191"/>
      <c r="L1483" s="191"/>
      <c r="M1483" s="191"/>
      <c r="N1483" s="191"/>
      <c r="O1483" s="191"/>
      <c r="P1483" s="191"/>
      <c r="Q1483" s="191"/>
      <c r="R1483" s="191"/>
      <c r="S1483" s="191"/>
      <c r="T1483" s="191"/>
      <c r="U1483" s="191"/>
      <c r="V1483" s="191"/>
      <c r="W1483" s="191"/>
    </row>
    <row r="1484" spans="1:23">
      <c r="A1484" s="191"/>
      <c r="B1484" s="191"/>
      <c r="C1484" s="191"/>
      <c r="D1484" s="191"/>
      <c r="E1484" s="182"/>
      <c r="F1484" s="191"/>
      <c r="G1484" s="191"/>
      <c r="H1484" s="191"/>
      <c r="I1484" s="182"/>
      <c r="J1484" s="191"/>
      <c r="K1484" s="191"/>
      <c r="L1484" s="191"/>
      <c r="M1484" s="191"/>
      <c r="N1484" s="191"/>
      <c r="O1484" s="191"/>
      <c r="P1484" s="191"/>
      <c r="Q1484" s="191"/>
      <c r="R1484" s="191"/>
      <c r="S1484" s="191"/>
      <c r="T1484" s="191"/>
      <c r="U1484" s="191"/>
      <c r="V1484" s="191"/>
      <c r="W1484" s="191"/>
    </row>
    <row r="1485" spans="1:23">
      <c r="A1485" s="191"/>
      <c r="B1485" s="191"/>
      <c r="C1485" s="191"/>
      <c r="D1485" s="191"/>
      <c r="E1485" s="182"/>
      <c r="F1485" s="191"/>
      <c r="G1485" s="191"/>
      <c r="H1485" s="191"/>
      <c r="I1485" s="182"/>
      <c r="J1485" s="191"/>
      <c r="K1485" s="191"/>
      <c r="L1485" s="191"/>
      <c r="M1485" s="191"/>
      <c r="N1485" s="191"/>
      <c r="O1485" s="191"/>
      <c r="P1485" s="191"/>
      <c r="Q1485" s="191"/>
      <c r="R1485" s="191"/>
      <c r="S1485" s="191"/>
      <c r="T1485" s="191"/>
      <c r="U1485" s="191"/>
      <c r="V1485" s="191"/>
      <c r="W1485" s="191"/>
    </row>
    <row r="1486" spans="1:23">
      <c r="A1486" s="191"/>
      <c r="B1486" s="191"/>
      <c r="C1486" s="191"/>
      <c r="D1486" s="191"/>
      <c r="E1486" s="182"/>
      <c r="F1486" s="191"/>
      <c r="G1486" s="191"/>
      <c r="H1486" s="191"/>
      <c r="I1486" s="182"/>
      <c r="J1486" s="191"/>
      <c r="K1486" s="191"/>
      <c r="L1486" s="191"/>
      <c r="M1486" s="191"/>
      <c r="N1486" s="191"/>
      <c r="O1486" s="191"/>
      <c r="P1486" s="191"/>
      <c r="Q1486" s="191"/>
      <c r="R1486" s="191"/>
      <c r="S1486" s="191"/>
      <c r="T1486" s="191"/>
      <c r="U1486" s="191"/>
      <c r="V1486" s="191"/>
      <c r="W1486" s="191"/>
    </row>
    <row r="1487" spans="1:23">
      <c r="A1487" s="191"/>
      <c r="B1487" s="191"/>
      <c r="C1487" s="191"/>
      <c r="D1487" s="191"/>
      <c r="E1487" s="182"/>
      <c r="F1487" s="191"/>
      <c r="G1487" s="191"/>
      <c r="H1487" s="191"/>
      <c r="I1487" s="182"/>
      <c r="J1487" s="191"/>
      <c r="K1487" s="191"/>
      <c r="L1487" s="191"/>
      <c r="M1487" s="191"/>
      <c r="N1487" s="191"/>
      <c r="O1487" s="191"/>
      <c r="P1487" s="191"/>
      <c r="Q1487" s="191"/>
      <c r="R1487" s="191"/>
      <c r="S1487" s="191"/>
      <c r="T1487" s="191"/>
      <c r="U1487" s="191"/>
      <c r="V1487" s="191"/>
      <c r="W1487" s="191"/>
    </row>
    <row r="1488" spans="1:23">
      <c r="A1488" s="191"/>
      <c r="B1488" s="191"/>
      <c r="C1488" s="191"/>
      <c r="D1488" s="191"/>
      <c r="E1488" s="182"/>
      <c r="F1488" s="191"/>
      <c r="G1488" s="191"/>
      <c r="H1488" s="191"/>
      <c r="I1488" s="182"/>
      <c r="J1488" s="191"/>
      <c r="K1488" s="191"/>
      <c r="L1488" s="191"/>
      <c r="M1488" s="191"/>
      <c r="N1488" s="191"/>
      <c r="O1488" s="191"/>
      <c r="P1488" s="191"/>
      <c r="Q1488" s="191"/>
      <c r="R1488" s="191"/>
      <c r="S1488" s="191"/>
      <c r="T1488" s="191"/>
      <c r="U1488" s="191"/>
      <c r="V1488" s="191"/>
      <c r="W1488" s="191"/>
    </row>
    <row r="1489" spans="1:23">
      <c r="A1489" s="191"/>
      <c r="B1489" s="191"/>
      <c r="C1489" s="191"/>
      <c r="D1489" s="191"/>
      <c r="E1489" s="182"/>
      <c r="F1489" s="191"/>
      <c r="G1489" s="191"/>
      <c r="H1489" s="191"/>
      <c r="I1489" s="182"/>
      <c r="J1489" s="191"/>
      <c r="K1489" s="191"/>
      <c r="L1489" s="191"/>
      <c r="M1489" s="191"/>
      <c r="N1489" s="191"/>
      <c r="O1489" s="191"/>
      <c r="P1489" s="191"/>
      <c r="Q1489" s="191"/>
      <c r="R1489" s="191"/>
      <c r="S1489" s="191"/>
      <c r="T1489" s="191"/>
      <c r="U1489" s="191"/>
      <c r="V1489" s="191"/>
      <c r="W1489" s="191"/>
    </row>
    <row r="1490" spans="1:23">
      <c r="A1490" s="191"/>
      <c r="B1490" s="191"/>
      <c r="C1490" s="191"/>
      <c r="D1490" s="191"/>
      <c r="E1490" s="182"/>
      <c r="F1490" s="191"/>
      <c r="G1490" s="191"/>
      <c r="H1490" s="191"/>
      <c r="I1490" s="182"/>
      <c r="J1490" s="191"/>
      <c r="K1490" s="191"/>
      <c r="L1490" s="191"/>
      <c r="M1490" s="191"/>
      <c r="N1490" s="191"/>
      <c r="O1490" s="191"/>
      <c r="P1490" s="191"/>
      <c r="Q1490" s="191"/>
      <c r="R1490" s="191"/>
      <c r="S1490" s="191"/>
      <c r="T1490" s="191"/>
      <c r="U1490" s="191"/>
      <c r="V1490" s="191"/>
      <c r="W1490" s="191"/>
    </row>
    <row r="1491" spans="1:23">
      <c r="A1491" s="191"/>
      <c r="B1491" s="191"/>
      <c r="C1491" s="191"/>
      <c r="D1491" s="191"/>
      <c r="E1491" s="182"/>
      <c r="F1491" s="191"/>
      <c r="G1491" s="191"/>
      <c r="H1491" s="191"/>
      <c r="I1491" s="182"/>
      <c r="J1491" s="191"/>
      <c r="K1491" s="191"/>
      <c r="L1491" s="191"/>
      <c r="M1491" s="191"/>
      <c r="N1491" s="191"/>
      <c r="O1491" s="191"/>
      <c r="P1491" s="191"/>
      <c r="Q1491" s="191"/>
      <c r="R1491" s="191"/>
      <c r="S1491" s="191"/>
      <c r="T1491" s="191"/>
      <c r="U1491" s="191"/>
      <c r="V1491" s="191"/>
      <c r="W1491" s="191"/>
    </row>
    <row r="1492" spans="1:23">
      <c r="A1492" s="191"/>
      <c r="B1492" s="191"/>
      <c r="C1492" s="191"/>
      <c r="D1492" s="191"/>
      <c r="E1492" s="182"/>
      <c r="F1492" s="191"/>
      <c r="G1492" s="191"/>
      <c r="H1492" s="191"/>
      <c r="I1492" s="182"/>
      <c r="J1492" s="191"/>
      <c r="K1492" s="191"/>
      <c r="L1492" s="191"/>
      <c r="M1492" s="191"/>
      <c r="N1492" s="191"/>
      <c r="O1492" s="191"/>
      <c r="P1492" s="191"/>
      <c r="Q1492" s="191"/>
      <c r="R1492" s="191"/>
      <c r="S1492" s="191"/>
      <c r="T1492" s="191"/>
      <c r="U1492" s="191"/>
      <c r="V1492" s="191"/>
      <c r="W1492" s="191"/>
    </row>
    <row r="1493" spans="1:23">
      <c r="A1493" s="191"/>
      <c r="B1493" s="191"/>
      <c r="C1493" s="191"/>
      <c r="D1493" s="191"/>
      <c r="E1493" s="182"/>
      <c r="F1493" s="191"/>
      <c r="G1493" s="191"/>
      <c r="H1493" s="191"/>
      <c r="I1493" s="182"/>
      <c r="J1493" s="191"/>
      <c r="K1493" s="191"/>
      <c r="L1493" s="191"/>
      <c r="M1493" s="191"/>
      <c r="N1493" s="191"/>
      <c r="O1493" s="191"/>
      <c r="P1493" s="191"/>
      <c r="Q1493" s="191"/>
      <c r="R1493" s="191"/>
      <c r="S1493" s="191"/>
      <c r="T1493" s="191"/>
      <c r="U1493" s="191"/>
      <c r="V1493" s="191"/>
      <c r="W1493" s="191"/>
    </row>
    <row r="1494" spans="1:23">
      <c r="A1494" s="191"/>
      <c r="B1494" s="191"/>
      <c r="C1494" s="191"/>
      <c r="D1494" s="191"/>
      <c r="E1494" s="182"/>
      <c r="F1494" s="191"/>
      <c r="G1494" s="191"/>
      <c r="H1494" s="191"/>
      <c r="I1494" s="182"/>
      <c r="J1494" s="191"/>
      <c r="K1494" s="191"/>
      <c r="L1494" s="191"/>
      <c r="M1494" s="191"/>
      <c r="N1494" s="191"/>
      <c r="O1494" s="191"/>
      <c r="P1494" s="191"/>
      <c r="Q1494" s="191"/>
      <c r="R1494" s="191"/>
      <c r="S1494" s="191"/>
      <c r="T1494" s="191"/>
      <c r="U1494" s="191"/>
      <c r="V1494" s="191"/>
      <c r="W1494" s="191"/>
    </row>
    <row r="1495" spans="1:23">
      <c r="A1495" s="191"/>
      <c r="B1495" s="191"/>
      <c r="C1495" s="191"/>
      <c r="D1495" s="191"/>
      <c r="E1495" s="182"/>
      <c r="F1495" s="191"/>
      <c r="G1495" s="191"/>
      <c r="H1495" s="191"/>
      <c r="I1495" s="182"/>
      <c r="J1495" s="191"/>
      <c r="K1495" s="191"/>
      <c r="L1495" s="191"/>
      <c r="M1495" s="191"/>
      <c r="N1495" s="191"/>
      <c r="O1495" s="191"/>
      <c r="P1495" s="191"/>
      <c r="Q1495" s="191"/>
      <c r="R1495" s="191"/>
      <c r="S1495" s="191"/>
      <c r="T1495" s="191"/>
      <c r="U1495" s="191"/>
      <c r="V1495" s="191"/>
      <c r="W1495" s="191"/>
    </row>
    <row r="1496" spans="1:23">
      <c r="A1496" s="191"/>
      <c r="B1496" s="191"/>
      <c r="C1496" s="191"/>
      <c r="D1496" s="191"/>
      <c r="E1496" s="182"/>
      <c r="F1496" s="191"/>
      <c r="G1496" s="191"/>
      <c r="H1496" s="191"/>
      <c r="I1496" s="182"/>
      <c r="J1496" s="191"/>
      <c r="K1496" s="191"/>
      <c r="L1496" s="191"/>
      <c r="M1496" s="191"/>
      <c r="N1496" s="191"/>
      <c r="O1496" s="191"/>
      <c r="P1496" s="191"/>
      <c r="Q1496" s="191"/>
      <c r="R1496" s="191"/>
      <c r="S1496" s="191"/>
      <c r="T1496" s="191"/>
      <c r="U1496" s="191"/>
      <c r="V1496" s="191"/>
      <c r="W1496" s="191"/>
    </row>
    <row r="1497" spans="1:23">
      <c r="A1497" s="191"/>
      <c r="B1497" s="191"/>
      <c r="C1497" s="191"/>
      <c r="D1497" s="191"/>
      <c r="E1497" s="182"/>
      <c r="F1497" s="191"/>
      <c r="G1497" s="191"/>
      <c r="H1497" s="191"/>
      <c r="I1497" s="182"/>
      <c r="J1497" s="191"/>
      <c r="K1497" s="191"/>
      <c r="L1497" s="191"/>
      <c r="M1497" s="191"/>
      <c r="N1497" s="191"/>
      <c r="O1497" s="191"/>
      <c r="P1497" s="191"/>
      <c r="Q1497" s="191"/>
      <c r="R1497" s="191"/>
      <c r="S1497" s="191"/>
      <c r="T1497" s="191"/>
      <c r="U1497" s="191"/>
      <c r="V1497" s="191"/>
      <c r="W1497" s="191"/>
    </row>
    <row r="1498" spans="1:23">
      <c r="A1498" s="191"/>
      <c r="B1498" s="191"/>
      <c r="C1498" s="191"/>
      <c r="D1498" s="191"/>
      <c r="E1498" s="182"/>
      <c r="F1498" s="191"/>
      <c r="G1498" s="191"/>
      <c r="H1498" s="191"/>
      <c r="I1498" s="182"/>
      <c r="J1498" s="191"/>
      <c r="K1498" s="191"/>
      <c r="L1498" s="191"/>
      <c r="M1498" s="191"/>
      <c r="N1498" s="191"/>
      <c r="O1498" s="191"/>
      <c r="P1498" s="191"/>
      <c r="Q1498" s="191"/>
      <c r="R1498" s="191"/>
      <c r="S1498" s="191"/>
      <c r="T1498" s="191"/>
      <c r="U1498" s="191"/>
      <c r="V1498" s="191"/>
      <c r="W1498" s="191"/>
    </row>
    <row r="1499" spans="1:23">
      <c r="A1499" s="191"/>
      <c r="B1499" s="191"/>
      <c r="C1499" s="191"/>
      <c r="D1499" s="191"/>
      <c r="E1499" s="182"/>
      <c r="F1499" s="191"/>
      <c r="G1499" s="191"/>
      <c r="H1499" s="191"/>
      <c r="I1499" s="182"/>
      <c r="J1499" s="191"/>
      <c r="K1499" s="191"/>
      <c r="L1499" s="191"/>
      <c r="M1499" s="191"/>
      <c r="N1499" s="191"/>
      <c r="O1499" s="191"/>
      <c r="P1499" s="191"/>
      <c r="Q1499" s="191"/>
      <c r="R1499" s="191"/>
      <c r="S1499" s="191"/>
      <c r="T1499" s="191"/>
      <c r="U1499" s="191"/>
      <c r="V1499" s="191"/>
      <c r="W1499" s="191"/>
    </row>
    <row r="1500" spans="1:23">
      <c r="A1500" s="191"/>
      <c r="B1500" s="191"/>
      <c r="C1500" s="191"/>
      <c r="D1500" s="191"/>
      <c r="E1500" s="182"/>
      <c r="F1500" s="191"/>
      <c r="G1500" s="191"/>
      <c r="H1500" s="191"/>
      <c r="I1500" s="182"/>
      <c r="J1500" s="191"/>
      <c r="K1500" s="191"/>
      <c r="L1500" s="191"/>
      <c r="M1500" s="191"/>
      <c r="N1500" s="191"/>
      <c r="O1500" s="191"/>
      <c r="P1500" s="191"/>
      <c r="Q1500" s="191"/>
      <c r="R1500" s="191"/>
      <c r="S1500" s="191"/>
      <c r="T1500" s="191"/>
      <c r="U1500" s="191"/>
      <c r="V1500" s="191"/>
      <c r="W1500" s="191"/>
    </row>
    <row r="1501" spans="1:23">
      <c r="A1501" s="191"/>
      <c r="B1501" s="191"/>
      <c r="C1501" s="191"/>
      <c r="D1501" s="191"/>
      <c r="E1501" s="182"/>
      <c r="F1501" s="191"/>
      <c r="G1501" s="191"/>
      <c r="H1501" s="191"/>
      <c r="I1501" s="182"/>
      <c r="J1501" s="191"/>
      <c r="K1501" s="191"/>
      <c r="L1501" s="191"/>
      <c r="M1501" s="191"/>
      <c r="N1501" s="191"/>
      <c r="O1501" s="191"/>
      <c r="P1501" s="191"/>
      <c r="Q1501" s="191"/>
      <c r="R1501" s="191"/>
      <c r="S1501" s="191"/>
      <c r="T1501" s="191"/>
      <c r="U1501" s="191"/>
      <c r="V1501" s="191"/>
      <c r="W1501" s="191"/>
    </row>
    <row r="1502" spans="1:23">
      <c r="A1502" s="191"/>
      <c r="B1502" s="191"/>
      <c r="C1502" s="191"/>
      <c r="D1502" s="191"/>
      <c r="E1502" s="182"/>
      <c r="F1502" s="191"/>
      <c r="G1502" s="191"/>
      <c r="H1502" s="191"/>
      <c r="I1502" s="182"/>
      <c r="J1502" s="191"/>
      <c r="K1502" s="191"/>
      <c r="L1502" s="191"/>
      <c r="M1502" s="191"/>
      <c r="N1502" s="191"/>
      <c r="O1502" s="191"/>
      <c r="P1502" s="191"/>
      <c r="Q1502" s="191"/>
      <c r="R1502" s="191"/>
      <c r="S1502" s="191"/>
      <c r="T1502" s="191"/>
      <c r="U1502" s="191"/>
      <c r="V1502" s="191"/>
      <c r="W1502" s="191"/>
    </row>
    <row r="1503" spans="1:23">
      <c r="A1503" s="191"/>
      <c r="B1503" s="191"/>
      <c r="C1503" s="191"/>
      <c r="D1503" s="191"/>
      <c r="E1503" s="182"/>
      <c r="F1503" s="191"/>
      <c r="G1503" s="191"/>
      <c r="H1503" s="191"/>
      <c r="I1503" s="182"/>
      <c r="J1503" s="191"/>
      <c r="K1503" s="191"/>
      <c r="L1503" s="191"/>
      <c r="M1503" s="191"/>
      <c r="N1503" s="191"/>
      <c r="O1503" s="191"/>
      <c r="P1503" s="191"/>
      <c r="Q1503" s="191"/>
      <c r="R1503" s="191"/>
      <c r="S1503" s="191"/>
      <c r="T1503" s="191"/>
      <c r="U1503" s="191"/>
      <c r="V1503" s="191"/>
      <c r="W1503" s="191"/>
    </row>
    <row r="1504" spans="1:23">
      <c r="A1504" s="191"/>
      <c r="B1504" s="191"/>
      <c r="C1504" s="191"/>
      <c r="D1504" s="191"/>
      <c r="E1504" s="182"/>
      <c r="F1504" s="191"/>
      <c r="G1504" s="191"/>
      <c r="H1504" s="191"/>
      <c r="I1504" s="182"/>
      <c r="J1504" s="191"/>
      <c r="K1504" s="191"/>
      <c r="L1504" s="191"/>
      <c r="M1504" s="191"/>
      <c r="N1504" s="191"/>
      <c r="O1504" s="191"/>
      <c r="P1504" s="191"/>
      <c r="Q1504" s="191"/>
      <c r="R1504" s="191"/>
      <c r="S1504" s="191"/>
      <c r="T1504" s="191"/>
      <c r="U1504" s="191"/>
      <c r="V1504" s="191"/>
      <c r="W1504" s="191"/>
    </row>
    <row r="1505" spans="1:23">
      <c r="A1505" s="191"/>
      <c r="B1505" s="191"/>
      <c r="C1505" s="191"/>
      <c r="D1505" s="191"/>
      <c r="E1505" s="182"/>
      <c r="F1505" s="191"/>
      <c r="G1505" s="191"/>
      <c r="H1505" s="191"/>
      <c r="I1505" s="182"/>
      <c r="J1505" s="191"/>
      <c r="K1505" s="191"/>
      <c r="L1505" s="191"/>
      <c r="M1505" s="191"/>
      <c r="N1505" s="191"/>
      <c r="O1505" s="191"/>
      <c r="P1505" s="191"/>
      <c r="Q1505" s="191"/>
      <c r="R1505" s="191"/>
      <c r="S1505" s="191"/>
      <c r="T1505" s="191"/>
      <c r="U1505" s="191"/>
      <c r="V1505" s="191"/>
      <c r="W1505" s="191"/>
    </row>
    <row r="1506" spans="1:23">
      <c r="A1506" s="191"/>
      <c r="B1506" s="191"/>
      <c r="C1506" s="191"/>
      <c r="D1506" s="191"/>
      <c r="E1506" s="182"/>
      <c r="F1506" s="191"/>
      <c r="G1506" s="191"/>
      <c r="H1506" s="191"/>
      <c r="I1506" s="182"/>
      <c r="J1506" s="191"/>
      <c r="K1506" s="191"/>
      <c r="L1506" s="191"/>
      <c r="M1506" s="191"/>
      <c r="N1506" s="191"/>
      <c r="O1506" s="191"/>
      <c r="P1506" s="191"/>
      <c r="Q1506" s="191"/>
      <c r="R1506" s="191"/>
      <c r="S1506" s="191"/>
      <c r="T1506" s="191"/>
      <c r="U1506" s="191"/>
      <c r="V1506" s="191"/>
      <c r="W1506" s="191"/>
    </row>
    <row r="1507" spans="1:23">
      <c r="A1507" s="191"/>
      <c r="B1507" s="191"/>
      <c r="C1507" s="191"/>
      <c r="D1507" s="191"/>
      <c r="E1507" s="182"/>
      <c r="F1507" s="191"/>
      <c r="G1507" s="191"/>
      <c r="H1507" s="191"/>
      <c r="I1507" s="182"/>
      <c r="J1507" s="191"/>
      <c r="K1507" s="191"/>
      <c r="L1507" s="191"/>
      <c r="M1507" s="191"/>
      <c r="N1507" s="191"/>
      <c r="O1507" s="191"/>
      <c r="P1507" s="191"/>
      <c r="Q1507" s="191"/>
      <c r="R1507" s="191"/>
      <c r="S1507" s="191"/>
      <c r="T1507" s="191"/>
      <c r="U1507" s="191"/>
      <c r="V1507" s="191"/>
      <c r="W1507" s="191"/>
    </row>
    <row r="1508" spans="1:23">
      <c r="A1508" s="191"/>
      <c r="B1508" s="191"/>
      <c r="C1508" s="191"/>
      <c r="D1508" s="191"/>
      <c r="E1508" s="182"/>
      <c r="F1508" s="191"/>
      <c r="G1508" s="191"/>
      <c r="H1508" s="191"/>
      <c r="I1508" s="182"/>
      <c r="J1508" s="191"/>
      <c r="K1508" s="191"/>
      <c r="L1508" s="191"/>
      <c r="M1508" s="191"/>
      <c r="N1508" s="191"/>
      <c r="O1508" s="191"/>
      <c r="P1508" s="191"/>
      <c r="Q1508" s="191"/>
      <c r="R1508" s="191"/>
      <c r="S1508" s="191"/>
      <c r="T1508" s="191"/>
      <c r="U1508" s="191"/>
      <c r="V1508" s="191"/>
      <c r="W1508" s="191"/>
    </row>
    <row r="1509" spans="1:23">
      <c r="A1509" s="191"/>
      <c r="B1509" s="191"/>
      <c r="C1509" s="191"/>
      <c r="D1509" s="191"/>
      <c r="E1509" s="182"/>
      <c r="F1509" s="191"/>
      <c r="G1509" s="191"/>
      <c r="H1509" s="191"/>
      <c r="I1509" s="182"/>
      <c r="J1509" s="191"/>
      <c r="K1509" s="191"/>
      <c r="L1509" s="191"/>
      <c r="M1509" s="191"/>
      <c r="N1509" s="191"/>
      <c r="O1509" s="191"/>
      <c r="P1509" s="191"/>
      <c r="Q1509" s="191"/>
      <c r="R1509" s="191"/>
      <c r="S1509" s="191"/>
      <c r="T1509" s="191"/>
      <c r="U1509" s="191"/>
      <c r="V1509" s="191"/>
      <c r="W1509" s="191"/>
    </row>
    <row r="1510" spans="1:23">
      <c r="A1510" s="191"/>
      <c r="B1510" s="191"/>
      <c r="C1510" s="191"/>
      <c r="D1510" s="191"/>
      <c r="E1510" s="182"/>
      <c r="F1510" s="191"/>
      <c r="G1510" s="191"/>
      <c r="H1510" s="191"/>
      <c r="I1510" s="182"/>
      <c r="J1510" s="191"/>
      <c r="K1510" s="191"/>
      <c r="L1510" s="191"/>
      <c r="M1510" s="191"/>
      <c r="N1510" s="191"/>
      <c r="O1510" s="191"/>
      <c r="P1510" s="191"/>
      <c r="Q1510" s="191"/>
      <c r="R1510" s="191"/>
      <c r="S1510" s="191"/>
      <c r="T1510" s="191"/>
      <c r="U1510" s="191"/>
      <c r="V1510" s="191"/>
      <c r="W1510" s="191"/>
    </row>
    <row r="1511" spans="1:23">
      <c r="A1511" s="191"/>
      <c r="B1511" s="191"/>
      <c r="C1511" s="191"/>
      <c r="D1511" s="191"/>
      <c r="E1511" s="182"/>
      <c r="F1511" s="191"/>
      <c r="G1511" s="191"/>
      <c r="H1511" s="191"/>
      <c r="I1511" s="182"/>
      <c r="J1511" s="191"/>
      <c r="K1511" s="191"/>
      <c r="L1511" s="191"/>
      <c r="M1511" s="191"/>
      <c r="N1511" s="191"/>
      <c r="O1511" s="191"/>
      <c r="P1511" s="191"/>
      <c r="Q1511" s="191"/>
      <c r="R1511" s="191"/>
      <c r="S1511" s="191"/>
      <c r="T1511" s="191"/>
      <c r="U1511" s="191"/>
      <c r="V1511" s="191"/>
      <c r="W1511" s="191"/>
    </row>
    <row r="1512" spans="1:23">
      <c r="A1512" s="191"/>
      <c r="B1512" s="191"/>
      <c r="C1512" s="191"/>
      <c r="D1512" s="191"/>
      <c r="E1512" s="182"/>
      <c r="F1512" s="191"/>
      <c r="G1512" s="191"/>
      <c r="H1512" s="191"/>
      <c r="I1512" s="182"/>
      <c r="J1512" s="191"/>
      <c r="K1512" s="191"/>
      <c r="L1512" s="191"/>
      <c r="M1512" s="191"/>
      <c r="N1512" s="191"/>
      <c r="O1512" s="191"/>
      <c r="P1512" s="191"/>
      <c r="Q1512" s="191"/>
      <c r="R1512" s="191"/>
      <c r="S1512" s="191"/>
      <c r="T1512" s="191"/>
      <c r="U1512" s="191"/>
      <c r="V1512" s="191"/>
      <c r="W1512" s="191"/>
    </row>
    <row r="1513" spans="1:23">
      <c r="A1513" s="191"/>
      <c r="B1513" s="191"/>
      <c r="C1513" s="191"/>
      <c r="D1513" s="191"/>
      <c r="E1513" s="182"/>
      <c r="F1513" s="191"/>
      <c r="G1513" s="191"/>
      <c r="H1513" s="191"/>
      <c r="I1513" s="182"/>
      <c r="J1513" s="191"/>
      <c r="K1513" s="191"/>
      <c r="L1513" s="191"/>
      <c r="M1513" s="191"/>
      <c r="N1513" s="191"/>
      <c r="O1513" s="191"/>
      <c r="P1513" s="191"/>
      <c r="Q1513" s="191"/>
      <c r="R1513" s="191"/>
      <c r="S1513" s="191"/>
      <c r="T1513" s="191"/>
      <c r="U1513" s="191"/>
      <c r="V1513" s="191"/>
      <c r="W1513" s="191"/>
    </row>
    <row r="1514" spans="1:23">
      <c r="A1514" s="191"/>
      <c r="B1514" s="191"/>
      <c r="C1514" s="191"/>
      <c r="D1514" s="191"/>
      <c r="E1514" s="182"/>
      <c r="F1514" s="191"/>
      <c r="G1514" s="191"/>
      <c r="H1514" s="191"/>
      <c r="I1514" s="182"/>
      <c r="J1514" s="191"/>
      <c r="K1514" s="191"/>
      <c r="L1514" s="191"/>
      <c r="M1514" s="191"/>
      <c r="N1514" s="191"/>
      <c r="O1514" s="191"/>
      <c r="P1514" s="191"/>
      <c r="Q1514" s="191"/>
      <c r="R1514" s="191"/>
      <c r="S1514" s="191"/>
      <c r="T1514" s="191"/>
      <c r="U1514" s="191"/>
      <c r="V1514" s="191"/>
      <c r="W1514" s="191"/>
    </row>
    <row r="1515" spans="1:23">
      <c r="A1515" s="191"/>
      <c r="B1515" s="191"/>
      <c r="C1515" s="191"/>
      <c r="D1515" s="191"/>
      <c r="E1515" s="182"/>
      <c r="F1515" s="191"/>
      <c r="G1515" s="191"/>
      <c r="H1515" s="191"/>
      <c r="I1515" s="182"/>
      <c r="J1515" s="191"/>
      <c r="K1515" s="191"/>
      <c r="L1515" s="191"/>
      <c r="M1515" s="191"/>
      <c r="N1515" s="191"/>
      <c r="O1515" s="191"/>
      <c r="P1515" s="191"/>
      <c r="Q1515" s="191"/>
      <c r="R1515" s="191"/>
      <c r="S1515" s="191"/>
      <c r="T1515" s="191"/>
      <c r="U1515" s="191"/>
      <c r="V1515" s="191"/>
      <c r="W1515" s="191"/>
    </row>
    <row r="1516" spans="1:23">
      <c r="A1516" s="191"/>
      <c r="B1516" s="191"/>
      <c r="C1516" s="191"/>
      <c r="D1516" s="191"/>
      <c r="E1516" s="182"/>
      <c r="F1516" s="191"/>
      <c r="G1516" s="191"/>
      <c r="H1516" s="191"/>
      <c r="I1516" s="182"/>
      <c r="J1516" s="191"/>
      <c r="K1516" s="191"/>
      <c r="L1516" s="191"/>
      <c r="M1516" s="191"/>
      <c r="N1516" s="191"/>
      <c r="O1516" s="191"/>
      <c r="P1516" s="191"/>
      <c r="Q1516" s="191"/>
      <c r="R1516" s="191"/>
      <c r="S1516" s="191"/>
      <c r="T1516" s="191"/>
      <c r="U1516" s="191"/>
      <c r="V1516" s="191"/>
      <c r="W1516" s="191"/>
    </row>
    <row r="1517" spans="1:23">
      <c r="A1517" s="191"/>
      <c r="B1517" s="191"/>
      <c r="C1517" s="191"/>
      <c r="D1517" s="191"/>
      <c r="E1517" s="182"/>
      <c r="F1517" s="191"/>
      <c r="G1517" s="191"/>
      <c r="H1517" s="191"/>
      <c r="I1517" s="182"/>
      <c r="J1517" s="191"/>
      <c r="K1517" s="191"/>
      <c r="L1517" s="191"/>
      <c r="M1517" s="191"/>
      <c r="N1517" s="191"/>
      <c r="O1517" s="191"/>
      <c r="P1517" s="191"/>
      <c r="Q1517" s="191"/>
      <c r="R1517" s="191"/>
      <c r="S1517" s="191"/>
      <c r="T1517" s="191"/>
      <c r="U1517" s="191"/>
      <c r="V1517" s="191"/>
      <c r="W1517" s="191"/>
    </row>
    <row r="1518" spans="1:23">
      <c r="A1518" s="191"/>
      <c r="B1518" s="191"/>
      <c r="C1518" s="191"/>
      <c r="D1518" s="191"/>
      <c r="E1518" s="182"/>
      <c r="F1518" s="191"/>
      <c r="G1518" s="191"/>
      <c r="H1518" s="191"/>
      <c r="I1518" s="182"/>
      <c r="J1518" s="191"/>
      <c r="K1518" s="191"/>
      <c r="L1518" s="191"/>
      <c r="M1518" s="191"/>
      <c r="N1518" s="191"/>
      <c r="O1518" s="191"/>
      <c r="P1518" s="191"/>
      <c r="Q1518" s="191"/>
      <c r="R1518" s="191"/>
      <c r="S1518" s="191"/>
      <c r="T1518" s="191"/>
      <c r="U1518" s="191"/>
      <c r="V1518" s="191"/>
      <c r="W1518" s="191"/>
    </row>
    <row r="1519" spans="1:23">
      <c r="A1519" s="191"/>
      <c r="B1519" s="191"/>
      <c r="C1519" s="191"/>
      <c r="D1519" s="191"/>
      <c r="E1519" s="182"/>
      <c r="F1519" s="191"/>
      <c r="G1519" s="191"/>
      <c r="H1519" s="191"/>
      <c r="I1519" s="182"/>
      <c r="J1519" s="191"/>
      <c r="K1519" s="191"/>
      <c r="L1519" s="191"/>
      <c r="M1519" s="191"/>
      <c r="N1519" s="191"/>
      <c r="O1519" s="191"/>
      <c r="P1519" s="191"/>
      <c r="Q1519" s="191"/>
      <c r="R1519" s="191"/>
      <c r="S1519" s="191"/>
      <c r="T1519" s="191"/>
      <c r="U1519" s="191"/>
      <c r="V1519" s="191"/>
      <c r="W1519" s="191"/>
    </row>
    <row r="1520" spans="1:23">
      <c r="A1520" s="191"/>
      <c r="B1520" s="191"/>
      <c r="C1520" s="191"/>
      <c r="D1520" s="191"/>
      <c r="E1520" s="182"/>
      <c r="F1520" s="191"/>
      <c r="G1520" s="191"/>
      <c r="H1520" s="191"/>
      <c r="I1520" s="182"/>
      <c r="J1520" s="191"/>
      <c r="K1520" s="191"/>
      <c r="L1520" s="191"/>
      <c r="M1520" s="191"/>
      <c r="N1520" s="191"/>
      <c r="O1520" s="191"/>
      <c r="P1520" s="191"/>
      <c r="Q1520" s="191"/>
      <c r="R1520" s="191"/>
      <c r="S1520" s="191"/>
      <c r="T1520" s="191"/>
      <c r="U1520" s="191"/>
      <c r="V1520" s="191"/>
      <c r="W1520" s="191"/>
    </row>
    <row r="1521" spans="1:23">
      <c r="A1521" s="191"/>
      <c r="B1521" s="191"/>
      <c r="C1521" s="191"/>
      <c r="D1521" s="191"/>
      <c r="E1521" s="182"/>
      <c r="F1521" s="191"/>
      <c r="G1521" s="191"/>
      <c r="H1521" s="191"/>
      <c r="I1521" s="182"/>
      <c r="J1521" s="191"/>
      <c r="K1521" s="191"/>
      <c r="L1521" s="191"/>
      <c r="M1521" s="191"/>
      <c r="N1521" s="191"/>
      <c r="O1521" s="191"/>
      <c r="P1521" s="191"/>
      <c r="Q1521" s="191"/>
      <c r="R1521" s="191"/>
      <c r="S1521" s="191"/>
      <c r="T1521" s="191"/>
      <c r="U1521" s="191"/>
      <c r="V1521" s="191"/>
      <c r="W1521" s="191"/>
    </row>
    <row r="1522" spans="1:23">
      <c r="A1522" s="191"/>
      <c r="B1522" s="191"/>
      <c r="C1522" s="191"/>
      <c r="D1522" s="191"/>
      <c r="E1522" s="182"/>
      <c r="F1522" s="191"/>
      <c r="G1522" s="191"/>
      <c r="H1522" s="191"/>
      <c r="I1522" s="182"/>
      <c r="J1522" s="191"/>
      <c r="K1522" s="191"/>
      <c r="L1522" s="191"/>
      <c r="M1522" s="191"/>
      <c r="N1522" s="191"/>
      <c r="O1522" s="191"/>
      <c r="P1522" s="191"/>
      <c r="Q1522" s="191"/>
      <c r="R1522" s="191"/>
      <c r="S1522" s="191"/>
      <c r="T1522" s="191"/>
      <c r="U1522" s="191"/>
      <c r="V1522" s="191"/>
      <c r="W1522" s="191"/>
    </row>
    <row r="1523" spans="1:23">
      <c r="A1523" s="191"/>
      <c r="B1523" s="191"/>
      <c r="C1523" s="191"/>
      <c r="D1523" s="191"/>
      <c r="E1523" s="182"/>
      <c r="F1523" s="191"/>
      <c r="G1523" s="191"/>
      <c r="H1523" s="191"/>
      <c r="I1523" s="182"/>
      <c r="J1523" s="191"/>
      <c r="K1523" s="191"/>
      <c r="L1523" s="191"/>
      <c r="M1523" s="191"/>
      <c r="N1523" s="191"/>
      <c r="O1523" s="191"/>
      <c r="P1523" s="191"/>
      <c r="Q1523" s="191"/>
      <c r="R1523" s="191"/>
      <c r="S1523" s="191"/>
      <c r="T1523" s="191"/>
      <c r="U1523" s="191"/>
      <c r="V1523" s="191"/>
      <c r="W1523" s="191"/>
    </row>
    <row r="1524" spans="1:23">
      <c r="A1524" s="191"/>
      <c r="B1524" s="191"/>
      <c r="C1524" s="191"/>
      <c r="D1524" s="191"/>
      <c r="E1524" s="182"/>
      <c r="F1524" s="191"/>
      <c r="G1524" s="191"/>
      <c r="H1524" s="191"/>
      <c r="I1524" s="182"/>
      <c r="J1524" s="191"/>
      <c r="K1524" s="191"/>
      <c r="L1524" s="191"/>
      <c r="M1524" s="191"/>
      <c r="N1524" s="191"/>
      <c r="O1524" s="191"/>
      <c r="P1524" s="191"/>
      <c r="Q1524" s="191"/>
      <c r="R1524" s="191"/>
      <c r="S1524" s="191"/>
      <c r="T1524" s="191"/>
      <c r="U1524" s="191"/>
      <c r="V1524" s="191"/>
      <c r="W1524" s="191"/>
    </row>
    <row r="1525" spans="1:23">
      <c r="A1525" s="191"/>
      <c r="B1525" s="191"/>
      <c r="C1525" s="191"/>
      <c r="D1525" s="191"/>
      <c r="E1525" s="182"/>
      <c r="F1525" s="191"/>
      <c r="G1525" s="191"/>
      <c r="H1525" s="191"/>
      <c r="I1525" s="182"/>
      <c r="J1525" s="191"/>
      <c r="K1525" s="191"/>
      <c r="L1525" s="191"/>
      <c r="M1525" s="191"/>
      <c r="N1525" s="191"/>
      <c r="O1525" s="191"/>
      <c r="P1525" s="191"/>
      <c r="Q1525" s="191"/>
      <c r="R1525" s="191"/>
      <c r="S1525" s="191"/>
      <c r="T1525" s="191"/>
      <c r="U1525" s="191"/>
      <c r="V1525" s="191"/>
      <c r="W1525" s="191"/>
    </row>
    <row r="1526" spans="1:23">
      <c r="A1526" s="191"/>
      <c r="B1526" s="191"/>
      <c r="C1526" s="191"/>
      <c r="D1526" s="191"/>
      <c r="E1526" s="182"/>
      <c r="F1526" s="191"/>
      <c r="G1526" s="191"/>
      <c r="H1526" s="191"/>
      <c r="I1526" s="182"/>
      <c r="J1526" s="191"/>
      <c r="K1526" s="191"/>
      <c r="L1526" s="191"/>
      <c r="M1526" s="191"/>
      <c r="N1526" s="191"/>
      <c r="O1526" s="191"/>
      <c r="P1526" s="191"/>
      <c r="Q1526" s="191"/>
      <c r="R1526" s="191"/>
      <c r="S1526" s="191"/>
      <c r="T1526" s="191"/>
      <c r="U1526" s="191"/>
      <c r="V1526" s="191"/>
      <c r="W1526" s="191"/>
    </row>
    <row r="1527" spans="1:23">
      <c r="A1527" s="191"/>
      <c r="B1527" s="191"/>
      <c r="C1527" s="191"/>
      <c r="D1527" s="191"/>
      <c r="E1527" s="182"/>
      <c r="F1527" s="191"/>
      <c r="G1527" s="191"/>
      <c r="H1527" s="191"/>
      <c r="I1527" s="182"/>
      <c r="J1527" s="191"/>
      <c r="K1527" s="191"/>
      <c r="L1527" s="191"/>
      <c r="M1527" s="191"/>
      <c r="N1527" s="191"/>
      <c r="O1527" s="191"/>
      <c r="P1527" s="191"/>
      <c r="Q1527" s="191"/>
      <c r="R1527" s="191"/>
      <c r="S1527" s="191"/>
      <c r="T1527" s="191"/>
      <c r="U1527" s="191"/>
      <c r="V1527" s="191"/>
      <c r="W1527" s="191"/>
    </row>
    <row r="1528" spans="1:23">
      <c r="A1528" s="191"/>
      <c r="B1528" s="191"/>
      <c r="C1528" s="191"/>
      <c r="D1528" s="191"/>
      <c r="E1528" s="182"/>
      <c r="F1528" s="191"/>
      <c r="G1528" s="191"/>
      <c r="H1528" s="191"/>
      <c r="I1528" s="182"/>
      <c r="J1528" s="191"/>
      <c r="K1528" s="191"/>
      <c r="L1528" s="191"/>
      <c r="M1528" s="191"/>
      <c r="N1528" s="191"/>
      <c r="O1528" s="191"/>
      <c r="P1528" s="191"/>
      <c r="Q1528" s="191"/>
      <c r="R1528" s="191"/>
      <c r="S1528" s="191"/>
      <c r="T1528" s="191"/>
      <c r="U1528" s="191"/>
      <c r="V1528" s="191"/>
      <c r="W1528" s="191"/>
    </row>
    <row r="1529" spans="1:23">
      <c r="A1529" s="191"/>
      <c r="B1529" s="191"/>
      <c r="C1529" s="191"/>
      <c r="D1529" s="191"/>
      <c r="E1529" s="182"/>
      <c r="F1529" s="191"/>
      <c r="G1529" s="191"/>
      <c r="H1529" s="191"/>
      <c r="I1529" s="182"/>
      <c r="J1529" s="191"/>
      <c r="K1529" s="191"/>
      <c r="L1529" s="191"/>
      <c r="M1529" s="191"/>
      <c r="N1529" s="191"/>
      <c r="O1529" s="191"/>
      <c r="P1529" s="191"/>
      <c r="Q1529" s="191"/>
      <c r="R1529" s="191"/>
      <c r="S1529" s="191"/>
      <c r="T1529" s="191"/>
      <c r="U1529" s="191"/>
      <c r="V1529" s="191"/>
      <c r="W1529" s="191"/>
    </row>
    <row r="1530" spans="1:23">
      <c r="A1530" s="191"/>
      <c r="B1530" s="191"/>
      <c r="C1530" s="191"/>
      <c r="D1530" s="191"/>
      <c r="E1530" s="182"/>
      <c r="F1530" s="191"/>
      <c r="G1530" s="191"/>
      <c r="H1530" s="191"/>
      <c r="I1530" s="182"/>
      <c r="J1530" s="191"/>
      <c r="K1530" s="191"/>
      <c r="L1530" s="191"/>
      <c r="M1530" s="191"/>
      <c r="N1530" s="191"/>
      <c r="O1530" s="191"/>
      <c r="P1530" s="191"/>
      <c r="Q1530" s="191"/>
      <c r="R1530" s="191"/>
      <c r="S1530" s="191"/>
      <c r="T1530" s="191"/>
      <c r="U1530" s="191"/>
      <c r="V1530" s="191"/>
      <c r="W1530" s="191"/>
    </row>
    <row r="1531" spans="1:23">
      <c r="A1531" s="191"/>
      <c r="B1531" s="191"/>
      <c r="C1531" s="191"/>
      <c r="D1531" s="191"/>
      <c r="E1531" s="182"/>
      <c r="F1531" s="191"/>
      <c r="G1531" s="191"/>
      <c r="H1531" s="191"/>
      <c r="I1531" s="182"/>
      <c r="J1531" s="191"/>
      <c r="K1531" s="191"/>
      <c r="L1531" s="191"/>
      <c r="M1531" s="191"/>
      <c r="N1531" s="191"/>
      <c r="O1531" s="191"/>
      <c r="P1531" s="191"/>
      <c r="Q1531" s="191"/>
      <c r="R1531" s="191"/>
      <c r="S1531" s="191"/>
      <c r="T1531" s="191"/>
      <c r="U1531" s="191"/>
      <c r="V1531" s="191"/>
      <c r="W1531" s="191"/>
    </row>
    <row r="1532" spans="1:23">
      <c r="A1532" s="191"/>
      <c r="B1532" s="191"/>
      <c r="C1532" s="191"/>
      <c r="D1532" s="191"/>
      <c r="E1532" s="182"/>
      <c r="F1532" s="191"/>
      <c r="G1532" s="191"/>
      <c r="H1532" s="191"/>
      <c r="I1532" s="182"/>
      <c r="J1532" s="191"/>
      <c r="K1532" s="191"/>
      <c r="L1532" s="191"/>
      <c r="M1532" s="191"/>
      <c r="N1532" s="191"/>
      <c r="O1532" s="191"/>
      <c r="P1532" s="191"/>
      <c r="Q1532" s="191"/>
      <c r="R1532" s="191"/>
      <c r="S1532" s="191"/>
      <c r="T1532" s="191"/>
      <c r="U1532" s="191"/>
      <c r="V1532" s="191"/>
      <c r="W1532" s="191"/>
    </row>
    <row r="1533" spans="1:23">
      <c r="A1533" s="191"/>
      <c r="B1533" s="191"/>
      <c r="C1533" s="191"/>
      <c r="D1533" s="191"/>
      <c r="E1533" s="182"/>
      <c r="F1533" s="191"/>
      <c r="G1533" s="191"/>
      <c r="H1533" s="191"/>
      <c r="I1533" s="182"/>
      <c r="J1533" s="191"/>
      <c r="K1533" s="191"/>
      <c r="L1533" s="191"/>
      <c r="M1533" s="191"/>
      <c r="N1533" s="191"/>
      <c r="O1533" s="191"/>
      <c r="P1533" s="191"/>
      <c r="Q1533" s="191"/>
      <c r="R1533" s="191"/>
      <c r="S1533" s="191"/>
      <c r="T1533" s="191"/>
      <c r="U1533" s="191"/>
      <c r="V1533" s="191"/>
      <c r="W1533" s="191"/>
    </row>
    <row r="1534" spans="1:23">
      <c r="A1534" s="191"/>
      <c r="B1534" s="191"/>
      <c r="C1534" s="191"/>
      <c r="D1534" s="191"/>
      <c r="E1534" s="182"/>
      <c r="F1534" s="191"/>
      <c r="G1534" s="191"/>
      <c r="H1534" s="191"/>
      <c r="I1534" s="182"/>
      <c r="J1534" s="191"/>
      <c r="K1534" s="191"/>
      <c r="L1534" s="191"/>
      <c r="M1534" s="191"/>
      <c r="N1534" s="191"/>
      <c r="O1534" s="191"/>
      <c r="P1534" s="191"/>
      <c r="Q1534" s="191"/>
      <c r="R1534" s="191"/>
      <c r="S1534" s="191"/>
      <c r="T1534" s="191"/>
      <c r="U1534" s="191"/>
      <c r="V1534" s="191"/>
      <c r="W1534" s="191"/>
    </row>
    <row r="1535" spans="1:23">
      <c r="A1535" s="191"/>
      <c r="B1535" s="191"/>
      <c r="C1535" s="191"/>
      <c r="D1535" s="191"/>
      <c r="E1535" s="182"/>
      <c r="F1535" s="191"/>
      <c r="G1535" s="191"/>
      <c r="H1535" s="191"/>
      <c r="I1535" s="182"/>
      <c r="J1535" s="191"/>
      <c r="K1535" s="191"/>
      <c r="L1535" s="191"/>
      <c r="M1535" s="191"/>
      <c r="N1535" s="191"/>
      <c r="O1535" s="191"/>
      <c r="P1535" s="191"/>
      <c r="Q1535" s="191"/>
      <c r="R1535" s="191"/>
      <c r="S1535" s="191"/>
      <c r="T1535" s="191"/>
      <c r="U1535" s="191"/>
      <c r="V1535" s="191"/>
      <c r="W1535" s="191"/>
    </row>
    <row r="1536" spans="1:23">
      <c r="A1536" s="191"/>
      <c r="B1536" s="191"/>
      <c r="C1536" s="191"/>
      <c r="D1536" s="191"/>
      <c r="E1536" s="182"/>
      <c r="F1536" s="191"/>
      <c r="G1536" s="191"/>
      <c r="H1536" s="191"/>
      <c r="I1536" s="182"/>
      <c r="J1536" s="191"/>
      <c r="K1536" s="191"/>
      <c r="L1536" s="191"/>
      <c r="M1536" s="191"/>
      <c r="N1536" s="191"/>
      <c r="O1536" s="191"/>
      <c r="P1536" s="191"/>
      <c r="Q1536" s="191"/>
      <c r="R1536" s="191"/>
      <c r="S1536" s="191"/>
      <c r="T1536" s="191"/>
      <c r="U1536" s="191"/>
      <c r="V1536" s="191"/>
      <c r="W1536" s="191"/>
    </row>
    <row r="1537" spans="1:23">
      <c r="A1537" s="191"/>
      <c r="B1537" s="191"/>
      <c r="C1537" s="191"/>
      <c r="D1537" s="191"/>
      <c r="E1537" s="182"/>
      <c r="F1537" s="191"/>
      <c r="G1537" s="191"/>
      <c r="H1537" s="191"/>
      <c r="I1537" s="182"/>
      <c r="J1537" s="191"/>
      <c r="K1537" s="191"/>
      <c r="L1537" s="191"/>
      <c r="M1537" s="191"/>
      <c r="N1537" s="191"/>
      <c r="O1537" s="191"/>
      <c r="P1537" s="191"/>
      <c r="Q1537" s="191"/>
      <c r="R1537" s="191"/>
      <c r="S1537" s="191"/>
      <c r="T1537" s="191"/>
      <c r="U1537" s="191"/>
      <c r="V1537" s="191"/>
      <c r="W1537" s="191"/>
    </row>
    <row r="1538" spans="1:23">
      <c r="A1538" s="191"/>
      <c r="B1538" s="191"/>
      <c r="C1538" s="191"/>
      <c r="D1538" s="191"/>
      <c r="E1538" s="182"/>
      <c r="F1538" s="191"/>
      <c r="G1538" s="191"/>
      <c r="H1538" s="191"/>
      <c r="I1538" s="182"/>
      <c r="J1538" s="191"/>
      <c r="K1538" s="191"/>
      <c r="L1538" s="191"/>
      <c r="M1538" s="191"/>
      <c r="N1538" s="191"/>
      <c r="O1538" s="191"/>
      <c r="P1538" s="191"/>
      <c r="Q1538" s="191"/>
      <c r="R1538" s="191"/>
      <c r="S1538" s="191"/>
      <c r="T1538" s="191"/>
      <c r="U1538" s="191"/>
      <c r="V1538" s="191"/>
      <c r="W1538" s="191"/>
    </row>
    <row r="1539" spans="1:23">
      <c r="A1539" s="191"/>
      <c r="B1539" s="191"/>
      <c r="C1539" s="191"/>
      <c r="D1539" s="191"/>
      <c r="E1539" s="182"/>
      <c r="F1539" s="191"/>
      <c r="G1539" s="191"/>
      <c r="H1539" s="191"/>
      <c r="I1539" s="182"/>
      <c r="J1539" s="191"/>
      <c r="K1539" s="191"/>
      <c r="L1539" s="191"/>
      <c r="M1539" s="191"/>
      <c r="N1539" s="191"/>
      <c r="O1539" s="191"/>
      <c r="P1539" s="191"/>
      <c r="Q1539" s="191"/>
      <c r="R1539" s="191"/>
      <c r="S1539" s="191"/>
      <c r="T1539" s="191"/>
      <c r="U1539" s="191"/>
      <c r="V1539" s="191"/>
      <c r="W1539" s="191"/>
    </row>
    <row r="1540" spans="1:23">
      <c r="A1540" s="191"/>
      <c r="B1540" s="191"/>
      <c r="C1540" s="191"/>
      <c r="D1540" s="191"/>
      <c r="E1540" s="182"/>
      <c r="F1540" s="191"/>
      <c r="G1540" s="191"/>
      <c r="H1540" s="191"/>
      <c r="I1540" s="182"/>
      <c r="J1540" s="191"/>
      <c r="K1540" s="191"/>
      <c r="L1540" s="191"/>
      <c r="M1540" s="191"/>
      <c r="N1540" s="191"/>
      <c r="O1540" s="191"/>
      <c r="P1540" s="191"/>
      <c r="Q1540" s="191"/>
      <c r="R1540" s="191"/>
      <c r="S1540" s="191"/>
      <c r="T1540" s="191"/>
      <c r="U1540" s="191"/>
      <c r="V1540" s="191"/>
      <c r="W1540" s="191"/>
    </row>
    <row r="1541" spans="1:23">
      <c r="A1541" s="191"/>
      <c r="B1541" s="191"/>
      <c r="C1541" s="191"/>
      <c r="D1541" s="191"/>
      <c r="E1541" s="182"/>
      <c r="F1541" s="191"/>
      <c r="G1541" s="191"/>
      <c r="H1541" s="191"/>
      <c r="I1541" s="182"/>
      <c r="J1541" s="191"/>
      <c r="K1541" s="191"/>
      <c r="L1541" s="191"/>
      <c r="M1541" s="191"/>
      <c r="N1541" s="191"/>
      <c r="O1541" s="191"/>
      <c r="P1541" s="191"/>
      <c r="Q1541" s="191"/>
      <c r="R1541" s="191"/>
      <c r="S1541" s="191"/>
      <c r="T1541" s="191"/>
      <c r="U1541" s="191"/>
      <c r="V1541" s="191"/>
      <c r="W1541" s="191"/>
    </row>
    <row r="1542" spans="1:23">
      <c r="A1542" s="191"/>
      <c r="B1542" s="191"/>
      <c r="C1542" s="191"/>
      <c r="D1542" s="191"/>
      <c r="E1542" s="182"/>
      <c r="F1542" s="191"/>
      <c r="G1542" s="191"/>
      <c r="H1542" s="191"/>
      <c r="I1542" s="182"/>
      <c r="J1542" s="191"/>
      <c r="K1542" s="191"/>
      <c r="L1542" s="191"/>
      <c r="M1542" s="191"/>
      <c r="N1542" s="191"/>
      <c r="O1542" s="191"/>
      <c r="P1542" s="191"/>
      <c r="Q1542" s="191"/>
      <c r="R1542" s="191"/>
      <c r="S1542" s="191"/>
      <c r="T1542" s="191"/>
      <c r="U1542" s="191"/>
      <c r="V1542" s="191"/>
      <c r="W1542" s="191"/>
    </row>
    <row r="1543" spans="1:23">
      <c r="A1543" s="191"/>
      <c r="B1543" s="191"/>
      <c r="C1543" s="191"/>
      <c r="D1543" s="191"/>
      <c r="E1543" s="182"/>
      <c r="F1543" s="191"/>
      <c r="G1543" s="191"/>
      <c r="H1543" s="191"/>
      <c r="I1543" s="182"/>
      <c r="J1543" s="191"/>
      <c r="K1543" s="191"/>
      <c r="L1543" s="191"/>
      <c r="M1543" s="191"/>
      <c r="N1543" s="191"/>
      <c r="O1543" s="191"/>
      <c r="P1543" s="191"/>
      <c r="Q1543" s="191"/>
      <c r="R1543" s="191"/>
      <c r="S1543" s="191"/>
      <c r="T1543" s="191"/>
      <c r="U1543" s="191"/>
      <c r="V1543" s="191"/>
      <c r="W1543" s="191"/>
    </row>
    <row r="1544" spans="1:23">
      <c r="A1544" s="191"/>
      <c r="B1544" s="191"/>
      <c r="C1544" s="191"/>
      <c r="D1544" s="191"/>
      <c r="E1544" s="182"/>
      <c r="F1544" s="191"/>
      <c r="G1544" s="191"/>
      <c r="H1544" s="191"/>
      <c r="I1544" s="182"/>
      <c r="J1544" s="191"/>
      <c r="K1544" s="191"/>
      <c r="L1544" s="191"/>
      <c r="M1544" s="191"/>
      <c r="N1544" s="191"/>
      <c r="O1544" s="191"/>
      <c r="P1544" s="191"/>
      <c r="Q1544" s="191"/>
      <c r="R1544" s="191"/>
      <c r="S1544" s="191"/>
      <c r="T1544" s="191"/>
      <c r="U1544" s="191"/>
      <c r="V1544" s="191"/>
      <c r="W1544" s="191"/>
    </row>
    <row r="1545" spans="1:23">
      <c r="A1545" s="191"/>
      <c r="B1545" s="191"/>
      <c r="C1545" s="191"/>
      <c r="D1545" s="191"/>
      <c r="E1545" s="182"/>
      <c r="F1545" s="191"/>
      <c r="G1545" s="191"/>
      <c r="H1545" s="191"/>
      <c r="I1545" s="182"/>
      <c r="J1545" s="191"/>
      <c r="K1545" s="191"/>
      <c r="L1545" s="191"/>
      <c r="M1545" s="191"/>
      <c r="N1545" s="191"/>
      <c r="O1545" s="191"/>
      <c r="P1545" s="191"/>
      <c r="Q1545" s="191"/>
      <c r="R1545" s="191"/>
      <c r="S1545" s="191"/>
      <c r="T1545" s="191"/>
      <c r="U1545" s="191"/>
      <c r="V1545" s="191"/>
      <c r="W1545" s="191"/>
    </row>
    <row r="1546" spans="1:23">
      <c r="A1546" s="191"/>
      <c r="B1546" s="191"/>
      <c r="C1546" s="191"/>
      <c r="D1546" s="191"/>
      <c r="E1546" s="182"/>
      <c r="F1546" s="191"/>
      <c r="G1546" s="191"/>
      <c r="H1546" s="191"/>
      <c r="I1546" s="182"/>
      <c r="J1546" s="191"/>
      <c r="K1546" s="191"/>
      <c r="L1546" s="191"/>
      <c r="M1546" s="191"/>
      <c r="N1546" s="191"/>
      <c r="O1546" s="191"/>
      <c r="P1546" s="191"/>
      <c r="Q1546" s="191"/>
      <c r="R1546" s="191"/>
      <c r="S1546" s="191"/>
      <c r="T1546" s="191"/>
      <c r="U1546" s="191"/>
      <c r="V1546" s="191"/>
      <c r="W1546" s="191"/>
    </row>
    <row r="1547" spans="1:23">
      <c r="A1547" s="191"/>
      <c r="B1547" s="191"/>
      <c r="C1547" s="191"/>
      <c r="D1547" s="191"/>
      <c r="E1547" s="182"/>
      <c r="F1547" s="191"/>
      <c r="G1547" s="191"/>
      <c r="H1547" s="191"/>
      <c r="I1547" s="182"/>
      <c r="J1547" s="191"/>
      <c r="K1547" s="191"/>
      <c r="L1547" s="191"/>
      <c r="M1547" s="191"/>
      <c r="N1547" s="191"/>
      <c r="O1547" s="191"/>
      <c r="P1547" s="191"/>
      <c r="Q1547" s="191"/>
      <c r="R1547" s="191"/>
      <c r="S1547" s="191"/>
      <c r="T1547" s="191"/>
      <c r="U1547" s="191"/>
      <c r="V1547" s="191"/>
      <c r="W1547" s="191"/>
    </row>
    <row r="1548" spans="1:23">
      <c r="A1548" s="191"/>
      <c r="B1548" s="191"/>
      <c r="C1548" s="191"/>
      <c r="D1548" s="191"/>
      <c r="E1548" s="182"/>
      <c r="F1548" s="191"/>
      <c r="G1548" s="191"/>
      <c r="H1548" s="191"/>
      <c r="I1548" s="182"/>
      <c r="J1548" s="191"/>
      <c r="K1548" s="191"/>
      <c r="L1548" s="191"/>
      <c r="M1548" s="191"/>
      <c r="N1548" s="191"/>
      <c r="O1548" s="191"/>
      <c r="P1548" s="191"/>
      <c r="Q1548" s="191"/>
      <c r="R1548" s="191"/>
      <c r="S1548" s="191"/>
      <c r="T1548" s="191"/>
      <c r="U1548" s="191"/>
      <c r="V1548" s="191"/>
      <c r="W1548" s="191"/>
    </row>
    <row r="1549" spans="1:23">
      <c r="A1549" s="191"/>
      <c r="B1549" s="191"/>
      <c r="C1549" s="191"/>
      <c r="D1549" s="191"/>
      <c r="E1549" s="182"/>
      <c r="F1549" s="191"/>
      <c r="G1549" s="191"/>
      <c r="H1549" s="191"/>
      <c r="I1549" s="182"/>
      <c r="J1549" s="191"/>
      <c r="K1549" s="191"/>
      <c r="L1549" s="191"/>
      <c r="M1549" s="191"/>
      <c r="N1549" s="191"/>
      <c r="O1549" s="191"/>
      <c r="P1549" s="191"/>
      <c r="Q1549" s="191"/>
      <c r="R1549" s="191"/>
      <c r="S1549" s="191"/>
      <c r="T1549" s="191"/>
      <c r="U1549" s="191"/>
      <c r="V1549" s="191"/>
      <c r="W1549" s="191"/>
    </row>
    <row r="1550" spans="1:23">
      <c r="A1550" s="191"/>
      <c r="B1550" s="191"/>
      <c r="C1550" s="191"/>
      <c r="D1550" s="191"/>
      <c r="E1550" s="182"/>
      <c r="F1550" s="191"/>
      <c r="G1550" s="191"/>
      <c r="H1550" s="191"/>
      <c r="I1550" s="182"/>
      <c r="J1550" s="191"/>
      <c r="K1550" s="191"/>
      <c r="L1550" s="191"/>
      <c r="M1550" s="191"/>
      <c r="N1550" s="191"/>
      <c r="O1550" s="191"/>
      <c r="P1550" s="191"/>
      <c r="Q1550" s="191"/>
      <c r="R1550" s="191"/>
      <c r="S1550" s="191"/>
      <c r="T1550" s="191"/>
      <c r="U1550" s="191"/>
      <c r="V1550" s="191"/>
      <c r="W1550" s="191"/>
    </row>
    <row r="1551" spans="1:23">
      <c r="A1551" s="191"/>
      <c r="B1551" s="191"/>
      <c r="C1551" s="191"/>
      <c r="D1551" s="191"/>
      <c r="E1551" s="182"/>
      <c r="F1551" s="191"/>
      <c r="G1551" s="191"/>
      <c r="H1551" s="191"/>
      <c r="I1551" s="182"/>
      <c r="J1551" s="191"/>
      <c r="K1551" s="191"/>
      <c r="L1551" s="191"/>
      <c r="M1551" s="191"/>
      <c r="N1551" s="191"/>
      <c r="O1551" s="191"/>
      <c r="P1551" s="191"/>
      <c r="Q1551" s="191"/>
      <c r="R1551" s="191"/>
      <c r="S1551" s="191"/>
      <c r="T1551" s="191"/>
      <c r="U1551" s="191"/>
      <c r="V1551" s="191"/>
      <c r="W1551" s="191"/>
    </row>
    <row r="1552" spans="1:23">
      <c r="A1552" s="191"/>
      <c r="B1552" s="191"/>
      <c r="C1552" s="191"/>
      <c r="D1552" s="191"/>
      <c r="E1552" s="182"/>
      <c r="F1552" s="191"/>
      <c r="G1552" s="191"/>
      <c r="H1552" s="191"/>
      <c r="I1552" s="182"/>
      <c r="J1552" s="191"/>
      <c r="K1552" s="191"/>
      <c r="L1552" s="191"/>
      <c r="M1552" s="191"/>
      <c r="N1552" s="191"/>
      <c r="O1552" s="191"/>
      <c r="P1552" s="191"/>
      <c r="Q1552" s="191"/>
      <c r="R1552" s="191"/>
      <c r="S1552" s="191"/>
      <c r="T1552" s="191"/>
      <c r="U1552" s="191"/>
      <c r="V1552" s="191"/>
      <c r="W1552" s="191"/>
    </row>
    <row r="1553" spans="1:23">
      <c r="A1553" s="191"/>
      <c r="B1553" s="191"/>
      <c r="C1553" s="191"/>
      <c r="D1553" s="191"/>
      <c r="E1553" s="182"/>
      <c r="F1553" s="191"/>
      <c r="G1553" s="191"/>
      <c r="H1553" s="191"/>
      <c r="I1553" s="182"/>
      <c r="J1553" s="191"/>
      <c r="K1553" s="191"/>
      <c r="L1553" s="191"/>
      <c r="M1553" s="191"/>
      <c r="N1553" s="191"/>
      <c r="O1553" s="191"/>
      <c r="P1553" s="191"/>
      <c r="Q1553" s="191"/>
      <c r="R1553" s="191"/>
      <c r="S1553" s="191"/>
      <c r="T1553" s="191"/>
      <c r="U1553" s="191"/>
      <c r="V1553" s="191"/>
      <c r="W1553" s="191"/>
    </row>
    <row r="1554" spans="1:23">
      <c r="A1554" s="191"/>
      <c r="B1554" s="191"/>
      <c r="C1554" s="191"/>
      <c r="D1554" s="191"/>
      <c r="E1554" s="182"/>
      <c r="F1554" s="191"/>
      <c r="G1554" s="191"/>
      <c r="H1554" s="191"/>
      <c r="I1554" s="182"/>
      <c r="J1554" s="191"/>
      <c r="K1554" s="191"/>
      <c r="L1554" s="191"/>
      <c r="M1554" s="191"/>
      <c r="N1554" s="191"/>
      <c r="O1554" s="191"/>
      <c r="P1554" s="191"/>
      <c r="Q1554" s="191"/>
      <c r="R1554" s="191"/>
      <c r="S1554" s="191"/>
      <c r="T1554" s="191"/>
      <c r="U1554" s="191"/>
      <c r="V1554" s="191"/>
      <c r="W1554" s="191"/>
    </row>
    <row r="1555" spans="1:23">
      <c r="A1555" s="191"/>
      <c r="B1555" s="191"/>
      <c r="C1555" s="191"/>
      <c r="D1555" s="191"/>
      <c r="E1555" s="182"/>
      <c r="F1555" s="191"/>
      <c r="G1555" s="191"/>
      <c r="H1555" s="191"/>
      <c r="I1555" s="182"/>
      <c r="J1555" s="191"/>
      <c r="K1555" s="191"/>
      <c r="L1555" s="191"/>
      <c r="M1555" s="191"/>
      <c r="N1555" s="191"/>
      <c r="O1555" s="191"/>
      <c r="P1555" s="191"/>
      <c r="Q1555" s="191"/>
      <c r="R1555" s="191"/>
      <c r="S1555" s="191"/>
      <c r="T1555" s="191"/>
      <c r="U1555" s="191"/>
      <c r="V1555" s="191"/>
      <c r="W1555" s="191"/>
    </row>
    <row r="1556" spans="1:23">
      <c r="A1556" s="191"/>
      <c r="B1556" s="191"/>
      <c r="C1556" s="191"/>
      <c r="D1556" s="191"/>
      <c r="E1556" s="182"/>
      <c r="F1556" s="191"/>
      <c r="G1556" s="191"/>
      <c r="H1556" s="191"/>
      <c r="I1556" s="182"/>
      <c r="J1556" s="191"/>
      <c r="K1556" s="191"/>
      <c r="L1556" s="191"/>
      <c r="M1556" s="191"/>
      <c r="N1556" s="191"/>
      <c r="O1556" s="191"/>
      <c r="P1556" s="191"/>
      <c r="Q1556" s="191"/>
      <c r="R1556" s="191"/>
      <c r="S1556" s="191"/>
      <c r="T1556" s="191"/>
      <c r="U1556" s="191"/>
      <c r="V1556" s="191"/>
      <c r="W1556" s="191"/>
    </row>
    <row r="1557" spans="1:23">
      <c r="A1557" s="191"/>
      <c r="B1557" s="191"/>
      <c r="C1557" s="191"/>
      <c r="D1557" s="191"/>
      <c r="E1557" s="182"/>
      <c r="F1557" s="191"/>
      <c r="G1557" s="191"/>
      <c r="H1557" s="191"/>
      <c r="I1557" s="182"/>
      <c r="J1557" s="191"/>
      <c r="K1557" s="191"/>
      <c r="L1557" s="191"/>
      <c r="M1557" s="191"/>
      <c r="N1557" s="191"/>
      <c r="O1557" s="191"/>
      <c r="P1557" s="191"/>
      <c r="Q1557" s="191"/>
      <c r="R1557" s="191"/>
      <c r="S1557" s="191"/>
      <c r="T1557" s="191"/>
      <c r="U1557" s="191"/>
      <c r="V1557" s="191"/>
      <c r="W1557" s="191"/>
    </row>
    <row r="1558" spans="1:23">
      <c r="A1558" s="191"/>
      <c r="B1558" s="191"/>
      <c r="C1558" s="191"/>
      <c r="D1558" s="191"/>
      <c r="E1558" s="182"/>
      <c r="F1558" s="191"/>
      <c r="G1558" s="191"/>
      <c r="H1558" s="191"/>
      <c r="I1558" s="182"/>
      <c r="J1558" s="191"/>
      <c r="K1558" s="191"/>
      <c r="L1558" s="191"/>
      <c r="M1558" s="191"/>
      <c r="N1558" s="191"/>
      <c r="O1558" s="191"/>
      <c r="P1558" s="191"/>
      <c r="Q1558" s="191"/>
      <c r="R1558" s="191"/>
      <c r="S1558" s="191"/>
      <c r="T1558" s="191"/>
      <c r="U1558" s="191"/>
      <c r="V1558" s="191"/>
      <c r="W1558" s="191"/>
    </row>
    <row r="1559" spans="1:23">
      <c r="A1559" s="191"/>
      <c r="B1559" s="191"/>
      <c r="C1559" s="191"/>
      <c r="D1559" s="191"/>
      <c r="E1559" s="182"/>
      <c r="F1559" s="191"/>
      <c r="G1559" s="191"/>
      <c r="H1559" s="191"/>
      <c r="I1559" s="182"/>
      <c r="J1559" s="191"/>
      <c r="K1559" s="191"/>
      <c r="L1559" s="191"/>
      <c r="M1559" s="191"/>
      <c r="N1559" s="191"/>
      <c r="O1559" s="191"/>
      <c r="P1559" s="191"/>
      <c r="Q1559" s="191"/>
      <c r="R1559" s="191"/>
      <c r="S1559" s="191"/>
      <c r="T1559" s="191"/>
      <c r="U1559" s="191"/>
      <c r="V1559" s="191"/>
      <c r="W1559" s="191"/>
    </row>
    <row r="1560" spans="1:23">
      <c r="A1560" s="191"/>
      <c r="B1560" s="191"/>
      <c r="C1560" s="191"/>
      <c r="D1560" s="191"/>
      <c r="E1560" s="182"/>
      <c r="F1560" s="191"/>
      <c r="G1560" s="191"/>
      <c r="H1560" s="191"/>
      <c r="I1560" s="182"/>
      <c r="J1560" s="191"/>
      <c r="K1560" s="191"/>
      <c r="L1560" s="191"/>
      <c r="M1560" s="191"/>
      <c r="N1560" s="191"/>
      <c r="O1560" s="191"/>
      <c r="P1560" s="191"/>
      <c r="Q1560" s="191"/>
      <c r="R1560" s="191"/>
      <c r="S1560" s="191"/>
      <c r="T1560" s="191"/>
      <c r="U1560" s="191"/>
      <c r="V1560" s="191"/>
      <c r="W1560" s="191"/>
    </row>
    <row r="1561" spans="1:23">
      <c r="A1561" s="191"/>
      <c r="B1561" s="191"/>
      <c r="C1561" s="191"/>
      <c r="D1561" s="191"/>
      <c r="E1561" s="182"/>
      <c r="F1561" s="191"/>
      <c r="G1561" s="191"/>
      <c r="H1561" s="191"/>
      <c r="I1561" s="182"/>
      <c r="J1561" s="191"/>
      <c r="K1561" s="191"/>
      <c r="L1561" s="191"/>
      <c r="M1561" s="191"/>
      <c r="N1561" s="191"/>
      <c r="O1561" s="191"/>
      <c r="P1561" s="191"/>
      <c r="Q1561" s="191"/>
      <c r="R1561" s="191"/>
      <c r="S1561" s="191"/>
      <c r="T1561" s="191"/>
      <c r="U1561" s="191"/>
      <c r="V1561" s="191"/>
      <c r="W1561" s="191"/>
    </row>
    <row r="1562" spans="1:23">
      <c r="A1562" s="191"/>
      <c r="B1562" s="191"/>
      <c r="C1562" s="191"/>
      <c r="D1562" s="191"/>
      <c r="E1562" s="182"/>
      <c r="F1562" s="191"/>
      <c r="G1562" s="191"/>
      <c r="H1562" s="191"/>
      <c r="I1562" s="182"/>
      <c r="J1562" s="191"/>
      <c r="K1562" s="191"/>
      <c r="L1562" s="191"/>
      <c r="M1562" s="191"/>
      <c r="N1562" s="191"/>
      <c r="O1562" s="191"/>
      <c r="P1562" s="191"/>
      <c r="Q1562" s="191"/>
      <c r="R1562" s="191"/>
      <c r="S1562" s="191"/>
      <c r="T1562" s="191"/>
      <c r="U1562" s="191"/>
      <c r="V1562" s="191"/>
      <c r="W1562" s="191"/>
    </row>
    <row r="1563" spans="1:23">
      <c r="A1563" s="191"/>
      <c r="B1563" s="191"/>
      <c r="C1563" s="191"/>
      <c r="D1563" s="191"/>
      <c r="E1563" s="182"/>
      <c r="F1563" s="191"/>
      <c r="G1563" s="191"/>
      <c r="H1563" s="191"/>
      <c r="I1563" s="182"/>
      <c r="J1563" s="191"/>
      <c r="K1563" s="191"/>
      <c r="L1563" s="191"/>
      <c r="M1563" s="191"/>
      <c r="N1563" s="191"/>
      <c r="O1563" s="191"/>
      <c r="P1563" s="191"/>
      <c r="Q1563" s="191"/>
      <c r="R1563" s="191"/>
      <c r="S1563" s="191"/>
      <c r="T1563" s="191"/>
      <c r="U1563" s="191"/>
      <c r="V1563" s="191"/>
      <c r="W1563" s="191"/>
    </row>
    <row r="1564" spans="1:23">
      <c r="A1564" s="191"/>
      <c r="B1564" s="191"/>
      <c r="C1564" s="191"/>
      <c r="D1564" s="191"/>
      <c r="E1564" s="182"/>
      <c r="F1564" s="191"/>
      <c r="G1564" s="191"/>
      <c r="H1564" s="191"/>
      <c r="I1564" s="182"/>
      <c r="J1564" s="191"/>
      <c r="K1564" s="191"/>
      <c r="L1564" s="191"/>
      <c r="M1564" s="191"/>
      <c r="N1564" s="191"/>
      <c r="O1564" s="191"/>
      <c r="P1564" s="191"/>
      <c r="Q1564" s="191"/>
      <c r="R1564" s="191"/>
      <c r="S1564" s="191"/>
      <c r="T1564" s="191"/>
      <c r="U1564" s="191"/>
      <c r="V1564" s="191"/>
      <c r="W1564" s="191"/>
    </row>
    <row r="1565" spans="1:23">
      <c r="A1565" s="191"/>
      <c r="B1565" s="191"/>
      <c r="C1565" s="191"/>
      <c r="D1565" s="191"/>
      <c r="E1565" s="182"/>
      <c r="F1565" s="191"/>
      <c r="G1565" s="191"/>
      <c r="H1565" s="191"/>
      <c r="I1565" s="182"/>
      <c r="J1565" s="191"/>
      <c r="K1565" s="191"/>
      <c r="L1565" s="191"/>
      <c r="M1565" s="191"/>
      <c r="N1565" s="191"/>
      <c r="O1565" s="191"/>
      <c r="P1565" s="191"/>
      <c r="Q1565" s="191"/>
      <c r="R1565" s="191"/>
      <c r="S1565" s="191"/>
      <c r="T1565" s="191"/>
      <c r="U1565" s="191"/>
      <c r="V1565" s="191"/>
      <c r="W1565" s="191"/>
    </row>
    <row r="1566" spans="1:23">
      <c r="A1566" s="191"/>
      <c r="B1566" s="191"/>
      <c r="C1566" s="191"/>
      <c r="D1566" s="191"/>
      <c r="E1566" s="182"/>
      <c r="F1566" s="191"/>
      <c r="G1566" s="191"/>
      <c r="H1566" s="191"/>
      <c r="I1566" s="182"/>
      <c r="J1566" s="191"/>
      <c r="K1566" s="191"/>
      <c r="L1566" s="191"/>
      <c r="M1566" s="191"/>
      <c r="N1566" s="191"/>
      <c r="O1566" s="191"/>
      <c r="P1566" s="191"/>
      <c r="Q1566" s="191"/>
      <c r="R1566" s="191"/>
      <c r="S1566" s="191"/>
      <c r="T1566" s="191"/>
      <c r="U1566" s="191"/>
      <c r="V1566" s="191"/>
      <c r="W1566" s="191"/>
    </row>
    <row r="1567" spans="1:23">
      <c r="A1567" s="191"/>
      <c r="B1567" s="191"/>
      <c r="C1567" s="191"/>
      <c r="D1567" s="191"/>
      <c r="E1567" s="182"/>
      <c r="F1567" s="191"/>
      <c r="G1567" s="191"/>
      <c r="H1567" s="191"/>
      <c r="I1567" s="182"/>
      <c r="J1567" s="191"/>
      <c r="K1567" s="191"/>
      <c r="L1567" s="191"/>
      <c r="M1567" s="191"/>
      <c r="N1567" s="191"/>
      <c r="O1567" s="191"/>
      <c r="P1567" s="191"/>
      <c r="Q1567" s="191"/>
      <c r="R1567" s="191"/>
      <c r="S1567" s="191"/>
      <c r="T1567" s="191"/>
      <c r="U1567" s="191"/>
      <c r="V1567" s="191"/>
      <c r="W1567" s="191"/>
    </row>
    <row r="1568" spans="1:23">
      <c r="A1568" s="191"/>
      <c r="B1568" s="191"/>
      <c r="C1568" s="191"/>
      <c r="D1568" s="191"/>
      <c r="E1568" s="182"/>
      <c r="F1568" s="191"/>
      <c r="G1568" s="191"/>
      <c r="H1568" s="191"/>
      <c r="I1568" s="182"/>
      <c r="J1568" s="191"/>
      <c r="K1568" s="191"/>
      <c r="L1568" s="191"/>
      <c r="M1568" s="191"/>
      <c r="N1568" s="191"/>
      <c r="O1568" s="191"/>
      <c r="P1568" s="191"/>
      <c r="Q1568" s="191"/>
      <c r="R1568" s="191"/>
      <c r="S1568" s="191"/>
      <c r="T1568" s="191"/>
      <c r="U1568" s="191"/>
      <c r="V1568" s="191"/>
      <c r="W1568" s="191"/>
    </row>
    <row r="1569" spans="1:23">
      <c r="A1569" s="191"/>
      <c r="B1569" s="191"/>
      <c r="C1569" s="191"/>
      <c r="D1569" s="191"/>
      <c r="E1569" s="182"/>
      <c r="F1569" s="191"/>
      <c r="G1569" s="191"/>
      <c r="H1569" s="191"/>
      <c r="I1569" s="182"/>
      <c r="J1569" s="191"/>
      <c r="K1569" s="191"/>
      <c r="L1569" s="191"/>
      <c r="M1569" s="191"/>
      <c r="N1569" s="191"/>
      <c r="O1569" s="191"/>
      <c r="P1569" s="191"/>
      <c r="Q1569" s="191"/>
      <c r="R1569" s="191"/>
      <c r="S1569" s="191"/>
      <c r="T1569" s="191"/>
      <c r="U1569" s="191"/>
      <c r="V1569" s="191"/>
      <c r="W1569" s="191"/>
    </row>
    <row r="1570" spans="1:23">
      <c r="A1570" s="191"/>
      <c r="B1570" s="191"/>
      <c r="C1570" s="191"/>
      <c r="D1570" s="191"/>
      <c r="E1570" s="182"/>
      <c r="F1570" s="191"/>
      <c r="G1570" s="191"/>
      <c r="H1570" s="191"/>
      <c r="I1570" s="182"/>
      <c r="J1570" s="191"/>
      <c r="K1570" s="191"/>
      <c r="L1570" s="191"/>
      <c r="M1570" s="191"/>
      <c r="N1570" s="191"/>
      <c r="O1570" s="191"/>
      <c r="P1570" s="191"/>
      <c r="Q1570" s="191"/>
      <c r="R1570" s="191"/>
      <c r="S1570" s="191"/>
      <c r="T1570" s="191"/>
      <c r="U1570" s="191"/>
      <c r="V1570" s="191"/>
      <c r="W1570" s="191"/>
    </row>
    <row r="1571" spans="1:23">
      <c r="A1571" s="191"/>
      <c r="B1571" s="191"/>
      <c r="C1571" s="191"/>
      <c r="D1571" s="191"/>
      <c r="E1571" s="182"/>
      <c r="F1571" s="191"/>
      <c r="G1571" s="191"/>
      <c r="H1571" s="191"/>
      <c r="I1571" s="182"/>
      <c r="J1571" s="191"/>
      <c r="K1571" s="191"/>
      <c r="L1571" s="191"/>
      <c r="M1571" s="191"/>
      <c r="N1571" s="191"/>
      <c r="O1571" s="191"/>
      <c r="P1571" s="191"/>
      <c r="Q1571" s="191"/>
      <c r="R1571" s="191"/>
      <c r="S1571" s="191"/>
      <c r="T1571" s="191"/>
      <c r="U1571" s="191"/>
      <c r="V1571" s="191"/>
      <c r="W1571" s="191"/>
    </row>
    <row r="1572" spans="1:23">
      <c r="A1572" s="191"/>
      <c r="B1572" s="191"/>
      <c r="C1572" s="191"/>
      <c r="D1572" s="191"/>
      <c r="E1572" s="182"/>
      <c r="F1572" s="191"/>
      <c r="G1572" s="191"/>
      <c r="H1572" s="191"/>
      <c r="I1572" s="182"/>
      <c r="J1572" s="191"/>
      <c r="K1572" s="191"/>
      <c r="L1572" s="191"/>
      <c r="M1572" s="191"/>
      <c r="N1572" s="191"/>
      <c r="O1572" s="191"/>
      <c r="P1572" s="191"/>
      <c r="Q1572" s="191"/>
      <c r="R1572" s="191"/>
      <c r="S1572" s="191"/>
      <c r="T1572" s="191"/>
      <c r="U1572" s="191"/>
      <c r="V1572" s="191"/>
      <c r="W1572" s="191"/>
    </row>
    <row r="1573" spans="1:23">
      <c r="A1573" s="191"/>
      <c r="B1573" s="191"/>
      <c r="C1573" s="191"/>
      <c r="D1573" s="191"/>
      <c r="E1573" s="182"/>
      <c r="F1573" s="191"/>
      <c r="G1573" s="191"/>
      <c r="H1573" s="191"/>
      <c r="I1573" s="182"/>
      <c r="J1573" s="191"/>
      <c r="K1573" s="191"/>
      <c r="L1573" s="191"/>
      <c r="M1573" s="191"/>
      <c r="N1573" s="191"/>
      <c r="O1573" s="191"/>
      <c r="P1573" s="191"/>
      <c r="Q1573" s="191"/>
      <c r="R1573" s="191"/>
      <c r="S1573" s="191"/>
      <c r="T1573" s="191"/>
      <c r="U1573" s="191"/>
      <c r="V1573" s="191"/>
      <c r="W1573" s="191"/>
    </row>
    <row r="1574" spans="1:23">
      <c r="A1574" s="191"/>
      <c r="B1574" s="191"/>
      <c r="C1574" s="191"/>
      <c r="D1574" s="191"/>
      <c r="E1574" s="182"/>
      <c r="F1574" s="191"/>
      <c r="G1574" s="191"/>
      <c r="H1574" s="191"/>
      <c r="I1574" s="182"/>
      <c r="J1574" s="191"/>
      <c r="K1574" s="191"/>
      <c r="L1574" s="191"/>
      <c r="M1574" s="191"/>
      <c r="N1574" s="191"/>
      <c r="O1574" s="191"/>
      <c r="P1574" s="191"/>
      <c r="Q1574" s="191"/>
      <c r="R1574" s="191"/>
      <c r="S1574" s="191"/>
      <c r="T1574" s="191"/>
      <c r="U1574" s="191"/>
      <c r="V1574" s="191"/>
      <c r="W1574" s="191"/>
    </row>
    <row r="1575" spans="1:23">
      <c r="A1575" s="191"/>
      <c r="B1575" s="191"/>
      <c r="C1575" s="191"/>
      <c r="D1575" s="191"/>
      <c r="E1575" s="182"/>
      <c r="F1575" s="191"/>
      <c r="G1575" s="191"/>
      <c r="H1575" s="191"/>
      <c r="I1575" s="182"/>
      <c r="J1575" s="191"/>
      <c r="K1575" s="191"/>
      <c r="L1575" s="191"/>
      <c r="M1575" s="191"/>
      <c r="N1575" s="191"/>
      <c r="O1575" s="191"/>
      <c r="P1575" s="191"/>
      <c r="Q1575" s="191"/>
      <c r="R1575" s="191"/>
      <c r="S1575" s="191"/>
      <c r="T1575" s="191"/>
      <c r="U1575" s="191"/>
      <c r="V1575" s="191"/>
      <c r="W1575" s="191"/>
    </row>
    <row r="1576" spans="1:23">
      <c r="A1576" s="191"/>
      <c r="B1576" s="191"/>
      <c r="C1576" s="191"/>
      <c r="D1576" s="191"/>
      <c r="E1576" s="182"/>
      <c r="F1576" s="191"/>
      <c r="G1576" s="191"/>
      <c r="H1576" s="191"/>
      <c r="I1576" s="182"/>
      <c r="J1576" s="191"/>
      <c r="K1576" s="191"/>
      <c r="L1576" s="191"/>
      <c r="M1576" s="191"/>
      <c r="N1576" s="191"/>
      <c r="O1576" s="191"/>
      <c r="P1576" s="191"/>
      <c r="Q1576" s="191"/>
      <c r="R1576" s="191"/>
      <c r="S1576" s="191"/>
      <c r="T1576" s="191"/>
      <c r="U1576" s="191"/>
      <c r="V1576" s="191"/>
      <c r="W1576" s="191"/>
    </row>
    <row r="1577" spans="1:23">
      <c r="A1577" s="191"/>
      <c r="B1577" s="191"/>
      <c r="C1577" s="191"/>
      <c r="D1577" s="191"/>
      <c r="E1577" s="182"/>
      <c r="F1577" s="191"/>
      <c r="G1577" s="191"/>
      <c r="H1577" s="191"/>
      <c r="I1577" s="182"/>
      <c r="J1577" s="191"/>
      <c r="K1577" s="191"/>
      <c r="L1577" s="191"/>
      <c r="M1577" s="191"/>
      <c r="N1577" s="191"/>
      <c r="O1577" s="191"/>
      <c r="P1577" s="191"/>
      <c r="Q1577" s="191"/>
      <c r="R1577" s="191"/>
      <c r="S1577" s="191"/>
      <c r="T1577" s="191"/>
      <c r="U1577" s="191"/>
      <c r="V1577" s="191"/>
      <c r="W1577" s="191"/>
    </row>
    <row r="1578" spans="1:23">
      <c r="A1578" s="191"/>
      <c r="B1578" s="191"/>
      <c r="C1578" s="191"/>
      <c r="D1578" s="191"/>
      <c r="E1578" s="182"/>
      <c r="F1578" s="191"/>
      <c r="G1578" s="191"/>
      <c r="H1578" s="191"/>
      <c r="I1578" s="182"/>
      <c r="J1578" s="191"/>
      <c r="K1578" s="191"/>
      <c r="L1578" s="191"/>
      <c r="M1578" s="191"/>
      <c r="N1578" s="191"/>
      <c r="O1578" s="191"/>
      <c r="P1578" s="191"/>
      <c r="Q1578" s="191"/>
      <c r="R1578" s="191"/>
      <c r="S1578" s="191"/>
      <c r="T1578" s="191"/>
      <c r="U1578" s="191"/>
      <c r="V1578" s="191"/>
      <c r="W1578" s="191"/>
    </row>
    <row r="1579" spans="1:23">
      <c r="A1579" s="191"/>
      <c r="B1579" s="191"/>
      <c r="C1579" s="191"/>
      <c r="D1579" s="191"/>
      <c r="E1579" s="182"/>
      <c r="F1579" s="191"/>
      <c r="G1579" s="191"/>
      <c r="H1579" s="191"/>
      <c r="I1579" s="182"/>
      <c r="J1579" s="191"/>
      <c r="K1579" s="191"/>
      <c r="L1579" s="191"/>
      <c r="M1579" s="191"/>
      <c r="N1579" s="191"/>
      <c r="O1579" s="191"/>
      <c r="P1579" s="191"/>
      <c r="Q1579" s="191"/>
      <c r="R1579" s="191"/>
      <c r="S1579" s="191"/>
      <c r="T1579" s="191"/>
      <c r="U1579" s="191"/>
      <c r="V1579" s="191"/>
      <c r="W1579" s="191"/>
    </row>
    <row r="1580" spans="1:23">
      <c r="A1580" s="191"/>
      <c r="B1580" s="191"/>
      <c r="C1580" s="191"/>
      <c r="D1580" s="191"/>
      <c r="E1580" s="182"/>
      <c r="F1580" s="191"/>
      <c r="G1580" s="191"/>
      <c r="H1580" s="191"/>
      <c r="I1580" s="182"/>
      <c r="J1580" s="191"/>
      <c r="K1580" s="191"/>
      <c r="L1580" s="191"/>
      <c r="M1580" s="191"/>
      <c r="N1580" s="191"/>
      <c r="O1580" s="191"/>
      <c r="P1580" s="191"/>
      <c r="Q1580" s="191"/>
      <c r="R1580" s="191"/>
      <c r="S1580" s="191"/>
      <c r="T1580" s="191"/>
      <c r="U1580" s="191"/>
      <c r="V1580" s="191"/>
      <c r="W1580" s="191"/>
    </row>
    <row r="1581" spans="1:23">
      <c r="A1581" s="191"/>
      <c r="B1581" s="191"/>
      <c r="C1581" s="191"/>
      <c r="D1581" s="191"/>
      <c r="E1581" s="182"/>
      <c r="F1581" s="191"/>
      <c r="G1581" s="191"/>
      <c r="H1581" s="191"/>
      <c r="I1581" s="182"/>
      <c r="J1581" s="191"/>
      <c r="K1581" s="191"/>
      <c r="L1581" s="191"/>
      <c r="M1581" s="191"/>
      <c r="N1581" s="191"/>
      <c r="O1581" s="191"/>
      <c r="P1581" s="191"/>
      <c r="Q1581" s="191"/>
      <c r="R1581" s="191"/>
      <c r="S1581" s="191"/>
      <c r="T1581" s="191"/>
      <c r="U1581" s="191"/>
      <c r="V1581" s="191"/>
      <c r="W1581" s="191"/>
    </row>
    <row r="1582" spans="1:23">
      <c r="A1582" s="191"/>
      <c r="B1582" s="191"/>
      <c r="C1582" s="191"/>
      <c r="D1582" s="191"/>
      <c r="E1582" s="182"/>
      <c r="F1582" s="191"/>
      <c r="G1582" s="191"/>
      <c r="H1582" s="191"/>
      <c r="I1582" s="182"/>
      <c r="J1582" s="191"/>
      <c r="K1582" s="191"/>
      <c r="L1582" s="191"/>
      <c r="M1582" s="191"/>
      <c r="N1582" s="191"/>
      <c r="O1582" s="191"/>
      <c r="P1582" s="191"/>
      <c r="Q1582" s="191"/>
      <c r="R1582" s="191"/>
      <c r="S1582" s="191"/>
      <c r="T1582" s="191"/>
      <c r="U1582" s="191"/>
      <c r="V1582" s="191"/>
      <c r="W1582" s="191"/>
    </row>
    <row r="1583" spans="1:23">
      <c r="A1583" s="191"/>
      <c r="B1583" s="191"/>
      <c r="C1583" s="191"/>
      <c r="D1583" s="191"/>
      <c r="E1583" s="182"/>
      <c r="F1583" s="191"/>
      <c r="G1583" s="191"/>
      <c r="H1583" s="191"/>
      <c r="I1583" s="182"/>
      <c r="J1583" s="191"/>
      <c r="K1583" s="191"/>
      <c r="L1583" s="191"/>
      <c r="M1583" s="191"/>
      <c r="N1583" s="191"/>
      <c r="O1583" s="191"/>
      <c r="P1583" s="191"/>
      <c r="Q1583" s="191"/>
      <c r="R1583" s="191"/>
      <c r="S1583" s="191"/>
      <c r="T1583" s="191"/>
      <c r="U1583" s="191"/>
      <c r="V1583" s="191"/>
      <c r="W1583" s="191"/>
    </row>
    <row r="1584" spans="1:23">
      <c r="A1584" s="191"/>
      <c r="B1584" s="191"/>
      <c r="C1584" s="191"/>
      <c r="D1584" s="191"/>
      <c r="E1584" s="182"/>
      <c r="F1584" s="191"/>
      <c r="G1584" s="191"/>
      <c r="H1584" s="191"/>
      <c r="I1584" s="182"/>
      <c r="J1584" s="191"/>
      <c r="K1584" s="191"/>
      <c r="L1584" s="191"/>
      <c r="M1584" s="191"/>
      <c r="N1584" s="191"/>
      <c r="O1584" s="191"/>
      <c r="P1584" s="191"/>
      <c r="Q1584" s="191"/>
      <c r="R1584" s="191"/>
      <c r="S1584" s="191"/>
      <c r="T1584" s="191"/>
      <c r="U1584" s="191"/>
      <c r="V1584" s="191"/>
      <c r="W1584" s="191"/>
    </row>
    <row r="1585" spans="1:23">
      <c r="A1585" s="191"/>
      <c r="B1585" s="191"/>
      <c r="C1585" s="191"/>
      <c r="D1585" s="191"/>
      <c r="E1585" s="182"/>
      <c r="F1585" s="191"/>
      <c r="G1585" s="191"/>
      <c r="H1585" s="191"/>
      <c r="I1585" s="182"/>
      <c r="J1585" s="191"/>
      <c r="K1585" s="191"/>
      <c r="L1585" s="191"/>
      <c r="M1585" s="191"/>
      <c r="N1585" s="191"/>
      <c r="O1585" s="191"/>
      <c r="P1585" s="191"/>
      <c r="Q1585" s="191"/>
      <c r="R1585" s="191"/>
      <c r="S1585" s="191"/>
      <c r="T1585" s="191"/>
      <c r="U1585" s="191"/>
      <c r="V1585" s="191"/>
      <c r="W1585" s="191"/>
    </row>
    <row r="1586" spans="1:23">
      <c r="A1586" s="191"/>
      <c r="B1586" s="191"/>
      <c r="C1586" s="191"/>
      <c r="D1586" s="191"/>
      <c r="E1586" s="182"/>
      <c r="F1586" s="191"/>
      <c r="G1586" s="191"/>
      <c r="H1586" s="191"/>
      <c r="I1586" s="182"/>
      <c r="J1586" s="191"/>
      <c r="K1586" s="191"/>
      <c r="L1586" s="191"/>
      <c r="M1586" s="191"/>
      <c r="N1586" s="191"/>
      <c r="O1586" s="191"/>
      <c r="P1586" s="191"/>
      <c r="Q1586" s="191"/>
      <c r="R1586" s="191"/>
      <c r="S1586" s="191"/>
      <c r="T1586" s="191"/>
      <c r="U1586" s="191"/>
      <c r="V1586" s="191"/>
      <c r="W1586" s="191"/>
    </row>
    <row r="1587" spans="1:23">
      <c r="A1587" s="191"/>
      <c r="B1587" s="191"/>
      <c r="C1587" s="191"/>
      <c r="D1587" s="191"/>
      <c r="E1587" s="182"/>
      <c r="F1587" s="191"/>
      <c r="G1587" s="191"/>
      <c r="H1587" s="191"/>
      <c r="I1587" s="182"/>
      <c r="J1587" s="191"/>
      <c r="K1587" s="191"/>
      <c r="L1587" s="191"/>
      <c r="M1587" s="191"/>
      <c r="N1587" s="191"/>
      <c r="O1587" s="191"/>
      <c r="P1587" s="191"/>
      <c r="Q1587" s="191"/>
      <c r="R1587" s="191"/>
      <c r="S1587" s="191"/>
      <c r="T1587" s="191"/>
      <c r="U1587" s="191"/>
      <c r="V1587" s="191"/>
      <c r="W1587" s="191"/>
    </row>
    <row r="1588" spans="1:23">
      <c r="A1588" s="191"/>
      <c r="B1588" s="191"/>
      <c r="C1588" s="191"/>
      <c r="D1588" s="191"/>
      <c r="E1588" s="182"/>
      <c r="F1588" s="191"/>
      <c r="G1588" s="191"/>
      <c r="H1588" s="191"/>
      <c r="I1588" s="182"/>
      <c r="J1588" s="191"/>
      <c r="K1588" s="191"/>
      <c r="L1588" s="191"/>
      <c r="M1588" s="191"/>
      <c r="N1588" s="191"/>
      <c r="O1588" s="191"/>
      <c r="P1588" s="191"/>
      <c r="Q1588" s="191"/>
      <c r="R1588" s="191"/>
      <c r="S1588" s="191"/>
      <c r="T1588" s="191"/>
      <c r="U1588" s="191"/>
      <c r="V1588" s="191"/>
      <c r="W1588" s="191"/>
    </row>
    <row r="1589" spans="1:23">
      <c r="A1589" s="191"/>
      <c r="B1589" s="191"/>
      <c r="C1589" s="191"/>
      <c r="D1589" s="191"/>
      <c r="E1589" s="182"/>
      <c r="F1589" s="191"/>
      <c r="G1589" s="191"/>
      <c r="H1589" s="191"/>
      <c r="I1589" s="182"/>
      <c r="J1589" s="191"/>
      <c r="K1589" s="191"/>
      <c r="L1589" s="191"/>
      <c r="M1589" s="191"/>
      <c r="N1589" s="191"/>
      <c r="O1589" s="191"/>
      <c r="P1589" s="191"/>
      <c r="Q1589" s="191"/>
      <c r="R1589" s="191"/>
      <c r="S1589" s="191"/>
      <c r="T1589" s="191"/>
      <c r="U1589" s="191"/>
      <c r="V1589" s="191"/>
      <c r="W1589" s="191"/>
    </row>
    <row r="1590" spans="1:23">
      <c r="A1590" s="191"/>
      <c r="B1590" s="191"/>
      <c r="C1590" s="191"/>
      <c r="D1590" s="191"/>
      <c r="E1590" s="182"/>
      <c r="F1590" s="191"/>
      <c r="G1590" s="191"/>
      <c r="H1590" s="191"/>
      <c r="I1590" s="182"/>
      <c r="J1590" s="191"/>
      <c r="K1590" s="191"/>
      <c r="L1590" s="191"/>
      <c r="M1590" s="191"/>
      <c r="N1590" s="191"/>
      <c r="O1590" s="191"/>
      <c r="P1590" s="191"/>
      <c r="Q1590" s="191"/>
      <c r="R1590" s="191"/>
      <c r="S1590" s="191"/>
      <c r="T1590" s="191"/>
      <c r="U1590" s="191"/>
      <c r="V1590" s="191"/>
      <c r="W1590" s="191"/>
    </row>
    <row r="1591" spans="1:23">
      <c r="A1591" s="191"/>
      <c r="B1591" s="191"/>
      <c r="C1591" s="191"/>
      <c r="D1591" s="191"/>
      <c r="E1591" s="182"/>
      <c r="F1591" s="191"/>
      <c r="G1591" s="191"/>
      <c r="H1591" s="191"/>
      <c r="I1591" s="182"/>
      <c r="J1591" s="191"/>
      <c r="K1591" s="191"/>
      <c r="L1591" s="191"/>
      <c r="M1591" s="191"/>
      <c r="N1591" s="191"/>
      <c r="O1591" s="191"/>
      <c r="P1591" s="191"/>
      <c r="Q1591" s="191"/>
      <c r="R1591" s="191"/>
      <c r="S1591" s="191"/>
      <c r="T1591" s="191"/>
      <c r="U1591" s="191"/>
      <c r="V1591" s="191"/>
      <c r="W1591" s="191"/>
    </row>
    <row r="1592" spans="1:23">
      <c r="A1592" s="191"/>
      <c r="B1592" s="191"/>
      <c r="C1592" s="191"/>
      <c r="D1592" s="191"/>
      <c r="E1592" s="182"/>
      <c r="F1592" s="191"/>
      <c r="G1592" s="191"/>
      <c r="H1592" s="191"/>
      <c r="I1592" s="182"/>
      <c r="J1592" s="191"/>
      <c r="K1592" s="191"/>
      <c r="L1592" s="191"/>
      <c r="M1592" s="191"/>
      <c r="N1592" s="191"/>
      <c r="O1592" s="191"/>
      <c r="P1592" s="191"/>
      <c r="Q1592" s="191"/>
      <c r="R1592" s="191"/>
      <c r="S1592" s="191"/>
      <c r="T1592" s="191"/>
      <c r="U1592" s="191"/>
      <c r="V1592" s="191"/>
      <c r="W1592" s="191"/>
    </row>
    <row r="1593" spans="1:23">
      <c r="A1593" s="191"/>
      <c r="B1593" s="191"/>
      <c r="C1593" s="191"/>
      <c r="D1593" s="191"/>
      <c r="E1593" s="182"/>
      <c r="F1593" s="191"/>
      <c r="G1593" s="191"/>
      <c r="H1593" s="191"/>
      <c r="I1593" s="182"/>
      <c r="J1593" s="191"/>
      <c r="K1593" s="191"/>
      <c r="L1593" s="191"/>
      <c r="M1593" s="191"/>
      <c r="N1593" s="191"/>
      <c r="O1593" s="191"/>
      <c r="P1593" s="191"/>
      <c r="Q1593" s="191"/>
      <c r="R1593" s="191"/>
      <c r="S1593" s="191"/>
      <c r="T1593" s="191"/>
      <c r="U1593" s="191"/>
      <c r="V1593" s="191"/>
      <c r="W1593" s="191"/>
    </row>
    <row r="1594" spans="1:23">
      <c r="A1594" s="191"/>
      <c r="B1594" s="191"/>
      <c r="C1594" s="191"/>
      <c r="D1594" s="191"/>
      <c r="E1594" s="182"/>
      <c r="F1594" s="191"/>
      <c r="G1594" s="191"/>
      <c r="H1594" s="191"/>
      <c r="I1594" s="182"/>
      <c r="J1594" s="191"/>
      <c r="K1594" s="191"/>
      <c r="L1594" s="191"/>
      <c r="M1594" s="191"/>
      <c r="N1594" s="191"/>
      <c r="O1594" s="191"/>
      <c r="P1594" s="191"/>
      <c r="Q1594" s="191"/>
      <c r="R1594" s="191"/>
      <c r="S1594" s="191"/>
      <c r="T1594" s="191"/>
      <c r="U1594" s="191"/>
      <c r="V1594" s="191"/>
      <c r="W1594" s="191"/>
    </row>
    <row r="1595" spans="1:23">
      <c r="A1595" s="191"/>
      <c r="B1595" s="191"/>
      <c r="C1595" s="191"/>
      <c r="D1595" s="191"/>
      <c r="E1595" s="182"/>
      <c r="F1595" s="191"/>
      <c r="G1595" s="191"/>
      <c r="H1595" s="191"/>
      <c r="I1595" s="182"/>
      <c r="J1595" s="191"/>
      <c r="K1595" s="191"/>
      <c r="L1595" s="191"/>
      <c r="M1595" s="191"/>
      <c r="N1595" s="191"/>
      <c r="O1595" s="191"/>
      <c r="P1595" s="191"/>
      <c r="Q1595" s="191"/>
      <c r="R1595" s="191"/>
      <c r="S1595" s="191"/>
      <c r="T1595" s="191"/>
      <c r="U1595" s="191"/>
      <c r="V1595" s="191"/>
      <c r="W1595" s="191"/>
    </row>
    <row r="1596" spans="1:23">
      <c r="A1596" s="191"/>
      <c r="B1596" s="191"/>
      <c r="C1596" s="191"/>
      <c r="D1596" s="191"/>
      <c r="E1596" s="182"/>
      <c r="F1596" s="191"/>
      <c r="G1596" s="191"/>
      <c r="H1596" s="191"/>
      <c r="I1596" s="182"/>
      <c r="J1596" s="191"/>
      <c r="K1596" s="191"/>
      <c r="L1596" s="191"/>
      <c r="M1596" s="191"/>
      <c r="N1596" s="191"/>
      <c r="O1596" s="191"/>
      <c r="P1596" s="191"/>
      <c r="Q1596" s="191"/>
      <c r="R1596" s="191"/>
      <c r="S1596" s="191"/>
      <c r="T1596" s="191"/>
      <c r="U1596" s="191"/>
      <c r="V1596" s="191"/>
      <c r="W1596" s="191"/>
    </row>
    <row r="1597" spans="1:23">
      <c r="A1597" s="191"/>
      <c r="B1597" s="191"/>
      <c r="C1597" s="191"/>
      <c r="D1597" s="191"/>
      <c r="E1597" s="182"/>
      <c r="F1597" s="191"/>
      <c r="G1597" s="191"/>
      <c r="H1597" s="191"/>
      <c r="I1597" s="182"/>
      <c r="J1597" s="191"/>
      <c r="K1597" s="191"/>
      <c r="L1597" s="191"/>
      <c r="M1597" s="191"/>
      <c r="N1597" s="191"/>
      <c r="O1597" s="191"/>
      <c r="P1597" s="191"/>
      <c r="Q1597" s="191"/>
      <c r="R1597" s="191"/>
      <c r="S1597" s="191"/>
      <c r="T1597" s="191"/>
      <c r="U1597" s="191"/>
      <c r="V1597" s="191"/>
      <c r="W1597" s="191"/>
    </row>
    <row r="1598" spans="1:23">
      <c r="A1598" s="191"/>
      <c r="B1598" s="191"/>
      <c r="C1598" s="191"/>
      <c r="D1598" s="191"/>
      <c r="E1598" s="182"/>
      <c r="F1598" s="191"/>
      <c r="G1598" s="191"/>
      <c r="H1598" s="191"/>
      <c r="I1598" s="182"/>
      <c r="J1598" s="191"/>
      <c r="K1598" s="191"/>
      <c r="L1598" s="191"/>
      <c r="M1598" s="191"/>
      <c r="N1598" s="191"/>
      <c r="O1598" s="191"/>
      <c r="P1598" s="191"/>
      <c r="Q1598" s="191"/>
      <c r="R1598" s="191"/>
      <c r="S1598" s="191"/>
      <c r="T1598" s="191"/>
      <c r="U1598" s="191"/>
      <c r="V1598" s="191"/>
      <c r="W1598" s="191"/>
    </row>
    <row r="1599" spans="1:23">
      <c r="A1599" s="191"/>
      <c r="B1599" s="191"/>
      <c r="C1599" s="191"/>
      <c r="D1599" s="191"/>
      <c r="E1599" s="182"/>
      <c r="F1599" s="191"/>
      <c r="G1599" s="191"/>
      <c r="H1599" s="191"/>
      <c r="I1599" s="182"/>
      <c r="J1599" s="191"/>
      <c r="K1599" s="191"/>
      <c r="L1599" s="191"/>
      <c r="M1599" s="191"/>
      <c r="N1599" s="191"/>
      <c r="O1599" s="191"/>
      <c r="P1599" s="191"/>
      <c r="Q1599" s="191"/>
      <c r="R1599" s="191"/>
      <c r="S1599" s="191"/>
      <c r="T1599" s="191"/>
      <c r="U1599" s="191"/>
      <c r="V1599" s="191"/>
      <c r="W1599" s="191"/>
    </row>
    <row r="1600" spans="1:23">
      <c r="A1600" s="191"/>
      <c r="B1600" s="191"/>
      <c r="C1600" s="191"/>
      <c r="D1600" s="191"/>
      <c r="E1600" s="182"/>
      <c r="F1600" s="191"/>
      <c r="G1600" s="191"/>
      <c r="H1600" s="191"/>
      <c r="I1600" s="182"/>
      <c r="J1600" s="191"/>
      <c r="K1600" s="191"/>
      <c r="L1600" s="191"/>
      <c r="M1600" s="191"/>
      <c r="N1600" s="191"/>
      <c r="O1600" s="191"/>
      <c r="P1600" s="191"/>
      <c r="Q1600" s="191"/>
      <c r="R1600" s="191"/>
      <c r="S1600" s="191"/>
      <c r="T1600" s="191"/>
      <c r="U1600" s="191"/>
      <c r="V1600" s="191"/>
      <c r="W1600" s="191"/>
    </row>
    <row r="1601" spans="1:23">
      <c r="A1601" s="191"/>
      <c r="B1601" s="191"/>
      <c r="C1601" s="191"/>
      <c r="D1601" s="191"/>
      <c r="E1601" s="182"/>
      <c r="F1601" s="191"/>
      <c r="G1601" s="191"/>
      <c r="H1601" s="191"/>
      <c r="I1601" s="182"/>
      <c r="J1601" s="191"/>
      <c r="K1601" s="191"/>
      <c r="L1601" s="191"/>
      <c r="M1601" s="191"/>
      <c r="N1601" s="191"/>
      <c r="O1601" s="191"/>
      <c r="P1601" s="191"/>
      <c r="Q1601" s="191"/>
      <c r="R1601" s="191"/>
      <c r="S1601" s="191"/>
      <c r="T1601" s="191"/>
      <c r="U1601" s="191"/>
      <c r="V1601" s="191"/>
      <c r="W1601" s="191"/>
    </row>
    <row r="1602" spans="1:23">
      <c r="A1602" s="191"/>
      <c r="B1602" s="191"/>
      <c r="C1602" s="191"/>
      <c r="D1602" s="191"/>
      <c r="E1602" s="182"/>
      <c r="F1602" s="191"/>
      <c r="G1602" s="191"/>
      <c r="H1602" s="191"/>
      <c r="I1602" s="182"/>
      <c r="J1602" s="191"/>
      <c r="K1602" s="191"/>
      <c r="L1602" s="191"/>
      <c r="M1602" s="191"/>
      <c r="N1602" s="191"/>
      <c r="O1602" s="191"/>
      <c r="P1602" s="191"/>
      <c r="Q1602" s="191"/>
      <c r="R1602" s="191"/>
      <c r="S1602" s="191"/>
      <c r="T1602" s="191"/>
      <c r="U1602" s="191"/>
      <c r="V1602" s="191"/>
      <c r="W1602" s="191"/>
    </row>
    <row r="1603" spans="1:23">
      <c r="A1603" s="191"/>
      <c r="B1603" s="191"/>
      <c r="C1603" s="191"/>
      <c r="D1603" s="191"/>
      <c r="E1603" s="182"/>
      <c r="F1603" s="191"/>
      <c r="G1603" s="191"/>
      <c r="H1603" s="191"/>
      <c r="I1603" s="182"/>
      <c r="J1603" s="191"/>
      <c r="K1603" s="191"/>
      <c r="L1603" s="191"/>
      <c r="M1603" s="191"/>
      <c r="N1603" s="191"/>
      <c r="O1603" s="191"/>
      <c r="P1603" s="191"/>
      <c r="Q1603" s="191"/>
      <c r="R1603" s="191"/>
      <c r="S1603" s="191"/>
      <c r="T1603" s="191"/>
      <c r="U1603" s="191"/>
      <c r="V1603" s="191"/>
      <c r="W1603" s="191"/>
    </row>
    <row r="1604" spans="1:23">
      <c r="A1604" s="191"/>
      <c r="B1604" s="191"/>
      <c r="C1604" s="191"/>
      <c r="D1604" s="191"/>
      <c r="E1604" s="182"/>
      <c r="F1604" s="191"/>
      <c r="G1604" s="191"/>
      <c r="H1604" s="191"/>
      <c r="I1604" s="182"/>
      <c r="J1604" s="191"/>
      <c r="K1604" s="191"/>
      <c r="L1604" s="191"/>
      <c r="M1604" s="191"/>
      <c r="N1604" s="191"/>
      <c r="O1604" s="191"/>
      <c r="P1604" s="191"/>
      <c r="Q1604" s="191"/>
      <c r="R1604" s="191"/>
      <c r="S1604" s="191"/>
      <c r="T1604" s="191"/>
      <c r="U1604" s="191"/>
      <c r="V1604" s="191"/>
      <c r="W1604" s="191"/>
    </row>
    <row r="1605" spans="1:23">
      <c r="A1605" s="191"/>
      <c r="B1605" s="191"/>
      <c r="C1605" s="191"/>
      <c r="D1605" s="191"/>
      <c r="E1605" s="182"/>
      <c r="F1605" s="191"/>
      <c r="G1605" s="191"/>
      <c r="H1605" s="191"/>
      <c r="I1605" s="182"/>
      <c r="J1605" s="191"/>
      <c r="K1605" s="191"/>
      <c r="L1605" s="191"/>
      <c r="M1605" s="191"/>
      <c r="N1605" s="191"/>
      <c r="O1605" s="191"/>
      <c r="P1605" s="191"/>
      <c r="Q1605" s="191"/>
      <c r="R1605" s="191"/>
      <c r="S1605" s="191"/>
      <c r="T1605" s="191"/>
      <c r="U1605" s="191"/>
      <c r="V1605" s="191"/>
      <c r="W1605" s="191"/>
    </row>
    <row r="1606" spans="1:23">
      <c r="A1606" s="191"/>
      <c r="B1606" s="191"/>
      <c r="C1606" s="191"/>
      <c r="D1606" s="191"/>
      <c r="E1606" s="182"/>
      <c r="F1606" s="191"/>
      <c r="G1606" s="191"/>
      <c r="H1606" s="191"/>
      <c r="I1606" s="182"/>
      <c r="J1606" s="191"/>
      <c r="K1606" s="191"/>
      <c r="L1606" s="191"/>
      <c r="M1606" s="191"/>
      <c r="N1606" s="191"/>
      <c r="O1606" s="191"/>
      <c r="P1606" s="191"/>
      <c r="Q1606" s="191"/>
      <c r="R1606" s="191"/>
      <c r="S1606" s="191"/>
      <c r="T1606" s="191"/>
      <c r="U1606" s="191"/>
      <c r="V1606" s="191"/>
      <c r="W1606" s="191"/>
    </row>
    <row r="1607" spans="1:23">
      <c r="A1607" s="191"/>
      <c r="B1607" s="191"/>
      <c r="C1607" s="191"/>
      <c r="D1607" s="191"/>
      <c r="E1607" s="182"/>
      <c r="F1607" s="191"/>
      <c r="G1607" s="191"/>
      <c r="H1607" s="191"/>
      <c r="I1607" s="182"/>
      <c r="J1607" s="191"/>
      <c r="K1607" s="191"/>
      <c r="L1607" s="191"/>
      <c r="M1607" s="191"/>
      <c r="N1607" s="191"/>
      <c r="O1607" s="191"/>
      <c r="P1607" s="191"/>
      <c r="Q1607" s="191"/>
      <c r="R1607" s="191"/>
      <c r="S1607" s="191"/>
      <c r="T1607" s="191"/>
      <c r="U1607" s="191"/>
      <c r="V1607" s="191"/>
      <c r="W1607" s="191"/>
    </row>
    <row r="1608" spans="1:23">
      <c r="A1608" s="191"/>
      <c r="B1608" s="191"/>
      <c r="C1608" s="191"/>
      <c r="D1608" s="191"/>
      <c r="E1608" s="182"/>
      <c r="F1608" s="191"/>
      <c r="G1608" s="191"/>
      <c r="H1608" s="191"/>
      <c r="I1608" s="182"/>
      <c r="J1608" s="191"/>
      <c r="K1608" s="191"/>
      <c r="L1608" s="191"/>
      <c r="M1608" s="191"/>
      <c r="N1608" s="191"/>
      <c r="O1608" s="191"/>
      <c r="P1608" s="191"/>
      <c r="Q1608" s="191"/>
      <c r="R1608" s="191"/>
      <c r="S1608" s="191"/>
      <c r="T1608" s="191"/>
      <c r="U1608" s="191"/>
      <c r="V1608" s="191"/>
      <c r="W1608" s="191"/>
    </row>
    <row r="1609" spans="1:23">
      <c r="A1609" s="191"/>
      <c r="B1609" s="191"/>
      <c r="C1609" s="191"/>
      <c r="D1609" s="191"/>
      <c r="E1609" s="182"/>
      <c r="F1609" s="191"/>
      <c r="G1609" s="191"/>
      <c r="H1609" s="191"/>
      <c r="I1609" s="182"/>
      <c r="J1609" s="191"/>
      <c r="K1609" s="191"/>
      <c r="L1609" s="191"/>
      <c r="M1609" s="191"/>
      <c r="N1609" s="191"/>
      <c r="O1609" s="191"/>
      <c r="P1609" s="191"/>
      <c r="Q1609" s="191"/>
      <c r="R1609" s="191"/>
      <c r="S1609" s="191"/>
      <c r="T1609" s="191"/>
      <c r="U1609" s="191"/>
      <c r="V1609" s="191"/>
      <c r="W1609" s="191"/>
    </row>
    <row r="1610" spans="1:23">
      <c r="A1610" s="191"/>
      <c r="B1610" s="191"/>
      <c r="C1610" s="191"/>
      <c r="D1610" s="191"/>
      <c r="E1610" s="182"/>
      <c r="F1610" s="191"/>
      <c r="G1610" s="191"/>
      <c r="H1610" s="191"/>
      <c r="I1610" s="182"/>
      <c r="J1610" s="191"/>
      <c r="K1610" s="191"/>
      <c r="L1610" s="191"/>
      <c r="M1610" s="191"/>
      <c r="N1610" s="191"/>
      <c r="O1610" s="191"/>
      <c r="P1610" s="191"/>
      <c r="Q1610" s="191"/>
      <c r="R1610" s="191"/>
      <c r="S1610" s="191"/>
      <c r="T1610" s="191"/>
      <c r="U1610" s="191"/>
      <c r="V1610" s="191"/>
      <c r="W1610" s="191"/>
    </row>
    <row r="1611" spans="1:23">
      <c r="A1611" s="191"/>
      <c r="B1611" s="191"/>
      <c r="C1611" s="191"/>
      <c r="D1611" s="191"/>
      <c r="E1611" s="182"/>
      <c r="F1611" s="191"/>
      <c r="G1611" s="191"/>
      <c r="H1611" s="191"/>
      <c r="I1611" s="182"/>
      <c r="J1611" s="191"/>
      <c r="K1611" s="191"/>
      <c r="L1611" s="191"/>
      <c r="M1611" s="191"/>
      <c r="N1611" s="191"/>
      <c r="O1611" s="191"/>
      <c r="P1611" s="191"/>
      <c r="Q1611" s="191"/>
      <c r="R1611" s="191"/>
      <c r="S1611" s="191"/>
      <c r="T1611" s="191"/>
      <c r="U1611" s="191"/>
      <c r="V1611" s="191"/>
      <c r="W1611" s="191"/>
    </row>
    <row r="1612" spans="1:23">
      <c r="A1612" s="191"/>
      <c r="B1612" s="191"/>
      <c r="C1612" s="191"/>
      <c r="D1612" s="191"/>
      <c r="E1612" s="182"/>
      <c r="F1612" s="191"/>
      <c r="G1612" s="191"/>
      <c r="H1612" s="191"/>
      <c r="I1612" s="182"/>
      <c r="J1612" s="191"/>
      <c r="K1612" s="191"/>
      <c r="L1612" s="191"/>
      <c r="M1612" s="191"/>
      <c r="N1612" s="191"/>
      <c r="O1612" s="191"/>
      <c r="P1612" s="191"/>
      <c r="Q1612" s="191"/>
      <c r="R1612" s="191"/>
      <c r="S1612" s="191"/>
      <c r="T1612" s="191"/>
      <c r="U1612" s="191"/>
      <c r="V1612" s="191"/>
      <c r="W1612" s="191"/>
    </row>
    <row r="1613" spans="1:23">
      <c r="A1613" s="191"/>
      <c r="B1613" s="191"/>
      <c r="C1613" s="191"/>
      <c r="D1613" s="191"/>
      <c r="E1613" s="182"/>
      <c r="F1613" s="191"/>
      <c r="G1613" s="191"/>
      <c r="H1613" s="191"/>
      <c r="I1613" s="182"/>
      <c r="J1613" s="191"/>
      <c r="K1613" s="191"/>
      <c r="L1613" s="191"/>
      <c r="M1613" s="191"/>
      <c r="N1613" s="191"/>
      <c r="O1613" s="191"/>
      <c r="P1613" s="191"/>
      <c r="Q1613" s="191"/>
      <c r="R1613" s="191"/>
      <c r="S1613" s="191"/>
      <c r="T1613" s="191"/>
      <c r="U1613" s="191"/>
      <c r="V1613" s="191"/>
      <c r="W1613" s="191"/>
    </row>
    <row r="1614" spans="1:23">
      <c r="A1614" s="191"/>
      <c r="B1614" s="191"/>
      <c r="C1614" s="191"/>
      <c r="D1614" s="191"/>
      <c r="E1614" s="182"/>
      <c r="F1614" s="191"/>
      <c r="G1614" s="191"/>
      <c r="H1614" s="191"/>
      <c r="I1614" s="182"/>
      <c r="J1614" s="191"/>
      <c r="K1614" s="191"/>
      <c r="L1614" s="191"/>
      <c r="M1614" s="191"/>
      <c r="N1614" s="191"/>
      <c r="O1614" s="191"/>
      <c r="P1614" s="191"/>
      <c r="Q1614" s="191"/>
      <c r="R1614" s="191"/>
      <c r="S1614" s="191"/>
      <c r="T1614" s="191"/>
      <c r="U1614" s="191"/>
      <c r="V1614" s="191"/>
      <c r="W1614" s="191"/>
    </row>
    <row r="1615" spans="1:23">
      <c r="A1615" s="191"/>
      <c r="B1615" s="191"/>
      <c r="C1615" s="191"/>
      <c r="D1615" s="191"/>
      <c r="E1615" s="182"/>
      <c r="F1615" s="191"/>
      <c r="G1615" s="191"/>
      <c r="H1615" s="191"/>
      <c r="I1615" s="182"/>
      <c r="J1615" s="191"/>
      <c r="K1615" s="191"/>
      <c r="L1615" s="191"/>
      <c r="M1615" s="191"/>
      <c r="N1615" s="191"/>
      <c r="O1615" s="191"/>
      <c r="P1615" s="191"/>
      <c r="Q1615" s="191"/>
      <c r="R1615" s="191"/>
      <c r="S1615" s="191"/>
      <c r="T1615" s="191"/>
      <c r="U1615" s="191"/>
      <c r="V1615" s="191"/>
      <c r="W1615" s="191"/>
    </row>
    <row r="1616" spans="1:23">
      <c r="A1616" s="191"/>
      <c r="B1616" s="191"/>
      <c r="C1616" s="191"/>
      <c r="D1616" s="191"/>
      <c r="E1616" s="182"/>
      <c r="F1616" s="191"/>
      <c r="G1616" s="191"/>
      <c r="H1616" s="191"/>
      <c r="I1616" s="182"/>
      <c r="J1616" s="191"/>
      <c r="K1616" s="191"/>
      <c r="L1616" s="191"/>
      <c r="M1616" s="191"/>
      <c r="N1616" s="191"/>
      <c r="O1616" s="191"/>
      <c r="P1616" s="191"/>
      <c r="Q1616" s="191"/>
      <c r="R1616" s="191"/>
      <c r="S1616" s="191"/>
      <c r="T1616" s="191"/>
      <c r="U1616" s="191"/>
      <c r="V1616" s="191"/>
      <c r="W1616" s="191"/>
    </row>
    <row r="1617" spans="1:23">
      <c r="A1617" s="191"/>
      <c r="B1617" s="191"/>
      <c r="C1617" s="191"/>
      <c r="D1617" s="191"/>
      <c r="E1617" s="182"/>
      <c r="F1617" s="191"/>
      <c r="G1617" s="191"/>
      <c r="H1617" s="191"/>
      <c r="I1617" s="182"/>
      <c r="J1617" s="191"/>
      <c r="K1617" s="191"/>
      <c r="L1617" s="191"/>
      <c r="M1617" s="191"/>
      <c r="N1617" s="191"/>
      <c r="O1617" s="191"/>
      <c r="P1617" s="191"/>
      <c r="Q1617" s="191"/>
      <c r="R1617" s="191"/>
      <c r="S1617" s="191"/>
      <c r="T1617" s="191"/>
      <c r="U1617" s="191"/>
      <c r="V1617" s="191"/>
      <c r="W1617" s="191"/>
    </row>
    <row r="1618" spans="1:23">
      <c r="A1618" s="191"/>
      <c r="B1618" s="191"/>
      <c r="C1618" s="191"/>
      <c r="D1618" s="191"/>
      <c r="E1618" s="182"/>
      <c r="F1618" s="191"/>
      <c r="G1618" s="191"/>
      <c r="H1618" s="191"/>
      <c r="I1618" s="182"/>
      <c r="J1618" s="191"/>
      <c r="K1618" s="191"/>
      <c r="L1618" s="191"/>
      <c r="M1618" s="191"/>
      <c r="N1618" s="191"/>
      <c r="O1618" s="191"/>
      <c r="P1618" s="191"/>
      <c r="Q1618" s="191"/>
      <c r="R1618" s="191"/>
      <c r="S1618" s="191"/>
      <c r="T1618" s="191"/>
      <c r="U1618" s="191"/>
      <c r="V1618" s="191"/>
      <c r="W1618" s="191"/>
    </row>
    <row r="1619" spans="1:23">
      <c r="A1619" s="191"/>
      <c r="B1619" s="191"/>
      <c r="C1619" s="191"/>
      <c r="D1619" s="191"/>
      <c r="E1619" s="182"/>
      <c r="F1619" s="191"/>
      <c r="G1619" s="191"/>
      <c r="H1619" s="191"/>
      <c r="I1619" s="182"/>
      <c r="J1619" s="191"/>
      <c r="K1619" s="191"/>
      <c r="L1619" s="191"/>
      <c r="M1619" s="191"/>
      <c r="N1619" s="191"/>
      <c r="O1619" s="191"/>
      <c r="P1619" s="191"/>
      <c r="Q1619" s="191"/>
      <c r="R1619" s="191"/>
      <c r="S1619" s="191"/>
      <c r="T1619" s="191"/>
      <c r="U1619" s="191"/>
      <c r="V1619" s="191"/>
      <c r="W1619" s="191"/>
    </row>
    <row r="1620" spans="1:23">
      <c r="A1620" s="191"/>
      <c r="B1620" s="191"/>
      <c r="C1620" s="191"/>
      <c r="D1620" s="191"/>
      <c r="E1620" s="182"/>
      <c r="F1620" s="191"/>
      <c r="G1620" s="191"/>
      <c r="H1620" s="191"/>
      <c r="I1620" s="182"/>
      <c r="J1620" s="191"/>
      <c r="K1620" s="191"/>
      <c r="L1620" s="191"/>
      <c r="M1620" s="191"/>
      <c r="N1620" s="191"/>
      <c r="O1620" s="191"/>
      <c r="P1620" s="191"/>
      <c r="Q1620" s="191"/>
      <c r="R1620" s="191"/>
      <c r="S1620" s="191"/>
      <c r="T1620" s="191"/>
      <c r="U1620" s="191"/>
      <c r="V1620" s="191"/>
      <c r="W1620" s="191"/>
    </row>
    <row r="1621" spans="1:23">
      <c r="A1621" s="191"/>
      <c r="B1621" s="191"/>
      <c r="C1621" s="191"/>
      <c r="D1621" s="191"/>
      <c r="E1621" s="182"/>
      <c r="F1621" s="191"/>
      <c r="G1621" s="191"/>
      <c r="H1621" s="191"/>
      <c r="I1621" s="182"/>
      <c r="J1621" s="191"/>
      <c r="K1621" s="191"/>
      <c r="L1621" s="191"/>
      <c r="M1621" s="191"/>
      <c r="N1621" s="191"/>
      <c r="O1621" s="191"/>
      <c r="P1621" s="191"/>
      <c r="Q1621" s="191"/>
      <c r="R1621" s="191"/>
      <c r="S1621" s="191"/>
      <c r="T1621" s="191"/>
      <c r="U1621" s="191"/>
      <c r="V1621" s="191"/>
      <c r="W1621" s="191"/>
    </row>
    <row r="1622" spans="1:23">
      <c r="A1622" s="191"/>
      <c r="B1622" s="191"/>
      <c r="C1622" s="191"/>
      <c r="D1622" s="191"/>
      <c r="E1622" s="182"/>
      <c r="F1622" s="191"/>
      <c r="G1622" s="191"/>
      <c r="H1622" s="191"/>
      <c r="I1622" s="182"/>
      <c r="J1622" s="191"/>
      <c r="K1622" s="191"/>
      <c r="L1622" s="191"/>
      <c r="M1622" s="191"/>
      <c r="N1622" s="191"/>
      <c r="O1622" s="191"/>
      <c r="P1622" s="191"/>
      <c r="Q1622" s="191"/>
      <c r="R1622" s="191"/>
      <c r="S1622" s="191"/>
      <c r="T1622" s="191"/>
      <c r="U1622" s="191"/>
      <c r="V1622" s="191"/>
      <c r="W1622" s="191"/>
    </row>
    <row r="1623" spans="1:23">
      <c r="A1623" s="191"/>
      <c r="B1623" s="191"/>
      <c r="C1623" s="191"/>
      <c r="D1623" s="191"/>
      <c r="E1623" s="182"/>
      <c r="F1623" s="191"/>
      <c r="G1623" s="191"/>
      <c r="H1623" s="191"/>
      <c r="I1623" s="182"/>
      <c r="J1623" s="191"/>
      <c r="K1623" s="191"/>
      <c r="L1623" s="191"/>
      <c r="M1623" s="191"/>
      <c r="N1623" s="191"/>
      <c r="O1623" s="191"/>
      <c r="P1623" s="191"/>
      <c r="Q1623" s="191"/>
      <c r="R1623" s="191"/>
      <c r="S1623" s="191"/>
      <c r="T1623" s="191"/>
      <c r="U1623" s="191"/>
      <c r="V1623" s="191"/>
      <c r="W1623" s="191"/>
    </row>
    <row r="1624" spans="1:23">
      <c r="A1624" s="191"/>
      <c r="B1624" s="191"/>
      <c r="C1624" s="191"/>
      <c r="D1624" s="191"/>
      <c r="E1624" s="182"/>
      <c r="F1624" s="191"/>
      <c r="G1624" s="191"/>
      <c r="H1624" s="191"/>
      <c r="I1624" s="182"/>
      <c r="J1624" s="191"/>
      <c r="K1624" s="191"/>
      <c r="L1624" s="191"/>
      <c r="M1624" s="191"/>
      <c r="N1624" s="191"/>
      <c r="O1624" s="191"/>
      <c r="P1624" s="191"/>
      <c r="Q1624" s="191"/>
      <c r="R1624" s="191"/>
      <c r="S1624" s="191"/>
      <c r="T1624" s="191"/>
      <c r="U1624" s="191"/>
      <c r="V1624" s="191"/>
      <c r="W1624" s="191"/>
    </row>
    <row r="1625" spans="1:23">
      <c r="A1625" s="191"/>
      <c r="B1625" s="191"/>
      <c r="C1625" s="191"/>
      <c r="D1625" s="191"/>
      <c r="E1625" s="182"/>
      <c r="F1625" s="191"/>
      <c r="G1625" s="191"/>
      <c r="H1625" s="191"/>
      <c r="I1625" s="182"/>
      <c r="J1625" s="191"/>
      <c r="K1625" s="191"/>
      <c r="L1625" s="191"/>
      <c r="M1625" s="191"/>
      <c r="N1625" s="191"/>
      <c r="O1625" s="191"/>
      <c r="P1625" s="191"/>
      <c r="Q1625" s="191"/>
      <c r="R1625" s="191"/>
      <c r="S1625" s="191"/>
      <c r="T1625" s="191"/>
      <c r="U1625" s="191"/>
      <c r="V1625" s="191"/>
      <c r="W1625" s="191"/>
    </row>
    <row r="1626" spans="1:23">
      <c r="A1626" s="191"/>
      <c r="B1626" s="191"/>
      <c r="C1626" s="191"/>
      <c r="D1626" s="191"/>
      <c r="E1626" s="182"/>
      <c r="F1626" s="191"/>
      <c r="G1626" s="191"/>
      <c r="H1626" s="191"/>
      <c r="I1626" s="182"/>
      <c r="J1626" s="191"/>
      <c r="K1626" s="191"/>
      <c r="L1626" s="191"/>
      <c r="M1626" s="191"/>
      <c r="N1626" s="191"/>
      <c r="O1626" s="191"/>
      <c r="P1626" s="191"/>
      <c r="Q1626" s="191"/>
      <c r="R1626" s="191"/>
      <c r="S1626" s="191"/>
      <c r="T1626" s="191"/>
      <c r="U1626" s="191"/>
      <c r="V1626" s="191"/>
      <c r="W1626" s="191"/>
    </row>
    <row r="1627" spans="1:23">
      <c r="A1627" s="191"/>
      <c r="B1627" s="191"/>
      <c r="C1627" s="191"/>
      <c r="D1627" s="191"/>
      <c r="E1627" s="182"/>
      <c r="F1627" s="191"/>
      <c r="G1627" s="191"/>
      <c r="H1627" s="191"/>
      <c r="I1627" s="182"/>
      <c r="J1627" s="191"/>
      <c r="K1627" s="191"/>
      <c r="L1627" s="191"/>
      <c r="M1627" s="191"/>
      <c r="N1627" s="191"/>
      <c r="O1627" s="191"/>
      <c r="P1627" s="191"/>
      <c r="Q1627" s="191"/>
      <c r="R1627" s="191"/>
      <c r="S1627" s="191"/>
      <c r="T1627" s="191"/>
      <c r="U1627" s="191"/>
      <c r="V1627" s="191"/>
      <c r="W1627" s="191"/>
    </row>
    <row r="1628" spans="1:23">
      <c r="A1628" s="191"/>
      <c r="B1628" s="191"/>
      <c r="C1628" s="191"/>
      <c r="D1628" s="191"/>
      <c r="E1628" s="182"/>
      <c r="F1628" s="191"/>
      <c r="G1628" s="191"/>
      <c r="H1628" s="191"/>
      <c r="I1628" s="182"/>
      <c r="J1628" s="191"/>
      <c r="K1628" s="191"/>
      <c r="L1628" s="191"/>
      <c r="M1628" s="191"/>
      <c r="N1628" s="191"/>
      <c r="O1628" s="191"/>
      <c r="P1628" s="191"/>
      <c r="Q1628" s="191"/>
      <c r="R1628" s="191"/>
      <c r="S1628" s="191"/>
      <c r="T1628" s="191"/>
      <c r="U1628" s="191"/>
      <c r="V1628" s="191"/>
      <c r="W1628" s="191"/>
    </row>
    <row r="1629" spans="1:23">
      <c r="A1629" s="191"/>
      <c r="B1629" s="191"/>
      <c r="C1629" s="191"/>
      <c r="D1629" s="191"/>
      <c r="E1629" s="182"/>
      <c r="F1629" s="191"/>
      <c r="G1629" s="191"/>
      <c r="H1629" s="191"/>
      <c r="I1629" s="182"/>
      <c r="J1629" s="191"/>
      <c r="K1629" s="191"/>
      <c r="L1629" s="191"/>
      <c r="M1629" s="191"/>
      <c r="N1629" s="191"/>
      <c r="O1629" s="191"/>
      <c r="P1629" s="191"/>
      <c r="Q1629" s="191"/>
      <c r="R1629" s="191"/>
      <c r="S1629" s="191"/>
      <c r="T1629" s="191"/>
      <c r="U1629" s="191"/>
      <c r="V1629" s="191"/>
      <c r="W1629" s="191"/>
    </row>
    <row r="1630" spans="1:23">
      <c r="A1630" s="191"/>
      <c r="B1630" s="191"/>
      <c r="C1630" s="191"/>
      <c r="D1630" s="191"/>
      <c r="E1630" s="182"/>
      <c r="F1630" s="191"/>
      <c r="G1630" s="191"/>
      <c r="H1630" s="191"/>
      <c r="I1630" s="182"/>
      <c r="J1630" s="191"/>
      <c r="K1630" s="191"/>
      <c r="L1630" s="191"/>
      <c r="M1630" s="191"/>
      <c r="N1630" s="191"/>
      <c r="O1630" s="191"/>
      <c r="P1630" s="191"/>
      <c r="Q1630" s="191"/>
      <c r="R1630" s="191"/>
      <c r="S1630" s="191"/>
      <c r="T1630" s="191"/>
      <c r="U1630" s="191"/>
      <c r="V1630" s="191"/>
      <c r="W1630" s="191"/>
    </row>
    <row r="1631" spans="1:23">
      <c r="A1631" s="191"/>
      <c r="B1631" s="191"/>
      <c r="C1631" s="191"/>
      <c r="D1631" s="191"/>
      <c r="E1631" s="182"/>
      <c r="F1631" s="191"/>
      <c r="G1631" s="191"/>
      <c r="H1631" s="191"/>
      <c r="I1631" s="182"/>
      <c r="J1631" s="191"/>
      <c r="K1631" s="191"/>
      <c r="L1631" s="191"/>
      <c r="M1631" s="191"/>
      <c r="N1631" s="191"/>
      <c r="O1631" s="191"/>
      <c r="P1631" s="191"/>
      <c r="Q1631" s="191"/>
      <c r="R1631" s="191"/>
      <c r="S1631" s="191"/>
      <c r="T1631" s="191"/>
      <c r="U1631" s="191"/>
      <c r="V1631" s="191"/>
      <c r="W1631" s="191"/>
    </row>
    <row r="1632" spans="1:23">
      <c r="A1632" s="191"/>
      <c r="B1632" s="191"/>
      <c r="C1632" s="191"/>
      <c r="D1632" s="191"/>
      <c r="E1632" s="182"/>
      <c r="F1632" s="191"/>
      <c r="G1632" s="191"/>
      <c r="H1632" s="191"/>
      <c r="I1632" s="182"/>
      <c r="J1632" s="191"/>
      <c r="K1632" s="191"/>
      <c r="L1632" s="191"/>
      <c r="M1632" s="191"/>
      <c r="N1632" s="191"/>
      <c r="O1632" s="191"/>
      <c r="P1632" s="191"/>
      <c r="Q1632" s="191"/>
      <c r="R1632" s="191"/>
      <c r="S1632" s="191"/>
      <c r="T1632" s="191"/>
      <c r="U1632" s="191"/>
      <c r="V1632" s="191"/>
      <c r="W1632" s="191"/>
    </row>
    <row r="1633" spans="1:23">
      <c r="A1633" s="191"/>
      <c r="B1633" s="191"/>
      <c r="C1633" s="191"/>
      <c r="D1633" s="191"/>
      <c r="E1633" s="182"/>
      <c r="F1633" s="191"/>
      <c r="G1633" s="191"/>
      <c r="H1633" s="191"/>
      <c r="I1633" s="182"/>
      <c r="J1633" s="191"/>
      <c r="K1633" s="191"/>
      <c r="L1633" s="191"/>
      <c r="M1633" s="191"/>
      <c r="N1633" s="191"/>
      <c r="O1633" s="191"/>
      <c r="P1633" s="191"/>
      <c r="Q1633" s="191"/>
      <c r="R1633" s="191"/>
      <c r="S1633" s="191"/>
      <c r="T1633" s="191"/>
      <c r="U1633" s="191"/>
      <c r="V1633" s="191"/>
      <c r="W1633" s="191"/>
    </row>
    <row r="1634" spans="1:23">
      <c r="A1634" s="191"/>
      <c r="B1634" s="191"/>
      <c r="C1634" s="191"/>
      <c r="D1634" s="191"/>
      <c r="E1634" s="182"/>
      <c r="F1634" s="191"/>
      <c r="G1634" s="191"/>
      <c r="H1634" s="191"/>
      <c r="I1634" s="182"/>
      <c r="J1634" s="191"/>
      <c r="K1634" s="191"/>
      <c r="L1634" s="191"/>
      <c r="M1634" s="191"/>
      <c r="N1634" s="191"/>
      <c r="O1634" s="191"/>
      <c r="P1634" s="191"/>
      <c r="Q1634" s="191"/>
      <c r="R1634" s="191"/>
      <c r="S1634" s="191"/>
      <c r="T1634" s="191"/>
      <c r="U1634" s="191"/>
      <c r="V1634" s="191"/>
      <c r="W1634" s="191"/>
    </row>
    <row r="1635" spans="1:23">
      <c r="A1635" s="191"/>
      <c r="B1635" s="191"/>
      <c r="C1635" s="191"/>
      <c r="D1635" s="191"/>
      <c r="E1635" s="182"/>
      <c r="F1635" s="191"/>
      <c r="G1635" s="191"/>
      <c r="H1635" s="191"/>
      <c r="I1635" s="182"/>
      <c r="J1635" s="191"/>
      <c r="K1635" s="191"/>
      <c r="L1635" s="191"/>
      <c r="M1635" s="191"/>
      <c r="N1635" s="191"/>
      <c r="O1635" s="191"/>
      <c r="P1635" s="191"/>
      <c r="Q1635" s="191"/>
      <c r="R1635" s="191"/>
      <c r="S1635" s="191"/>
      <c r="T1635" s="191"/>
      <c r="U1635" s="191"/>
      <c r="V1635" s="191"/>
      <c r="W1635" s="191"/>
    </row>
    <row r="1636" spans="1:23">
      <c r="A1636" s="191"/>
      <c r="B1636" s="191"/>
      <c r="C1636" s="191"/>
      <c r="D1636" s="191"/>
      <c r="E1636" s="182"/>
      <c r="F1636" s="191"/>
      <c r="G1636" s="191"/>
      <c r="H1636" s="191"/>
      <c r="I1636" s="182"/>
      <c r="J1636" s="191"/>
      <c r="K1636" s="191"/>
      <c r="L1636" s="191"/>
      <c r="M1636" s="191"/>
      <c r="N1636" s="191"/>
      <c r="O1636" s="191"/>
      <c r="P1636" s="191"/>
      <c r="Q1636" s="191"/>
      <c r="R1636" s="191"/>
      <c r="S1636" s="191"/>
      <c r="T1636" s="191"/>
      <c r="U1636" s="191"/>
      <c r="V1636" s="191"/>
      <c r="W1636" s="191"/>
    </row>
    <row r="1637" spans="1:23">
      <c r="A1637" s="191"/>
      <c r="B1637" s="191"/>
      <c r="C1637" s="191"/>
      <c r="D1637" s="191"/>
      <c r="E1637" s="182"/>
      <c r="F1637" s="191"/>
      <c r="G1637" s="191"/>
      <c r="H1637" s="191"/>
      <c r="I1637" s="182"/>
      <c r="J1637" s="191"/>
      <c r="K1637" s="191"/>
      <c r="L1637" s="191"/>
      <c r="M1637" s="191"/>
      <c r="N1637" s="191"/>
      <c r="O1637" s="191"/>
      <c r="P1637" s="191"/>
      <c r="Q1637" s="191"/>
      <c r="R1637" s="191"/>
      <c r="S1637" s="191"/>
      <c r="T1637" s="191"/>
      <c r="U1637" s="191"/>
      <c r="V1637" s="191"/>
      <c r="W1637" s="191"/>
    </row>
    <row r="1638" spans="1:23">
      <c r="A1638" s="191"/>
      <c r="B1638" s="191"/>
      <c r="C1638" s="191"/>
      <c r="D1638" s="191"/>
      <c r="E1638" s="182"/>
      <c r="F1638" s="191"/>
      <c r="G1638" s="191"/>
      <c r="H1638" s="191"/>
      <c r="I1638" s="182"/>
      <c r="J1638" s="191"/>
      <c r="K1638" s="191"/>
      <c r="L1638" s="191"/>
      <c r="M1638" s="191"/>
      <c r="N1638" s="191"/>
      <c r="O1638" s="191"/>
      <c r="P1638" s="191"/>
      <c r="Q1638" s="191"/>
      <c r="R1638" s="191"/>
      <c r="S1638" s="191"/>
      <c r="T1638" s="191"/>
      <c r="U1638" s="191"/>
      <c r="V1638" s="191"/>
      <c r="W1638" s="191"/>
    </row>
    <row r="1639" spans="1:23">
      <c r="A1639" s="191"/>
      <c r="B1639" s="191"/>
      <c r="C1639" s="191"/>
      <c r="D1639" s="191"/>
      <c r="E1639" s="182"/>
      <c r="F1639" s="191"/>
      <c r="G1639" s="191"/>
      <c r="H1639" s="191"/>
      <c r="I1639" s="182"/>
      <c r="J1639" s="191"/>
      <c r="K1639" s="191"/>
      <c r="L1639" s="191"/>
      <c r="M1639" s="191"/>
      <c r="N1639" s="191"/>
      <c r="O1639" s="191"/>
      <c r="P1639" s="191"/>
      <c r="Q1639" s="191"/>
      <c r="R1639" s="191"/>
      <c r="S1639" s="191"/>
      <c r="T1639" s="191"/>
      <c r="U1639" s="191"/>
      <c r="V1639" s="191"/>
      <c r="W1639" s="191"/>
    </row>
    <row r="1640" spans="1:23">
      <c r="A1640" s="191"/>
      <c r="B1640" s="191"/>
      <c r="C1640" s="191"/>
      <c r="D1640" s="191"/>
      <c r="E1640" s="182"/>
      <c r="F1640" s="191"/>
      <c r="G1640" s="191"/>
      <c r="H1640" s="191"/>
      <c r="I1640" s="182"/>
      <c r="J1640" s="191"/>
      <c r="K1640" s="191"/>
      <c r="L1640" s="191"/>
      <c r="M1640" s="191"/>
      <c r="N1640" s="191"/>
      <c r="O1640" s="191"/>
      <c r="P1640" s="191"/>
      <c r="Q1640" s="191"/>
      <c r="R1640" s="191"/>
      <c r="S1640" s="191"/>
      <c r="T1640" s="191"/>
      <c r="U1640" s="191"/>
      <c r="V1640" s="191"/>
      <c r="W1640" s="191"/>
    </row>
    <row r="1641" spans="1:23">
      <c r="A1641" s="191"/>
      <c r="B1641" s="191"/>
      <c r="C1641" s="191"/>
      <c r="D1641" s="191"/>
      <c r="E1641" s="182"/>
      <c r="F1641" s="191"/>
      <c r="G1641" s="191"/>
      <c r="H1641" s="191"/>
      <c r="I1641" s="182"/>
      <c r="J1641" s="191"/>
      <c r="K1641" s="191"/>
      <c r="L1641" s="191"/>
      <c r="M1641" s="191"/>
      <c r="N1641" s="191"/>
      <c r="O1641" s="191"/>
      <c r="P1641" s="191"/>
      <c r="Q1641" s="191"/>
      <c r="R1641" s="191"/>
      <c r="S1641" s="191"/>
      <c r="T1641" s="191"/>
      <c r="U1641" s="191"/>
      <c r="V1641" s="191"/>
      <c r="W1641" s="191"/>
    </row>
    <row r="1642" spans="1:23">
      <c r="A1642" s="191"/>
      <c r="B1642" s="191"/>
      <c r="C1642" s="191"/>
      <c r="D1642" s="191"/>
      <c r="E1642" s="182"/>
      <c r="F1642" s="191"/>
      <c r="G1642" s="191"/>
      <c r="H1642" s="191"/>
      <c r="I1642" s="182"/>
      <c r="J1642" s="191"/>
      <c r="K1642" s="191"/>
      <c r="L1642" s="191"/>
      <c r="M1642" s="191"/>
      <c r="N1642" s="191"/>
      <c r="O1642" s="191"/>
      <c r="P1642" s="191"/>
      <c r="Q1642" s="191"/>
      <c r="R1642" s="191"/>
      <c r="S1642" s="191"/>
      <c r="T1642" s="191"/>
      <c r="U1642" s="191"/>
      <c r="V1642" s="191"/>
      <c r="W1642" s="191"/>
    </row>
    <row r="1643" spans="1:23">
      <c r="A1643" s="191"/>
      <c r="B1643" s="191"/>
      <c r="C1643" s="191"/>
      <c r="D1643" s="191"/>
      <c r="E1643" s="182"/>
      <c r="F1643" s="191"/>
      <c r="G1643" s="191"/>
      <c r="H1643" s="191"/>
      <c r="I1643" s="182"/>
      <c r="J1643" s="191"/>
      <c r="K1643" s="191"/>
      <c r="L1643" s="191"/>
      <c r="M1643" s="191"/>
      <c r="N1643" s="191"/>
      <c r="O1643" s="191"/>
      <c r="P1643" s="191"/>
      <c r="Q1643" s="191"/>
      <c r="R1643" s="191"/>
      <c r="S1643" s="191"/>
      <c r="T1643" s="191"/>
      <c r="U1643" s="191"/>
      <c r="V1643" s="191"/>
      <c r="W1643" s="191"/>
    </row>
    <row r="1644" spans="1:23">
      <c r="A1644" s="191"/>
      <c r="B1644" s="191"/>
      <c r="C1644" s="191"/>
      <c r="D1644" s="191"/>
      <c r="E1644" s="182"/>
      <c r="F1644" s="191"/>
      <c r="G1644" s="191"/>
      <c r="H1644" s="191"/>
      <c r="I1644" s="182"/>
      <c r="J1644" s="191"/>
      <c r="K1644" s="191"/>
      <c r="L1644" s="191"/>
      <c r="M1644" s="191"/>
      <c r="N1644" s="191"/>
      <c r="O1644" s="191"/>
      <c r="P1644" s="191"/>
      <c r="Q1644" s="191"/>
      <c r="R1644" s="191"/>
      <c r="S1644" s="191"/>
      <c r="T1644" s="191"/>
      <c r="U1644" s="191"/>
      <c r="V1644" s="191"/>
      <c r="W1644" s="191"/>
    </row>
    <row r="1645" spans="1:23">
      <c r="A1645" s="191"/>
      <c r="B1645" s="191"/>
      <c r="C1645" s="191"/>
      <c r="D1645" s="191"/>
      <c r="E1645" s="182"/>
      <c r="F1645" s="191"/>
      <c r="G1645" s="191"/>
      <c r="H1645" s="191"/>
      <c r="I1645" s="182"/>
      <c r="J1645" s="191"/>
      <c r="K1645" s="191"/>
      <c r="L1645" s="191"/>
      <c r="M1645" s="191"/>
      <c r="N1645" s="191"/>
      <c r="O1645" s="191"/>
      <c r="P1645" s="191"/>
      <c r="Q1645" s="191"/>
      <c r="R1645" s="191"/>
      <c r="S1645" s="191"/>
      <c r="T1645" s="191"/>
      <c r="U1645" s="191"/>
      <c r="V1645" s="191"/>
      <c r="W1645" s="191"/>
    </row>
    <row r="1646" spans="1:23">
      <c r="A1646" s="191"/>
      <c r="B1646" s="191"/>
      <c r="C1646" s="191"/>
      <c r="D1646" s="191"/>
      <c r="E1646" s="182"/>
      <c r="F1646" s="191"/>
      <c r="G1646" s="191"/>
      <c r="H1646" s="191"/>
      <c r="I1646" s="182"/>
      <c r="J1646" s="191"/>
      <c r="K1646" s="191"/>
      <c r="L1646" s="191"/>
      <c r="M1646" s="191"/>
      <c r="N1646" s="191"/>
      <c r="O1646" s="191"/>
      <c r="P1646" s="191"/>
      <c r="Q1646" s="191"/>
      <c r="R1646" s="191"/>
      <c r="S1646" s="191"/>
      <c r="T1646" s="191"/>
      <c r="U1646" s="191"/>
      <c r="V1646" s="191"/>
      <c r="W1646" s="191"/>
    </row>
    <row r="1647" spans="1:23">
      <c r="A1647" s="191"/>
      <c r="B1647" s="191"/>
      <c r="C1647" s="191"/>
      <c r="D1647" s="191"/>
      <c r="E1647" s="182"/>
      <c r="F1647" s="191"/>
      <c r="G1647" s="191"/>
      <c r="H1647" s="191"/>
      <c r="I1647" s="182"/>
      <c r="J1647" s="191"/>
      <c r="K1647" s="191"/>
      <c r="L1647" s="191"/>
      <c r="M1647" s="191"/>
      <c r="N1647" s="191"/>
      <c r="O1647" s="191"/>
      <c r="P1647" s="191"/>
      <c r="Q1647" s="191"/>
      <c r="R1647" s="191"/>
      <c r="S1647" s="191"/>
      <c r="T1647" s="191"/>
      <c r="U1647" s="191"/>
      <c r="V1647" s="191"/>
      <c r="W1647" s="191"/>
    </row>
    <row r="1648" spans="1:23">
      <c r="A1648" s="191"/>
      <c r="B1648" s="191"/>
      <c r="C1648" s="191"/>
      <c r="D1648" s="191"/>
      <c r="E1648" s="182"/>
      <c r="F1648" s="191"/>
      <c r="G1648" s="191"/>
      <c r="H1648" s="191"/>
      <c r="I1648" s="182"/>
      <c r="J1648" s="191"/>
      <c r="K1648" s="191"/>
      <c r="L1648" s="191"/>
      <c r="M1648" s="191"/>
      <c r="N1648" s="191"/>
      <c r="O1648" s="191"/>
      <c r="P1648" s="191"/>
      <c r="Q1648" s="191"/>
      <c r="R1648" s="191"/>
      <c r="S1648" s="191"/>
      <c r="T1648" s="191"/>
      <c r="U1648" s="191"/>
      <c r="V1648" s="191"/>
      <c r="W1648" s="191"/>
    </row>
    <row r="1649" spans="1:23">
      <c r="A1649" s="191"/>
      <c r="B1649" s="191"/>
      <c r="C1649" s="191"/>
      <c r="D1649" s="191"/>
      <c r="E1649" s="182"/>
      <c r="F1649" s="191"/>
      <c r="G1649" s="191"/>
      <c r="H1649" s="191"/>
      <c r="I1649" s="182"/>
      <c r="J1649" s="191"/>
      <c r="K1649" s="191"/>
      <c r="L1649" s="191"/>
      <c r="M1649" s="191"/>
      <c r="N1649" s="191"/>
      <c r="O1649" s="191"/>
      <c r="P1649" s="191"/>
      <c r="Q1649" s="191"/>
      <c r="R1649" s="191"/>
      <c r="S1649" s="191"/>
      <c r="T1649" s="191"/>
      <c r="U1649" s="191"/>
      <c r="V1649" s="191"/>
      <c r="W1649" s="191"/>
    </row>
    <row r="1650" spans="1:23">
      <c r="A1650" s="191"/>
      <c r="B1650" s="191"/>
      <c r="C1650" s="191"/>
      <c r="D1650" s="191"/>
      <c r="E1650" s="182"/>
      <c r="F1650" s="191"/>
      <c r="G1650" s="191"/>
      <c r="H1650" s="191"/>
      <c r="I1650" s="182"/>
      <c r="J1650" s="191"/>
      <c r="K1650" s="191"/>
      <c r="L1650" s="191"/>
      <c r="M1650" s="191"/>
      <c r="N1650" s="191"/>
      <c r="O1650" s="191"/>
      <c r="P1650" s="191"/>
      <c r="Q1650" s="191"/>
      <c r="R1650" s="191"/>
      <c r="S1650" s="191"/>
      <c r="T1650" s="191"/>
      <c r="U1650" s="191"/>
      <c r="V1650" s="191"/>
      <c r="W1650" s="191"/>
    </row>
    <row r="1651" spans="1:23">
      <c r="A1651" s="191"/>
      <c r="B1651" s="191"/>
      <c r="C1651" s="191"/>
      <c r="D1651" s="191"/>
      <c r="E1651" s="182"/>
      <c r="F1651" s="191"/>
      <c r="G1651" s="191"/>
      <c r="H1651" s="191"/>
      <c r="I1651" s="182"/>
      <c r="J1651" s="191"/>
      <c r="K1651" s="191"/>
      <c r="L1651" s="191"/>
      <c r="M1651" s="191"/>
      <c r="N1651" s="191"/>
      <c r="O1651" s="191"/>
      <c r="P1651" s="191"/>
      <c r="Q1651" s="191"/>
      <c r="R1651" s="191"/>
      <c r="S1651" s="191"/>
      <c r="T1651" s="191"/>
      <c r="U1651" s="191"/>
      <c r="V1651" s="191"/>
      <c r="W1651" s="191"/>
    </row>
    <row r="1652" spans="1:23">
      <c r="A1652" s="191"/>
      <c r="B1652" s="191"/>
      <c r="C1652" s="191"/>
      <c r="D1652" s="191"/>
      <c r="E1652" s="182"/>
      <c r="F1652" s="191"/>
      <c r="G1652" s="191"/>
      <c r="H1652" s="191"/>
      <c r="I1652" s="182"/>
      <c r="J1652" s="191"/>
      <c r="K1652" s="191"/>
      <c r="L1652" s="191"/>
      <c r="M1652" s="191"/>
      <c r="N1652" s="191"/>
      <c r="O1652" s="191"/>
      <c r="P1652" s="191"/>
      <c r="Q1652" s="191"/>
      <c r="R1652" s="191"/>
      <c r="S1652" s="191"/>
      <c r="T1652" s="191"/>
      <c r="U1652" s="191"/>
      <c r="V1652" s="191"/>
      <c r="W1652" s="191"/>
    </row>
    <row r="1653" spans="1:23">
      <c r="A1653" s="191"/>
      <c r="B1653" s="191"/>
      <c r="C1653" s="191"/>
      <c r="D1653" s="191"/>
      <c r="E1653" s="182"/>
      <c r="F1653" s="191"/>
      <c r="G1653" s="191"/>
      <c r="H1653" s="191"/>
      <c r="I1653" s="182"/>
      <c r="J1653" s="191"/>
      <c r="K1653" s="191"/>
      <c r="L1653" s="191"/>
      <c r="M1653" s="191"/>
      <c r="N1653" s="191"/>
      <c r="O1653" s="191"/>
      <c r="P1653" s="191"/>
      <c r="Q1653" s="191"/>
      <c r="R1653" s="191"/>
      <c r="S1653" s="191"/>
      <c r="T1653" s="191"/>
      <c r="U1653" s="191"/>
      <c r="V1653" s="191"/>
      <c r="W1653" s="191"/>
    </row>
    <row r="1654" spans="1:23">
      <c r="A1654" s="191"/>
      <c r="B1654" s="191"/>
      <c r="C1654" s="191"/>
      <c r="D1654" s="191"/>
      <c r="E1654" s="182"/>
      <c r="F1654" s="191"/>
      <c r="G1654" s="191"/>
      <c r="H1654" s="191"/>
      <c r="I1654" s="182"/>
      <c r="J1654" s="191"/>
      <c r="K1654" s="191"/>
      <c r="L1654" s="191"/>
      <c r="M1654" s="191"/>
      <c r="N1654" s="191"/>
      <c r="O1654" s="191"/>
      <c r="P1654" s="191"/>
      <c r="Q1654" s="191"/>
      <c r="R1654" s="191"/>
      <c r="S1654" s="191"/>
      <c r="T1654" s="191"/>
      <c r="U1654" s="191"/>
      <c r="V1654" s="191"/>
      <c r="W1654" s="191"/>
    </row>
    <row r="1655" spans="1:23">
      <c r="A1655" s="191"/>
      <c r="B1655" s="191"/>
      <c r="C1655" s="191"/>
      <c r="D1655" s="191"/>
      <c r="E1655" s="182"/>
      <c r="F1655" s="191"/>
      <c r="G1655" s="191"/>
      <c r="H1655" s="191"/>
      <c r="I1655" s="182"/>
      <c r="J1655" s="191"/>
      <c r="K1655" s="191"/>
      <c r="L1655" s="191"/>
      <c r="M1655" s="191"/>
      <c r="N1655" s="191"/>
      <c r="O1655" s="191"/>
      <c r="P1655" s="191"/>
      <c r="Q1655" s="191"/>
      <c r="R1655" s="191"/>
      <c r="S1655" s="191"/>
      <c r="T1655" s="191"/>
      <c r="U1655" s="191"/>
      <c r="V1655" s="191"/>
      <c r="W1655" s="191"/>
    </row>
    <row r="1656" spans="1:23">
      <c r="A1656" s="191"/>
      <c r="B1656" s="191"/>
      <c r="C1656" s="191"/>
      <c r="D1656" s="191"/>
      <c r="E1656" s="182"/>
      <c r="F1656" s="191"/>
      <c r="G1656" s="191"/>
      <c r="H1656" s="191"/>
      <c r="I1656" s="182"/>
      <c r="J1656" s="191"/>
      <c r="K1656" s="191"/>
      <c r="L1656" s="191"/>
      <c r="M1656" s="191"/>
      <c r="N1656" s="191"/>
      <c r="O1656" s="191"/>
      <c r="P1656" s="191"/>
      <c r="Q1656" s="191"/>
      <c r="R1656" s="191"/>
      <c r="S1656" s="191"/>
      <c r="T1656" s="191"/>
      <c r="U1656" s="191"/>
      <c r="V1656" s="191"/>
      <c r="W1656" s="191"/>
    </row>
    <row r="1657" spans="1:23">
      <c r="A1657" s="191"/>
      <c r="B1657" s="191"/>
      <c r="C1657" s="191"/>
      <c r="D1657" s="191"/>
      <c r="E1657" s="182"/>
      <c r="F1657" s="191"/>
      <c r="G1657" s="191"/>
      <c r="H1657" s="191"/>
      <c r="I1657" s="182"/>
      <c r="J1657" s="191"/>
      <c r="K1657" s="191"/>
      <c r="L1657" s="191"/>
      <c r="M1657" s="191"/>
      <c r="N1657" s="191"/>
      <c r="O1657" s="191"/>
      <c r="P1657" s="191"/>
      <c r="Q1657" s="191"/>
      <c r="R1657" s="191"/>
      <c r="S1657" s="191"/>
      <c r="T1657" s="191"/>
      <c r="U1657" s="191"/>
      <c r="V1657" s="191"/>
      <c r="W1657" s="191"/>
    </row>
    <row r="1658" spans="1:23">
      <c r="A1658" s="191"/>
      <c r="B1658" s="191"/>
      <c r="C1658" s="191"/>
      <c r="D1658" s="191"/>
      <c r="E1658" s="182"/>
      <c r="F1658" s="191"/>
      <c r="G1658" s="191"/>
      <c r="H1658" s="191"/>
      <c r="I1658" s="182"/>
      <c r="J1658" s="191"/>
      <c r="K1658" s="191"/>
      <c r="L1658" s="191"/>
      <c r="M1658" s="191"/>
      <c r="N1658" s="191"/>
      <c r="O1658" s="191"/>
      <c r="P1658" s="191"/>
      <c r="Q1658" s="191"/>
      <c r="R1658" s="191"/>
      <c r="S1658" s="191"/>
      <c r="T1658" s="191"/>
      <c r="U1658" s="191"/>
      <c r="V1658" s="191"/>
      <c r="W1658" s="191"/>
    </row>
    <row r="1659" spans="1:23">
      <c r="A1659" s="191"/>
      <c r="B1659" s="191"/>
      <c r="C1659" s="191"/>
      <c r="D1659" s="191"/>
      <c r="E1659" s="182"/>
      <c r="F1659" s="191"/>
      <c r="G1659" s="191"/>
      <c r="H1659" s="191"/>
      <c r="I1659" s="182"/>
      <c r="J1659" s="191"/>
      <c r="K1659" s="191"/>
      <c r="L1659" s="191"/>
      <c r="M1659" s="191"/>
      <c r="N1659" s="191"/>
      <c r="O1659" s="191"/>
      <c r="P1659" s="191"/>
      <c r="Q1659" s="191"/>
      <c r="R1659" s="191"/>
      <c r="S1659" s="191"/>
      <c r="T1659" s="191"/>
      <c r="U1659" s="191"/>
      <c r="V1659" s="191"/>
      <c r="W1659" s="191"/>
    </row>
    <row r="1660" spans="1:23">
      <c r="A1660" s="191"/>
      <c r="B1660" s="191"/>
      <c r="C1660" s="191"/>
      <c r="D1660" s="191"/>
      <c r="E1660" s="182"/>
      <c r="F1660" s="191"/>
      <c r="G1660" s="191"/>
      <c r="H1660" s="191"/>
      <c r="I1660" s="182"/>
      <c r="J1660" s="191"/>
      <c r="K1660" s="191"/>
      <c r="L1660" s="191"/>
      <c r="M1660" s="191"/>
      <c r="N1660" s="191"/>
      <c r="O1660" s="191"/>
      <c r="P1660" s="191"/>
      <c r="Q1660" s="191"/>
      <c r="R1660" s="191"/>
      <c r="S1660" s="191"/>
      <c r="T1660" s="191"/>
      <c r="U1660" s="191"/>
      <c r="V1660" s="191"/>
      <c r="W1660" s="191"/>
    </row>
    <row r="1661" spans="1:23">
      <c r="A1661" s="191"/>
      <c r="B1661" s="191"/>
      <c r="C1661" s="191"/>
      <c r="D1661" s="191"/>
      <c r="E1661" s="182"/>
      <c r="F1661" s="191"/>
      <c r="G1661" s="191"/>
      <c r="H1661" s="191"/>
      <c r="I1661" s="182"/>
      <c r="J1661" s="191"/>
      <c r="K1661" s="191"/>
      <c r="L1661" s="191"/>
      <c r="M1661" s="191"/>
      <c r="N1661" s="191"/>
      <c r="O1661" s="191"/>
      <c r="P1661" s="191"/>
      <c r="Q1661" s="191"/>
      <c r="R1661" s="191"/>
      <c r="S1661" s="191"/>
      <c r="T1661" s="191"/>
      <c r="U1661" s="191"/>
      <c r="V1661" s="191"/>
      <c r="W1661" s="191"/>
    </row>
    <row r="1662" spans="1:23">
      <c r="A1662" s="191"/>
      <c r="B1662" s="191"/>
      <c r="C1662" s="191"/>
      <c r="D1662" s="191"/>
      <c r="E1662" s="182"/>
      <c r="F1662" s="191"/>
      <c r="G1662" s="191"/>
      <c r="H1662" s="191"/>
      <c r="I1662" s="182"/>
      <c r="J1662" s="191"/>
      <c r="K1662" s="191"/>
      <c r="L1662" s="191"/>
      <c r="M1662" s="191"/>
      <c r="N1662" s="191"/>
      <c r="O1662" s="191"/>
      <c r="P1662" s="191"/>
      <c r="Q1662" s="191"/>
      <c r="R1662" s="191"/>
      <c r="S1662" s="191"/>
      <c r="T1662" s="191"/>
      <c r="U1662" s="191"/>
      <c r="V1662" s="191"/>
      <c r="W1662" s="191"/>
    </row>
    <row r="1663" spans="1:23">
      <c r="A1663" s="191"/>
      <c r="B1663" s="191"/>
      <c r="C1663" s="191"/>
      <c r="D1663" s="191"/>
      <c r="E1663" s="182"/>
      <c r="F1663" s="191"/>
      <c r="G1663" s="191"/>
      <c r="H1663" s="191"/>
      <c r="I1663" s="182"/>
      <c r="J1663" s="191"/>
      <c r="K1663" s="191"/>
      <c r="L1663" s="191"/>
      <c r="M1663" s="191"/>
      <c r="N1663" s="191"/>
      <c r="O1663" s="191"/>
      <c r="P1663" s="191"/>
      <c r="Q1663" s="191"/>
      <c r="R1663" s="191"/>
      <c r="S1663" s="191"/>
      <c r="T1663" s="191"/>
      <c r="U1663" s="191"/>
      <c r="V1663" s="191"/>
      <c r="W1663" s="191"/>
    </row>
    <row r="1664" spans="1:23">
      <c r="A1664" s="191"/>
      <c r="B1664" s="191"/>
      <c r="C1664" s="191"/>
      <c r="D1664" s="191"/>
      <c r="E1664" s="182"/>
      <c r="F1664" s="191"/>
      <c r="G1664" s="191"/>
      <c r="H1664" s="191"/>
      <c r="I1664" s="182"/>
      <c r="J1664" s="191"/>
      <c r="K1664" s="191"/>
      <c r="L1664" s="191"/>
      <c r="M1664" s="191"/>
      <c r="N1664" s="191"/>
      <c r="O1664" s="191"/>
      <c r="P1664" s="191"/>
      <c r="Q1664" s="191"/>
      <c r="R1664" s="191"/>
      <c r="S1664" s="191"/>
      <c r="T1664" s="191"/>
      <c r="U1664" s="191"/>
      <c r="V1664" s="191"/>
      <c r="W1664" s="191"/>
    </row>
    <row r="1665" spans="1:23">
      <c r="A1665" s="191"/>
      <c r="B1665" s="191"/>
      <c r="C1665" s="191"/>
      <c r="D1665" s="191"/>
      <c r="E1665" s="182"/>
      <c r="F1665" s="191"/>
      <c r="G1665" s="191"/>
      <c r="H1665" s="191"/>
      <c r="I1665" s="182"/>
      <c r="J1665" s="191"/>
      <c r="K1665" s="191"/>
      <c r="L1665" s="191"/>
      <c r="M1665" s="191"/>
      <c r="N1665" s="191"/>
      <c r="O1665" s="191"/>
      <c r="P1665" s="191"/>
      <c r="Q1665" s="191"/>
      <c r="R1665" s="191"/>
      <c r="S1665" s="191"/>
      <c r="T1665" s="191"/>
      <c r="U1665" s="191"/>
      <c r="V1665" s="191"/>
      <c r="W1665" s="191"/>
    </row>
    <row r="1666" spans="1:23">
      <c r="A1666" s="191"/>
      <c r="B1666" s="191"/>
      <c r="C1666" s="191"/>
      <c r="D1666" s="191"/>
      <c r="E1666" s="182"/>
      <c r="F1666" s="191"/>
      <c r="G1666" s="191"/>
      <c r="H1666" s="191"/>
      <c r="I1666" s="182"/>
      <c r="J1666" s="191"/>
      <c r="K1666" s="191"/>
      <c r="L1666" s="191"/>
      <c r="M1666" s="191"/>
      <c r="N1666" s="191"/>
      <c r="O1666" s="191"/>
      <c r="P1666" s="191"/>
      <c r="Q1666" s="191"/>
      <c r="R1666" s="191"/>
      <c r="S1666" s="191"/>
      <c r="T1666" s="191"/>
      <c r="U1666" s="191"/>
      <c r="V1666" s="191"/>
      <c r="W1666" s="191"/>
    </row>
    <row r="1667" spans="1:23">
      <c r="A1667" s="191"/>
      <c r="B1667" s="191"/>
      <c r="C1667" s="191"/>
      <c r="D1667" s="191"/>
      <c r="E1667" s="182"/>
      <c r="F1667" s="191"/>
      <c r="G1667" s="191"/>
      <c r="H1667" s="191"/>
      <c r="I1667" s="182"/>
      <c r="J1667" s="191"/>
      <c r="K1667" s="191"/>
      <c r="L1667" s="191"/>
      <c r="M1667" s="191"/>
      <c r="N1667" s="191"/>
      <c r="O1667" s="191"/>
      <c r="P1667" s="191"/>
      <c r="Q1667" s="191"/>
      <c r="R1667" s="191"/>
      <c r="S1667" s="191"/>
      <c r="T1667" s="191"/>
      <c r="U1667" s="191"/>
      <c r="V1667" s="191"/>
      <c r="W1667" s="191"/>
    </row>
    <row r="1668" spans="1:23">
      <c r="A1668" s="191"/>
      <c r="B1668" s="191"/>
      <c r="C1668" s="191"/>
      <c r="D1668" s="191"/>
      <c r="E1668" s="182"/>
      <c r="F1668" s="191"/>
      <c r="G1668" s="191"/>
      <c r="H1668" s="191"/>
      <c r="I1668" s="182"/>
      <c r="J1668" s="191"/>
      <c r="K1668" s="191"/>
      <c r="L1668" s="191"/>
      <c r="M1668" s="191"/>
      <c r="N1668" s="191"/>
      <c r="O1668" s="191"/>
      <c r="P1668" s="191"/>
      <c r="Q1668" s="191"/>
      <c r="R1668" s="191"/>
      <c r="S1668" s="191"/>
      <c r="T1668" s="191"/>
      <c r="U1668" s="191"/>
      <c r="V1668" s="191"/>
      <c r="W1668" s="191"/>
    </row>
    <row r="1669" spans="1:23">
      <c r="A1669" s="191"/>
      <c r="B1669" s="191"/>
      <c r="C1669" s="191"/>
      <c r="D1669" s="191"/>
      <c r="E1669" s="182"/>
      <c r="F1669" s="191"/>
      <c r="G1669" s="191"/>
      <c r="H1669" s="191"/>
      <c r="I1669" s="182"/>
      <c r="J1669" s="191"/>
      <c r="K1669" s="191"/>
      <c r="L1669" s="191"/>
      <c r="M1669" s="191"/>
      <c r="N1669" s="191"/>
      <c r="O1669" s="191"/>
      <c r="P1669" s="191"/>
      <c r="Q1669" s="191"/>
      <c r="R1669" s="191"/>
      <c r="S1669" s="191"/>
      <c r="T1669" s="191"/>
      <c r="U1669" s="191"/>
      <c r="V1669" s="191"/>
      <c r="W1669" s="191"/>
    </row>
    <row r="1670" spans="1:23">
      <c r="A1670" s="191"/>
      <c r="B1670" s="191"/>
      <c r="C1670" s="191"/>
      <c r="D1670" s="191"/>
      <c r="E1670" s="182"/>
      <c r="F1670" s="191"/>
      <c r="G1670" s="191"/>
      <c r="H1670" s="191"/>
      <c r="I1670" s="182"/>
      <c r="J1670" s="191"/>
      <c r="K1670" s="191"/>
      <c r="L1670" s="191"/>
      <c r="M1670" s="191"/>
      <c r="N1670" s="191"/>
      <c r="O1670" s="191"/>
      <c r="P1670" s="191"/>
      <c r="Q1670" s="191"/>
      <c r="R1670" s="191"/>
      <c r="S1670" s="191"/>
      <c r="T1670" s="191"/>
      <c r="U1670" s="191"/>
      <c r="V1670" s="191"/>
      <c r="W1670" s="191"/>
    </row>
    <row r="1671" spans="1:23">
      <c r="A1671" s="191"/>
      <c r="B1671" s="191"/>
      <c r="C1671" s="191"/>
      <c r="D1671" s="191"/>
      <c r="E1671" s="182"/>
      <c r="F1671" s="191"/>
      <c r="G1671" s="191"/>
      <c r="H1671" s="191"/>
      <c r="I1671" s="182"/>
      <c r="J1671" s="191"/>
      <c r="K1671" s="191"/>
      <c r="L1671" s="191"/>
      <c r="M1671" s="191"/>
      <c r="N1671" s="191"/>
      <c r="O1671" s="191"/>
      <c r="P1671" s="191"/>
      <c r="Q1671" s="191"/>
      <c r="R1671" s="191"/>
      <c r="S1671" s="191"/>
      <c r="T1671" s="191"/>
      <c r="U1671" s="191"/>
      <c r="V1671" s="191"/>
      <c r="W1671" s="191"/>
    </row>
    <row r="1672" spans="1:23">
      <c r="A1672" s="191"/>
      <c r="B1672" s="191"/>
      <c r="C1672" s="191"/>
      <c r="D1672" s="191"/>
      <c r="E1672" s="182"/>
      <c r="F1672" s="191"/>
      <c r="G1672" s="191"/>
      <c r="H1672" s="191"/>
      <c r="I1672" s="182"/>
      <c r="J1672" s="191"/>
      <c r="K1672" s="191"/>
      <c r="L1672" s="191"/>
      <c r="M1672" s="191"/>
      <c r="N1672" s="191"/>
      <c r="O1672" s="191"/>
      <c r="P1672" s="191"/>
      <c r="Q1672" s="191"/>
      <c r="R1672" s="191"/>
      <c r="S1672" s="191"/>
      <c r="T1672" s="191"/>
      <c r="U1672" s="191"/>
      <c r="V1672" s="191"/>
      <c r="W1672" s="191"/>
    </row>
    <row r="1673" spans="1:23">
      <c r="A1673" s="191"/>
      <c r="B1673" s="191"/>
      <c r="C1673" s="191"/>
      <c r="D1673" s="191"/>
      <c r="E1673" s="182"/>
      <c r="F1673" s="191"/>
      <c r="G1673" s="191"/>
      <c r="H1673" s="191"/>
      <c r="I1673" s="182"/>
      <c r="J1673" s="191"/>
      <c r="K1673" s="191"/>
      <c r="L1673" s="191"/>
      <c r="M1673" s="191"/>
      <c r="N1673" s="191"/>
      <c r="O1673" s="191"/>
      <c r="P1673" s="191"/>
      <c r="Q1673" s="191"/>
      <c r="R1673" s="191"/>
      <c r="S1673" s="191"/>
      <c r="T1673" s="191"/>
      <c r="U1673" s="191"/>
      <c r="V1673" s="191"/>
      <c r="W1673" s="191"/>
    </row>
    <row r="1674" spans="1:23">
      <c r="A1674" s="191"/>
      <c r="B1674" s="191"/>
      <c r="C1674" s="191"/>
      <c r="D1674" s="191"/>
      <c r="E1674" s="182"/>
      <c r="F1674" s="191"/>
      <c r="G1674" s="191"/>
      <c r="H1674" s="191"/>
      <c r="I1674" s="182"/>
      <c r="J1674" s="191"/>
      <c r="K1674" s="191"/>
      <c r="L1674" s="191"/>
      <c r="M1674" s="191"/>
      <c r="N1674" s="191"/>
      <c r="O1674" s="191"/>
      <c r="P1674" s="191"/>
      <c r="Q1674" s="191"/>
      <c r="R1674" s="191"/>
      <c r="S1674" s="191"/>
      <c r="T1674" s="191"/>
      <c r="U1674" s="191"/>
      <c r="V1674" s="191"/>
      <c r="W1674" s="191"/>
    </row>
    <row r="1675" spans="1:23">
      <c r="A1675" s="191"/>
      <c r="B1675" s="191"/>
      <c r="C1675" s="191"/>
      <c r="D1675" s="191"/>
      <c r="E1675" s="182"/>
      <c r="F1675" s="191"/>
      <c r="G1675" s="191"/>
      <c r="H1675" s="191"/>
      <c r="I1675" s="182"/>
      <c r="J1675" s="191"/>
      <c r="K1675" s="191"/>
      <c r="L1675" s="191"/>
      <c r="M1675" s="191"/>
      <c r="N1675" s="191"/>
      <c r="O1675" s="191"/>
      <c r="P1675" s="191"/>
      <c r="Q1675" s="191"/>
      <c r="R1675" s="191"/>
      <c r="S1675" s="191"/>
      <c r="T1675" s="191"/>
      <c r="U1675" s="191"/>
      <c r="V1675" s="191"/>
      <c r="W1675" s="191"/>
    </row>
    <row r="1676" spans="1:23">
      <c r="A1676" s="191"/>
      <c r="B1676" s="191"/>
      <c r="C1676" s="191"/>
      <c r="D1676" s="191"/>
      <c r="E1676" s="182"/>
      <c r="F1676" s="191"/>
      <c r="G1676" s="191"/>
      <c r="H1676" s="191"/>
      <c r="I1676" s="182"/>
      <c r="J1676" s="191"/>
      <c r="K1676" s="191"/>
      <c r="L1676" s="191"/>
      <c r="M1676" s="191"/>
      <c r="N1676" s="191"/>
      <c r="O1676" s="191"/>
      <c r="P1676" s="191"/>
      <c r="Q1676" s="191"/>
      <c r="R1676" s="191"/>
      <c r="S1676" s="191"/>
      <c r="T1676" s="191"/>
      <c r="U1676" s="191"/>
      <c r="V1676" s="191"/>
      <c r="W1676" s="191"/>
    </row>
    <row r="1677" spans="1:23">
      <c r="A1677" s="191"/>
      <c r="B1677" s="191"/>
      <c r="C1677" s="191"/>
      <c r="D1677" s="191"/>
      <c r="E1677" s="182"/>
      <c r="F1677" s="191"/>
      <c r="G1677" s="191"/>
      <c r="H1677" s="191"/>
      <c r="I1677" s="182"/>
      <c r="J1677" s="191"/>
      <c r="K1677" s="191"/>
      <c r="L1677" s="191"/>
      <c r="M1677" s="191"/>
      <c r="N1677" s="191"/>
      <c r="O1677" s="191"/>
      <c r="P1677" s="191"/>
      <c r="Q1677" s="191"/>
      <c r="R1677" s="191"/>
      <c r="S1677" s="191"/>
      <c r="T1677" s="191"/>
      <c r="U1677" s="191"/>
      <c r="V1677" s="191"/>
      <c r="W1677" s="191"/>
    </row>
    <row r="1678" spans="1:23">
      <c r="A1678" s="191"/>
      <c r="B1678" s="191"/>
      <c r="C1678" s="191"/>
      <c r="D1678" s="191"/>
      <c r="E1678" s="182"/>
      <c r="F1678" s="191"/>
      <c r="G1678" s="191"/>
      <c r="H1678" s="191"/>
      <c r="I1678" s="182"/>
      <c r="J1678" s="191"/>
      <c r="K1678" s="191"/>
      <c r="L1678" s="191"/>
      <c r="M1678" s="191"/>
      <c r="N1678" s="191"/>
      <c r="O1678" s="191"/>
      <c r="P1678" s="191"/>
      <c r="Q1678" s="191"/>
      <c r="R1678" s="191"/>
      <c r="S1678" s="191"/>
      <c r="T1678" s="191"/>
      <c r="U1678" s="191"/>
      <c r="V1678" s="191"/>
      <c r="W1678" s="191"/>
    </row>
    <row r="1679" spans="1:23">
      <c r="A1679" s="191"/>
      <c r="B1679" s="191"/>
      <c r="C1679" s="191"/>
      <c r="D1679" s="191"/>
      <c r="E1679" s="182"/>
      <c r="F1679" s="191"/>
      <c r="G1679" s="191"/>
      <c r="H1679" s="191"/>
      <c r="I1679" s="182"/>
      <c r="J1679" s="191"/>
      <c r="K1679" s="191"/>
      <c r="L1679" s="191"/>
      <c r="M1679" s="191"/>
      <c r="N1679" s="191"/>
      <c r="O1679" s="191"/>
      <c r="P1679" s="191"/>
      <c r="Q1679" s="191"/>
      <c r="R1679" s="191"/>
      <c r="S1679" s="191"/>
      <c r="T1679" s="191"/>
      <c r="U1679" s="191"/>
      <c r="V1679" s="191"/>
      <c r="W1679" s="191"/>
    </row>
    <row r="1680" spans="1:23">
      <c r="A1680" s="191"/>
      <c r="B1680" s="191"/>
      <c r="C1680" s="191"/>
      <c r="D1680" s="191"/>
      <c r="E1680" s="182"/>
      <c r="F1680" s="191"/>
      <c r="G1680" s="191"/>
      <c r="H1680" s="191"/>
      <c r="I1680" s="182"/>
      <c r="J1680" s="191"/>
      <c r="K1680" s="191"/>
      <c r="L1680" s="191"/>
      <c r="M1680" s="191"/>
      <c r="N1680" s="191"/>
      <c r="O1680" s="191"/>
      <c r="P1680" s="191"/>
      <c r="Q1680" s="191"/>
      <c r="R1680" s="191"/>
      <c r="S1680" s="191"/>
      <c r="T1680" s="191"/>
      <c r="U1680" s="191"/>
      <c r="V1680" s="191"/>
      <c r="W1680" s="191"/>
    </row>
    <row r="1681" spans="1:23">
      <c r="A1681" s="191"/>
      <c r="B1681" s="191"/>
      <c r="C1681" s="191"/>
      <c r="D1681" s="191"/>
      <c r="E1681" s="182"/>
      <c r="F1681" s="191"/>
      <c r="G1681" s="191"/>
      <c r="H1681" s="191"/>
      <c r="I1681" s="182"/>
      <c r="J1681" s="191"/>
      <c r="K1681" s="191"/>
      <c r="L1681" s="191"/>
      <c r="M1681" s="191"/>
      <c r="N1681" s="191"/>
      <c r="O1681" s="191"/>
      <c r="P1681" s="191"/>
      <c r="Q1681" s="191"/>
      <c r="R1681" s="191"/>
      <c r="S1681" s="191"/>
      <c r="T1681" s="191"/>
      <c r="U1681" s="191"/>
      <c r="V1681" s="191"/>
      <c r="W1681" s="191"/>
    </row>
    <row r="1682" spans="1:23">
      <c r="A1682" s="191"/>
      <c r="B1682" s="191"/>
      <c r="C1682" s="191"/>
      <c r="D1682" s="191"/>
      <c r="E1682" s="182"/>
      <c r="F1682" s="191"/>
      <c r="G1682" s="191"/>
      <c r="H1682" s="191"/>
      <c r="I1682" s="182"/>
      <c r="J1682" s="191"/>
      <c r="K1682" s="191"/>
      <c r="L1682" s="191"/>
      <c r="M1682" s="191"/>
      <c r="N1682" s="191"/>
      <c r="O1682" s="191"/>
      <c r="P1682" s="191"/>
      <c r="Q1682" s="191"/>
      <c r="R1682" s="191"/>
      <c r="S1682" s="191"/>
      <c r="T1682" s="191"/>
      <c r="U1682" s="191"/>
      <c r="V1682" s="191"/>
      <c r="W1682" s="191"/>
    </row>
    <row r="1683" spans="1:23">
      <c r="A1683" s="191"/>
      <c r="B1683" s="191"/>
      <c r="C1683" s="191"/>
      <c r="D1683" s="191"/>
      <c r="E1683" s="182"/>
      <c r="F1683" s="191"/>
      <c r="G1683" s="191"/>
      <c r="H1683" s="191"/>
      <c r="I1683" s="182"/>
      <c r="J1683" s="191"/>
      <c r="K1683" s="191"/>
      <c r="L1683" s="191"/>
      <c r="M1683" s="191"/>
      <c r="N1683" s="191"/>
      <c r="O1683" s="191"/>
      <c r="P1683" s="191"/>
      <c r="Q1683" s="191"/>
      <c r="R1683" s="191"/>
      <c r="S1683" s="191"/>
      <c r="T1683" s="191"/>
      <c r="U1683" s="191"/>
      <c r="V1683" s="191"/>
      <c r="W1683" s="191"/>
    </row>
    <row r="1684" spans="1:23">
      <c r="A1684" s="191"/>
      <c r="B1684" s="191"/>
      <c r="C1684" s="191"/>
      <c r="D1684" s="191"/>
      <c r="E1684" s="182"/>
      <c r="F1684" s="191"/>
      <c r="G1684" s="191"/>
      <c r="H1684" s="191"/>
      <c r="I1684" s="182"/>
      <c r="J1684" s="191"/>
      <c r="K1684" s="191"/>
      <c r="L1684" s="191"/>
      <c r="M1684" s="191"/>
      <c r="N1684" s="191"/>
      <c r="O1684" s="191"/>
      <c r="P1684" s="191"/>
      <c r="Q1684" s="191"/>
      <c r="R1684" s="191"/>
      <c r="S1684" s="191"/>
      <c r="T1684" s="191"/>
      <c r="U1684" s="191"/>
      <c r="V1684" s="191"/>
      <c r="W1684" s="191"/>
    </row>
    <row r="1685" spans="1:23">
      <c r="A1685" s="191"/>
      <c r="B1685" s="191"/>
      <c r="C1685" s="191"/>
      <c r="D1685" s="191"/>
      <c r="E1685" s="182"/>
      <c r="F1685" s="191"/>
      <c r="G1685" s="191"/>
      <c r="H1685" s="191"/>
      <c r="I1685" s="182"/>
      <c r="J1685" s="191"/>
      <c r="K1685" s="191"/>
      <c r="L1685" s="191"/>
      <c r="M1685" s="191"/>
      <c r="N1685" s="191"/>
      <c r="O1685" s="191"/>
      <c r="P1685" s="191"/>
      <c r="Q1685" s="191"/>
      <c r="R1685" s="191"/>
      <c r="S1685" s="191"/>
      <c r="T1685" s="191"/>
      <c r="U1685" s="191"/>
      <c r="V1685" s="191"/>
      <c r="W1685" s="191"/>
    </row>
    <row r="1686" spans="1:23">
      <c r="A1686" s="191"/>
      <c r="B1686" s="191"/>
      <c r="C1686" s="191"/>
      <c r="D1686" s="191"/>
      <c r="E1686" s="182"/>
      <c r="F1686" s="191"/>
      <c r="G1686" s="191"/>
      <c r="H1686" s="191"/>
      <c r="I1686" s="182"/>
      <c r="J1686" s="191"/>
      <c r="K1686" s="191"/>
      <c r="L1686" s="191"/>
      <c r="M1686" s="191"/>
      <c r="N1686" s="191"/>
      <c r="O1686" s="191"/>
      <c r="P1686" s="191"/>
      <c r="Q1686" s="191"/>
      <c r="R1686" s="191"/>
      <c r="S1686" s="191"/>
      <c r="T1686" s="191"/>
      <c r="U1686" s="191"/>
      <c r="V1686" s="191"/>
      <c r="W1686" s="191"/>
    </row>
    <row r="1687" spans="1:23">
      <c r="A1687" s="191"/>
      <c r="B1687" s="191"/>
      <c r="C1687" s="191"/>
      <c r="D1687" s="191"/>
      <c r="E1687" s="182"/>
      <c r="F1687" s="191"/>
      <c r="G1687" s="191"/>
      <c r="H1687" s="191"/>
      <c r="I1687" s="182"/>
      <c r="J1687" s="191"/>
      <c r="K1687" s="191"/>
      <c r="L1687" s="191"/>
      <c r="M1687" s="191"/>
      <c r="N1687" s="191"/>
      <c r="O1687" s="191"/>
      <c r="P1687" s="191"/>
      <c r="Q1687" s="191"/>
      <c r="R1687" s="191"/>
      <c r="S1687" s="191"/>
      <c r="T1687" s="191"/>
      <c r="U1687" s="191"/>
      <c r="V1687" s="191"/>
      <c r="W1687" s="191"/>
    </row>
    <row r="1688" spans="1:23">
      <c r="A1688" s="191"/>
      <c r="B1688" s="191"/>
      <c r="C1688" s="191"/>
      <c r="D1688" s="191"/>
      <c r="E1688" s="182"/>
      <c r="F1688" s="191"/>
      <c r="G1688" s="191"/>
      <c r="H1688" s="191"/>
      <c r="I1688" s="182"/>
      <c r="J1688" s="191"/>
      <c r="K1688" s="191"/>
      <c r="L1688" s="191"/>
      <c r="M1688" s="191"/>
      <c r="N1688" s="191"/>
      <c r="O1688" s="191"/>
      <c r="P1688" s="191"/>
      <c r="Q1688" s="191"/>
      <c r="R1688" s="191"/>
      <c r="S1688" s="191"/>
      <c r="T1688" s="191"/>
      <c r="U1688" s="191"/>
      <c r="V1688" s="191"/>
      <c r="W1688" s="191"/>
    </row>
    <row r="1689" spans="1:23">
      <c r="A1689" s="191"/>
      <c r="B1689" s="191"/>
      <c r="C1689" s="191"/>
      <c r="D1689" s="191"/>
      <c r="E1689" s="182"/>
      <c r="F1689" s="191"/>
      <c r="G1689" s="191"/>
      <c r="H1689" s="191"/>
      <c r="I1689" s="182"/>
      <c r="J1689" s="191"/>
      <c r="K1689" s="191"/>
      <c r="L1689" s="191"/>
      <c r="M1689" s="191"/>
      <c r="N1689" s="191"/>
      <c r="O1689" s="191"/>
      <c r="P1689" s="191"/>
      <c r="Q1689" s="191"/>
      <c r="R1689" s="191"/>
      <c r="S1689" s="191"/>
      <c r="T1689" s="191"/>
      <c r="U1689" s="191"/>
      <c r="V1689" s="191"/>
      <c r="W1689" s="191"/>
    </row>
    <row r="1690" spans="1:23">
      <c r="A1690" s="191"/>
      <c r="B1690" s="191"/>
      <c r="C1690" s="191"/>
      <c r="D1690" s="191"/>
      <c r="E1690" s="182"/>
      <c r="F1690" s="191"/>
      <c r="G1690" s="191"/>
      <c r="H1690" s="191"/>
      <c r="I1690" s="182"/>
      <c r="J1690" s="191"/>
      <c r="K1690" s="191"/>
      <c r="L1690" s="191"/>
      <c r="M1690" s="191"/>
      <c r="N1690" s="191"/>
      <c r="O1690" s="191"/>
      <c r="P1690" s="191"/>
      <c r="Q1690" s="191"/>
      <c r="R1690" s="191"/>
      <c r="S1690" s="191"/>
      <c r="T1690" s="191"/>
      <c r="U1690" s="191"/>
      <c r="V1690" s="191"/>
      <c r="W1690" s="191"/>
    </row>
    <row r="1691" spans="1:23">
      <c r="A1691" s="191"/>
      <c r="B1691" s="191"/>
      <c r="C1691" s="191"/>
      <c r="D1691" s="191"/>
      <c r="E1691" s="182"/>
      <c r="F1691" s="191"/>
      <c r="G1691" s="191"/>
      <c r="H1691" s="191"/>
      <c r="I1691" s="182"/>
      <c r="J1691" s="191"/>
      <c r="K1691" s="191"/>
      <c r="L1691" s="191"/>
      <c r="M1691" s="191"/>
      <c r="N1691" s="191"/>
      <c r="O1691" s="191"/>
      <c r="P1691" s="191"/>
      <c r="Q1691" s="191"/>
      <c r="R1691" s="191"/>
      <c r="S1691" s="191"/>
      <c r="T1691" s="191"/>
      <c r="U1691" s="191"/>
      <c r="V1691" s="191"/>
      <c r="W1691" s="191"/>
    </row>
    <row r="1692" spans="1:23">
      <c r="A1692" s="191"/>
      <c r="B1692" s="191"/>
      <c r="C1692" s="191"/>
      <c r="D1692" s="191"/>
      <c r="E1692" s="182"/>
      <c r="F1692" s="191"/>
      <c r="G1692" s="191"/>
      <c r="H1692" s="191"/>
      <c r="I1692" s="182"/>
      <c r="J1692" s="191"/>
      <c r="K1692" s="191"/>
      <c r="L1692" s="191"/>
      <c r="M1692" s="191"/>
      <c r="N1692" s="191"/>
      <c r="O1692" s="191"/>
      <c r="P1692" s="191"/>
      <c r="Q1692" s="191"/>
      <c r="R1692" s="191"/>
      <c r="S1692" s="191"/>
      <c r="T1692" s="191"/>
      <c r="U1692" s="191"/>
      <c r="V1692" s="191"/>
      <c r="W1692" s="191"/>
    </row>
    <row r="1693" spans="1:23">
      <c r="A1693" s="191"/>
      <c r="B1693" s="191"/>
      <c r="C1693" s="191"/>
      <c r="D1693" s="191"/>
      <c r="E1693" s="182"/>
      <c r="F1693" s="191"/>
      <c r="G1693" s="191"/>
      <c r="H1693" s="191"/>
      <c r="I1693" s="182"/>
      <c r="J1693" s="191"/>
      <c r="K1693" s="191"/>
      <c r="L1693" s="191"/>
      <c r="M1693" s="191"/>
      <c r="N1693" s="191"/>
      <c r="O1693" s="191"/>
      <c r="P1693" s="191"/>
      <c r="Q1693" s="191"/>
      <c r="R1693" s="191"/>
      <c r="S1693" s="191"/>
      <c r="T1693" s="191"/>
      <c r="U1693" s="191"/>
      <c r="V1693" s="191"/>
      <c r="W1693" s="191"/>
    </row>
    <row r="1694" spans="1:23">
      <c r="A1694" s="191"/>
      <c r="B1694" s="191"/>
      <c r="C1694" s="191"/>
      <c r="D1694" s="191"/>
      <c r="E1694" s="182"/>
      <c r="F1694" s="191"/>
      <c r="G1694" s="191"/>
      <c r="H1694" s="191"/>
      <c r="I1694" s="182"/>
      <c r="J1694" s="191"/>
      <c r="K1694" s="191"/>
      <c r="L1694" s="191"/>
      <c r="M1694" s="191"/>
      <c r="N1694" s="191"/>
      <c r="O1694" s="191"/>
      <c r="P1694" s="191"/>
      <c r="Q1694" s="191"/>
      <c r="R1694" s="191"/>
      <c r="S1694" s="191"/>
      <c r="T1694" s="191"/>
      <c r="U1694" s="191"/>
      <c r="V1694" s="191"/>
      <c r="W1694" s="191"/>
    </row>
    <row r="1695" spans="1:23">
      <c r="A1695" s="191"/>
      <c r="B1695" s="191"/>
      <c r="C1695" s="191"/>
      <c r="D1695" s="191"/>
      <c r="E1695" s="182"/>
      <c r="F1695" s="191"/>
      <c r="G1695" s="191"/>
      <c r="H1695" s="191"/>
      <c r="I1695" s="182"/>
      <c r="J1695" s="191"/>
      <c r="K1695" s="191"/>
      <c r="L1695" s="191"/>
      <c r="M1695" s="191"/>
      <c r="N1695" s="191"/>
      <c r="O1695" s="191"/>
      <c r="P1695" s="191"/>
      <c r="Q1695" s="191"/>
      <c r="R1695" s="191"/>
      <c r="S1695" s="191"/>
      <c r="T1695" s="191"/>
      <c r="U1695" s="191"/>
      <c r="V1695" s="191"/>
      <c r="W1695" s="191"/>
    </row>
    <row r="1696" spans="1:23">
      <c r="A1696" s="191"/>
      <c r="B1696" s="191"/>
      <c r="C1696" s="191"/>
      <c r="D1696" s="191"/>
      <c r="E1696" s="182"/>
      <c r="F1696" s="191"/>
      <c r="G1696" s="191"/>
      <c r="H1696" s="191"/>
      <c r="I1696" s="182"/>
      <c r="J1696" s="191"/>
      <c r="K1696" s="191"/>
      <c r="L1696" s="191"/>
      <c r="M1696" s="191"/>
      <c r="N1696" s="191"/>
      <c r="O1696" s="191"/>
      <c r="P1696" s="191"/>
      <c r="Q1696" s="191"/>
      <c r="R1696" s="191"/>
      <c r="S1696" s="191"/>
      <c r="T1696" s="191"/>
      <c r="U1696" s="191"/>
      <c r="V1696" s="191"/>
      <c r="W1696" s="191"/>
    </row>
    <row r="1697" spans="1:23">
      <c r="A1697" s="191"/>
      <c r="B1697" s="191"/>
      <c r="C1697" s="191"/>
      <c r="D1697" s="191"/>
      <c r="E1697" s="182"/>
      <c r="F1697" s="191"/>
      <c r="G1697" s="191"/>
      <c r="H1697" s="191"/>
      <c r="I1697" s="182"/>
      <c r="J1697" s="191"/>
      <c r="K1697" s="191"/>
      <c r="L1697" s="191"/>
      <c r="M1697" s="191"/>
      <c r="N1697" s="191"/>
      <c r="O1697" s="191"/>
      <c r="P1697" s="191"/>
      <c r="Q1697" s="191"/>
      <c r="R1697" s="191"/>
      <c r="S1697" s="191"/>
      <c r="T1697" s="191"/>
      <c r="U1697" s="191"/>
      <c r="V1697" s="191"/>
      <c r="W1697" s="191"/>
    </row>
    <row r="1698" spans="1:23">
      <c r="A1698" s="191"/>
      <c r="B1698" s="191"/>
      <c r="C1698" s="191"/>
      <c r="D1698" s="191"/>
      <c r="E1698" s="182"/>
      <c r="F1698" s="191"/>
      <c r="G1698" s="191"/>
      <c r="H1698" s="191"/>
      <c r="I1698" s="182"/>
      <c r="J1698" s="191"/>
      <c r="K1698" s="191"/>
      <c r="L1698" s="191"/>
      <c r="M1698" s="191"/>
      <c r="N1698" s="191"/>
      <c r="O1698" s="191"/>
      <c r="P1698" s="191"/>
      <c r="Q1698" s="191"/>
      <c r="R1698" s="191"/>
      <c r="S1698" s="191"/>
      <c r="T1698" s="191"/>
      <c r="U1698" s="191"/>
      <c r="V1698" s="191"/>
      <c r="W1698" s="191"/>
    </row>
    <row r="1699" spans="1:23">
      <c r="A1699" s="191"/>
      <c r="B1699" s="191"/>
      <c r="C1699" s="191"/>
      <c r="D1699" s="191"/>
      <c r="E1699" s="182"/>
      <c r="F1699" s="191"/>
      <c r="G1699" s="191"/>
      <c r="H1699" s="191"/>
      <c r="I1699" s="182"/>
      <c r="J1699" s="191"/>
      <c r="K1699" s="191"/>
      <c r="L1699" s="191"/>
      <c r="M1699" s="191"/>
      <c r="N1699" s="191"/>
      <c r="O1699" s="191"/>
      <c r="P1699" s="191"/>
      <c r="Q1699" s="191"/>
      <c r="R1699" s="191"/>
      <c r="S1699" s="191"/>
      <c r="T1699" s="191"/>
      <c r="U1699" s="191"/>
      <c r="V1699" s="191"/>
      <c r="W1699" s="191"/>
    </row>
    <row r="1700" spans="1:23">
      <c r="A1700" s="191"/>
      <c r="B1700" s="191"/>
      <c r="C1700" s="191"/>
      <c r="D1700" s="191"/>
      <c r="E1700" s="182"/>
      <c r="F1700" s="191"/>
      <c r="G1700" s="191"/>
      <c r="H1700" s="191"/>
      <c r="I1700" s="182"/>
      <c r="J1700" s="191"/>
      <c r="K1700" s="191"/>
      <c r="L1700" s="191"/>
      <c r="M1700" s="191"/>
      <c r="N1700" s="191"/>
      <c r="O1700" s="191"/>
      <c r="P1700" s="191"/>
      <c r="Q1700" s="191"/>
      <c r="R1700" s="191"/>
      <c r="S1700" s="191"/>
      <c r="T1700" s="191"/>
      <c r="U1700" s="191"/>
      <c r="V1700" s="191"/>
      <c r="W1700" s="191"/>
    </row>
    <row r="1701" spans="1:23">
      <c r="A1701" s="191"/>
      <c r="B1701" s="191"/>
      <c r="C1701" s="191"/>
      <c r="D1701" s="191"/>
      <c r="E1701" s="182"/>
      <c r="F1701" s="191"/>
      <c r="G1701" s="191"/>
      <c r="H1701" s="191"/>
      <c r="I1701" s="182"/>
      <c r="J1701" s="191"/>
      <c r="K1701" s="191"/>
      <c r="L1701" s="191"/>
      <c r="M1701" s="191"/>
      <c r="N1701" s="191"/>
      <c r="O1701" s="191"/>
      <c r="P1701" s="191"/>
      <c r="Q1701" s="191"/>
      <c r="R1701" s="191"/>
      <c r="S1701" s="191"/>
      <c r="T1701" s="191"/>
      <c r="U1701" s="191"/>
      <c r="V1701" s="191"/>
      <c r="W1701" s="191"/>
    </row>
    <row r="1702" spans="1:23">
      <c r="A1702" s="191"/>
      <c r="B1702" s="191"/>
      <c r="C1702" s="191"/>
      <c r="D1702" s="191"/>
      <c r="E1702" s="182"/>
      <c r="F1702" s="191"/>
      <c r="G1702" s="191"/>
      <c r="H1702" s="191"/>
      <c r="I1702" s="182"/>
      <c r="J1702" s="191"/>
      <c r="K1702" s="191"/>
      <c r="L1702" s="191"/>
      <c r="M1702" s="191"/>
      <c r="N1702" s="191"/>
      <c r="O1702" s="191"/>
      <c r="P1702" s="191"/>
      <c r="Q1702" s="191"/>
      <c r="R1702" s="191"/>
      <c r="S1702" s="191"/>
      <c r="T1702" s="191"/>
      <c r="U1702" s="191"/>
      <c r="V1702" s="191"/>
      <c r="W1702" s="191"/>
    </row>
    <row r="1703" spans="1:23">
      <c r="A1703" s="191"/>
      <c r="B1703" s="191"/>
      <c r="C1703" s="191"/>
      <c r="D1703" s="191"/>
      <c r="E1703" s="182"/>
      <c r="F1703" s="191"/>
      <c r="G1703" s="191"/>
      <c r="H1703" s="191"/>
      <c r="I1703" s="182"/>
      <c r="J1703" s="191"/>
      <c r="K1703" s="191"/>
      <c r="L1703" s="191"/>
      <c r="M1703" s="191"/>
      <c r="N1703" s="191"/>
      <c r="O1703" s="191"/>
      <c r="P1703" s="191"/>
      <c r="Q1703" s="191"/>
      <c r="R1703" s="191"/>
      <c r="S1703" s="191"/>
      <c r="T1703" s="191"/>
      <c r="U1703" s="191"/>
      <c r="V1703" s="191"/>
      <c r="W1703" s="191"/>
    </row>
    <row r="1704" spans="1:23">
      <c r="A1704" s="191"/>
      <c r="B1704" s="191"/>
      <c r="C1704" s="191"/>
      <c r="D1704" s="191"/>
      <c r="E1704" s="182"/>
      <c r="F1704" s="191"/>
      <c r="G1704" s="191"/>
      <c r="H1704" s="191"/>
      <c r="I1704" s="182"/>
      <c r="J1704" s="191"/>
      <c r="K1704" s="191"/>
      <c r="L1704" s="191"/>
      <c r="M1704" s="191"/>
      <c r="N1704" s="191"/>
      <c r="O1704" s="191"/>
      <c r="P1704" s="191"/>
      <c r="Q1704" s="191"/>
      <c r="R1704" s="191"/>
      <c r="S1704" s="191"/>
      <c r="T1704" s="191"/>
      <c r="U1704" s="191"/>
      <c r="V1704" s="191"/>
      <c r="W1704" s="191"/>
    </row>
    <row r="1705" spans="1:23">
      <c r="A1705" s="191"/>
      <c r="B1705" s="191"/>
      <c r="C1705" s="191"/>
      <c r="D1705" s="191"/>
      <c r="E1705" s="182"/>
      <c r="F1705" s="191"/>
      <c r="G1705" s="191"/>
      <c r="H1705" s="191"/>
      <c r="I1705" s="182"/>
      <c r="J1705" s="191"/>
      <c r="K1705" s="191"/>
      <c r="L1705" s="191"/>
      <c r="M1705" s="191"/>
      <c r="N1705" s="191"/>
      <c r="O1705" s="191"/>
      <c r="P1705" s="191"/>
      <c r="Q1705" s="191"/>
      <c r="R1705" s="191"/>
      <c r="S1705" s="191"/>
      <c r="T1705" s="191"/>
      <c r="U1705" s="191"/>
      <c r="V1705" s="191"/>
      <c r="W1705" s="191"/>
    </row>
    <row r="1706" spans="1:23">
      <c r="A1706" s="191"/>
      <c r="B1706" s="191"/>
      <c r="C1706" s="191"/>
      <c r="D1706" s="191"/>
      <c r="E1706" s="182"/>
      <c r="F1706" s="191"/>
      <c r="G1706" s="191"/>
      <c r="H1706" s="191"/>
      <c r="I1706" s="182"/>
      <c r="J1706" s="191"/>
      <c r="K1706" s="191"/>
      <c r="L1706" s="191"/>
      <c r="M1706" s="191"/>
      <c r="N1706" s="191"/>
      <c r="O1706" s="191"/>
      <c r="P1706" s="191"/>
      <c r="Q1706" s="191"/>
      <c r="R1706" s="191"/>
      <c r="S1706" s="191"/>
      <c r="T1706" s="191"/>
      <c r="U1706" s="191"/>
      <c r="V1706" s="191"/>
      <c r="W1706" s="191"/>
    </row>
    <row r="1707" spans="1:23">
      <c r="A1707" s="191"/>
      <c r="B1707" s="191"/>
      <c r="C1707" s="191"/>
      <c r="D1707" s="191"/>
      <c r="E1707" s="182"/>
      <c r="F1707" s="191"/>
      <c r="G1707" s="191"/>
      <c r="H1707" s="191"/>
      <c r="I1707" s="182"/>
      <c r="J1707" s="191"/>
      <c r="K1707" s="191"/>
      <c r="L1707" s="191"/>
      <c r="M1707" s="191"/>
      <c r="N1707" s="191"/>
      <c r="O1707" s="191"/>
      <c r="P1707" s="191"/>
      <c r="Q1707" s="191"/>
      <c r="R1707" s="191"/>
      <c r="S1707" s="191"/>
      <c r="T1707" s="191"/>
      <c r="U1707" s="191"/>
      <c r="V1707" s="191"/>
      <c r="W1707" s="191"/>
    </row>
    <row r="1708" spans="1:23">
      <c r="A1708" s="191"/>
      <c r="B1708" s="191"/>
      <c r="C1708" s="191"/>
      <c r="D1708" s="191"/>
      <c r="E1708" s="182"/>
      <c r="F1708" s="191"/>
      <c r="G1708" s="191"/>
      <c r="H1708" s="191"/>
      <c r="I1708" s="182"/>
      <c r="J1708" s="191"/>
      <c r="K1708" s="191"/>
      <c r="L1708" s="191"/>
      <c r="M1708" s="191"/>
      <c r="N1708" s="191"/>
      <c r="O1708" s="191"/>
      <c r="P1708" s="191"/>
      <c r="Q1708" s="191"/>
      <c r="R1708" s="191"/>
      <c r="S1708" s="191"/>
      <c r="T1708" s="191"/>
      <c r="U1708" s="191"/>
      <c r="V1708" s="191"/>
      <c r="W1708" s="191"/>
    </row>
    <row r="1709" spans="1:23">
      <c r="A1709" s="191"/>
      <c r="B1709" s="191"/>
      <c r="C1709" s="191"/>
      <c r="D1709" s="191"/>
      <c r="E1709" s="182"/>
      <c r="F1709" s="191"/>
      <c r="G1709" s="191"/>
      <c r="H1709" s="191"/>
      <c r="I1709" s="182"/>
      <c r="J1709" s="191"/>
      <c r="K1709" s="191"/>
      <c r="L1709" s="191"/>
      <c r="M1709" s="191"/>
      <c r="N1709" s="191"/>
      <c r="O1709" s="191"/>
      <c r="P1709" s="191"/>
      <c r="Q1709" s="191"/>
      <c r="R1709" s="191"/>
      <c r="S1709" s="191"/>
      <c r="T1709" s="191"/>
      <c r="U1709" s="191"/>
      <c r="V1709" s="191"/>
      <c r="W1709" s="191"/>
    </row>
    <row r="1710" spans="1:23">
      <c r="A1710" s="191"/>
      <c r="B1710" s="191"/>
      <c r="C1710" s="191"/>
      <c r="D1710" s="191"/>
      <c r="E1710" s="182"/>
      <c r="F1710" s="191"/>
      <c r="G1710" s="191"/>
      <c r="H1710" s="191"/>
      <c r="I1710" s="182"/>
      <c r="J1710" s="191"/>
      <c r="K1710" s="191"/>
      <c r="L1710" s="191"/>
      <c r="M1710" s="191"/>
      <c r="N1710" s="191"/>
      <c r="O1710" s="191"/>
      <c r="P1710" s="191"/>
      <c r="Q1710" s="191"/>
      <c r="R1710" s="191"/>
      <c r="S1710" s="191"/>
      <c r="T1710" s="191"/>
      <c r="U1710" s="191"/>
      <c r="V1710" s="191"/>
      <c r="W1710" s="191"/>
    </row>
    <row r="1711" spans="1:23">
      <c r="A1711" s="191"/>
      <c r="B1711" s="191"/>
      <c r="C1711" s="191"/>
      <c r="D1711" s="191"/>
      <c r="E1711" s="182"/>
      <c r="F1711" s="191"/>
      <c r="G1711" s="191"/>
      <c r="H1711" s="191"/>
      <c r="I1711" s="182"/>
      <c r="J1711" s="191"/>
      <c r="K1711" s="191"/>
      <c r="L1711" s="191"/>
      <c r="M1711" s="191"/>
      <c r="N1711" s="191"/>
      <c r="O1711" s="191"/>
      <c r="P1711" s="191"/>
      <c r="Q1711" s="191"/>
      <c r="R1711" s="191"/>
      <c r="S1711" s="191"/>
      <c r="T1711" s="191"/>
      <c r="U1711" s="191"/>
      <c r="V1711" s="191"/>
      <c r="W1711" s="191"/>
    </row>
    <row r="1712" spans="1:23">
      <c r="A1712" s="191"/>
      <c r="B1712" s="191"/>
      <c r="C1712" s="191"/>
      <c r="D1712" s="191"/>
      <c r="E1712" s="182"/>
      <c r="F1712" s="191"/>
      <c r="G1712" s="191"/>
      <c r="H1712" s="191"/>
      <c r="I1712" s="182"/>
      <c r="J1712" s="191"/>
      <c r="K1712" s="191"/>
      <c r="L1712" s="191"/>
      <c r="M1712" s="191"/>
      <c r="N1712" s="191"/>
      <c r="O1712" s="191"/>
      <c r="P1712" s="191"/>
      <c r="Q1712" s="191"/>
      <c r="R1712" s="191"/>
      <c r="S1712" s="191"/>
      <c r="T1712" s="191"/>
      <c r="U1712" s="191"/>
      <c r="V1712" s="191"/>
      <c r="W1712" s="191"/>
    </row>
    <row r="1713" spans="1:23">
      <c r="A1713" s="191"/>
      <c r="B1713" s="191"/>
      <c r="C1713" s="191"/>
      <c r="D1713" s="191"/>
      <c r="E1713" s="182"/>
      <c r="F1713" s="191"/>
      <c r="G1713" s="191"/>
      <c r="H1713" s="191"/>
      <c r="I1713" s="182"/>
      <c r="J1713" s="191"/>
      <c r="K1713" s="191"/>
      <c r="L1713" s="191"/>
      <c r="M1713" s="191"/>
      <c r="N1713" s="191"/>
      <c r="O1713" s="191"/>
      <c r="P1713" s="191"/>
      <c r="Q1713" s="191"/>
      <c r="R1713" s="191"/>
      <c r="S1713" s="191"/>
      <c r="T1713" s="191"/>
      <c r="U1713" s="191"/>
      <c r="V1713" s="191"/>
      <c r="W1713" s="191"/>
    </row>
    <row r="1714" spans="1:23">
      <c r="A1714" s="191"/>
      <c r="B1714" s="191"/>
      <c r="C1714" s="191"/>
      <c r="D1714" s="191"/>
      <c r="E1714" s="182"/>
      <c r="F1714" s="191"/>
      <c r="G1714" s="191"/>
      <c r="H1714" s="191"/>
      <c r="I1714" s="182"/>
      <c r="J1714" s="191"/>
      <c r="K1714" s="191"/>
      <c r="L1714" s="191"/>
      <c r="M1714" s="191"/>
      <c r="N1714" s="191"/>
      <c r="O1714" s="191"/>
      <c r="P1714" s="191"/>
      <c r="Q1714" s="191"/>
      <c r="R1714" s="191"/>
      <c r="S1714" s="191"/>
      <c r="T1714" s="191"/>
      <c r="U1714" s="191"/>
      <c r="V1714" s="191"/>
      <c r="W1714" s="191"/>
    </row>
    <row r="1715" spans="1:23">
      <c r="A1715" s="191"/>
      <c r="B1715" s="191"/>
      <c r="C1715" s="191"/>
      <c r="D1715" s="191"/>
      <c r="E1715" s="182"/>
      <c r="F1715" s="191"/>
      <c r="G1715" s="191"/>
      <c r="H1715" s="191"/>
      <c r="I1715" s="182"/>
      <c r="J1715" s="191"/>
      <c r="K1715" s="191"/>
      <c r="L1715" s="191"/>
      <c r="M1715" s="191"/>
      <c r="N1715" s="191"/>
      <c r="O1715" s="191"/>
      <c r="P1715" s="191"/>
      <c r="Q1715" s="191"/>
      <c r="R1715" s="191"/>
      <c r="S1715" s="191"/>
      <c r="T1715" s="191"/>
      <c r="U1715" s="191"/>
      <c r="V1715" s="191"/>
      <c r="W1715" s="191"/>
    </row>
    <row r="1716" spans="1:23">
      <c r="A1716" s="191"/>
      <c r="B1716" s="191"/>
      <c r="C1716" s="191"/>
      <c r="D1716" s="191"/>
      <c r="E1716" s="182"/>
      <c r="F1716" s="191"/>
      <c r="G1716" s="191"/>
      <c r="H1716" s="191"/>
      <c r="I1716" s="182"/>
      <c r="J1716" s="191"/>
      <c r="K1716" s="191"/>
      <c r="L1716" s="191"/>
      <c r="M1716" s="191"/>
      <c r="N1716" s="191"/>
      <c r="O1716" s="191"/>
      <c r="P1716" s="191"/>
      <c r="Q1716" s="191"/>
      <c r="R1716" s="191"/>
      <c r="S1716" s="191"/>
      <c r="T1716" s="191"/>
      <c r="U1716" s="191"/>
      <c r="V1716" s="191"/>
      <c r="W1716" s="191"/>
    </row>
    <row r="1717" spans="1:23">
      <c r="A1717" s="191"/>
      <c r="B1717" s="191"/>
      <c r="C1717" s="191"/>
      <c r="D1717" s="191"/>
      <c r="E1717" s="182"/>
      <c r="F1717" s="191"/>
      <c r="G1717" s="191"/>
      <c r="H1717" s="191"/>
      <c r="I1717" s="182"/>
      <c r="J1717" s="191"/>
      <c r="K1717" s="191"/>
      <c r="L1717" s="191"/>
      <c r="M1717" s="191"/>
      <c r="N1717" s="191"/>
      <c r="O1717" s="191"/>
      <c r="P1717" s="191"/>
      <c r="Q1717" s="191"/>
      <c r="R1717" s="191"/>
      <c r="S1717" s="191"/>
      <c r="T1717" s="191"/>
      <c r="U1717" s="191"/>
      <c r="V1717" s="191"/>
      <c r="W1717" s="191"/>
    </row>
    <row r="1718" spans="1:23">
      <c r="A1718" s="191"/>
      <c r="B1718" s="191"/>
      <c r="C1718" s="191"/>
      <c r="D1718" s="191"/>
      <c r="E1718" s="182"/>
      <c r="F1718" s="191"/>
      <c r="G1718" s="191"/>
      <c r="H1718" s="191"/>
      <c r="I1718" s="182"/>
      <c r="J1718" s="191"/>
      <c r="K1718" s="191"/>
      <c r="L1718" s="191"/>
      <c r="M1718" s="191"/>
      <c r="N1718" s="191"/>
      <c r="O1718" s="191"/>
      <c r="P1718" s="191"/>
      <c r="Q1718" s="191"/>
      <c r="R1718" s="191"/>
      <c r="S1718" s="191"/>
      <c r="T1718" s="191"/>
      <c r="U1718" s="191"/>
      <c r="V1718" s="191"/>
      <c r="W1718" s="191"/>
    </row>
    <row r="1719" spans="1:23">
      <c r="A1719" s="191"/>
      <c r="B1719" s="191"/>
      <c r="C1719" s="191"/>
      <c r="D1719" s="191"/>
      <c r="E1719" s="182"/>
      <c r="F1719" s="191"/>
      <c r="G1719" s="191"/>
      <c r="H1719" s="191"/>
      <c r="I1719" s="182"/>
      <c r="J1719" s="191"/>
      <c r="K1719" s="191"/>
      <c r="L1719" s="191"/>
      <c r="M1719" s="191"/>
      <c r="N1719" s="191"/>
      <c r="O1719" s="191"/>
      <c r="P1719" s="191"/>
      <c r="Q1719" s="191"/>
      <c r="R1719" s="191"/>
      <c r="S1719" s="191"/>
      <c r="T1719" s="191"/>
      <c r="U1719" s="191"/>
      <c r="V1719" s="191"/>
      <c r="W1719" s="191"/>
    </row>
    <row r="1720" spans="1:23">
      <c r="A1720" s="191"/>
      <c r="B1720" s="191"/>
      <c r="C1720" s="191"/>
      <c r="D1720" s="191"/>
      <c r="E1720" s="182"/>
      <c r="F1720" s="191"/>
      <c r="G1720" s="191"/>
      <c r="H1720" s="191"/>
      <c r="I1720" s="182"/>
      <c r="J1720" s="191"/>
      <c r="K1720" s="191"/>
      <c r="L1720" s="191"/>
      <c r="M1720" s="191"/>
      <c r="N1720" s="191"/>
      <c r="O1720" s="191"/>
      <c r="P1720" s="191"/>
      <c r="Q1720" s="191"/>
      <c r="R1720" s="191"/>
      <c r="S1720" s="191"/>
      <c r="T1720" s="191"/>
      <c r="U1720" s="191"/>
      <c r="V1720" s="191"/>
      <c r="W1720" s="191"/>
    </row>
    <row r="1721" spans="1:23">
      <c r="A1721" s="191"/>
      <c r="B1721" s="191"/>
      <c r="C1721" s="191"/>
      <c r="D1721" s="191"/>
      <c r="E1721" s="182"/>
      <c r="F1721" s="191"/>
      <c r="G1721" s="191"/>
      <c r="H1721" s="191"/>
      <c r="I1721" s="182"/>
      <c r="J1721" s="191"/>
      <c r="K1721" s="191"/>
      <c r="L1721" s="191"/>
      <c r="M1721" s="191"/>
      <c r="N1721" s="191"/>
      <c r="O1721" s="191"/>
      <c r="P1721" s="191"/>
      <c r="Q1721" s="191"/>
      <c r="R1721" s="191"/>
      <c r="S1721" s="191"/>
      <c r="T1721" s="191"/>
      <c r="U1721" s="191"/>
      <c r="V1721" s="191"/>
      <c r="W1721" s="191"/>
    </row>
    <row r="1722" spans="1:23">
      <c r="A1722" s="191"/>
      <c r="B1722" s="191"/>
      <c r="C1722" s="191"/>
      <c r="D1722" s="191"/>
      <c r="E1722" s="182"/>
      <c r="F1722" s="191"/>
      <c r="G1722" s="191"/>
      <c r="H1722" s="191"/>
      <c r="I1722" s="182"/>
      <c r="J1722" s="191"/>
      <c r="K1722" s="191"/>
      <c r="L1722" s="191"/>
      <c r="M1722" s="191"/>
      <c r="N1722" s="191"/>
      <c r="O1722" s="191"/>
      <c r="P1722" s="191"/>
      <c r="Q1722" s="191"/>
      <c r="R1722" s="191"/>
      <c r="S1722" s="191"/>
      <c r="T1722" s="191"/>
      <c r="U1722" s="191"/>
      <c r="V1722" s="191"/>
      <c r="W1722" s="191"/>
    </row>
    <row r="1723" spans="1:23">
      <c r="A1723" s="191"/>
      <c r="B1723" s="191"/>
      <c r="C1723" s="191"/>
      <c r="D1723" s="191"/>
      <c r="E1723" s="182"/>
      <c r="F1723" s="191"/>
      <c r="G1723" s="191"/>
      <c r="H1723" s="191"/>
      <c r="I1723" s="182"/>
      <c r="J1723" s="191"/>
      <c r="K1723" s="191"/>
      <c r="L1723" s="191"/>
      <c r="M1723" s="191"/>
      <c r="N1723" s="191"/>
      <c r="O1723" s="191"/>
      <c r="P1723" s="191"/>
      <c r="Q1723" s="191"/>
      <c r="R1723" s="191"/>
      <c r="S1723" s="191"/>
      <c r="T1723" s="191"/>
      <c r="U1723" s="191"/>
      <c r="V1723" s="191"/>
      <c r="W1723" s="191"/>
    </row>
    <row r="1724" spans="1:23">
      <c r="A1724" s="191"/>
      <c r="B1724" s="191"/>
      <c r="C1724" s="191"/>
      <c r="D1724" s="191"/>
      <c r="E1724" s="182"/>
      <c r="F1724" s="191"/>
      <c r="G1724" s="191"/>
      <c r="H1724" s="191"/>
      <c r="I1724" s="182"/>
      <c r="J1724" s="191"/>
      <c r="K1724" s="191"/>
      <c r="L1724" s="191"/>
      <c r="M1724" s="191"/>
      <c r="N1724" s="191"/>
      <c r="O1724" s="191"/>
      <c r="P1724" s="191"/>
      <c r="Q1724" s="191"/>
      <c r="R1724" s="191"/>
      <c r="S1724" s="191"/>
      <c r="T1724" s="191"/>
      <c r="U1724" s="191"/>
      <c r="V1724" s="191"/>
      <c r="W1724" s="191"/>
    </row>
    <row r="1725" spans="1:23">
      <c r="A1725" s="191"/>
      <c r="B1725" s="191"/>
      <c r="C1725" s="191"/>
      <c r="D1725" s="191"/>
      <c r="E1725" s="182"/>
      <c r="F1725" s="191"/>
      <c r="G1725" s="191"/>
      <c r="H1725" s="191"/>
      <c r="I1725" s="182"/>
      <c r="J1725" s="191"/>
      <c r="K1725" s="191"/>
      <c r="L1725" s="191"/>
      <c r="M1725" s="191"/>
      <c r="N1725" s="191"/>
      <c r="O1725" s="191"/>
      <c r="P1725" s="191"/>
      <c r="Q1725" s="191"/>
      <c r="R1725" s="191"/>
      <c r="S1725" s="191"/>
      <c r="T1725" s="191"/>
      <c r="U1725" s="191"/>
      <c r="V1725" s="191"/>
      <c r="W1725" s="191"/>
    </row>
    <row r="1726" spans="1:23">
      <c r="A1726" s="191"/>
      <c r="B1726" s="191"/>
      <c r="C1726" s="191"/>
      <c r="D1726" s="191"/>
      <c r="E1726" s="182"/>
      <c r="F1726" s="191"/>
      <c r="G1726" s="191"/>
      <c r="H1726" s="191"/>
      <c r="I1726" s="182"/>
      <c r="J1726" s="191"/>
      <c r="K1726" s="191"/>
      <c r="L1726" s="191"/>
      <c r="M1726" s="191"/>
      <c r="N1726" s="191"/>
      <c r="O1726" s="191"/>
      <c r="P1726" s="191"/>
      <c r="Q1726" s="191"/>
      <c r="R1726" s="191"/>
      <c r="S1726" s="191"/>
      <c r="T1726" s="191"/>
      <c r="U1726" s="191"/>
      <c r="V1726" s="191"/>
      <c r="W1726" s="191"/>
    </row>
    <row r="1727" spans="1:23">
      <c r="A1727" s="191"/>
      <c r="B1727" s="191"/>
      <c r="C1727" s="191"/>
      <c r="D1727" s="191"/>
      <c r="E1727" s="182"/>
      <c r="F1727" s="191"/>
      <c r="G1727" s="191"/>
      <c r="H1727" s="191"/>
      <c r="I1727" s="182"/>
      <c r="J1727" s="191"/>
      <c r="K1727" s="191"/>
      <c r="L1727" s="191"/>
      <c r="M1727" s="191"/>
      <c r="N1727" s="191"/>
      <c r="O1727" s="191"/>
      <c r="P1727" s="191"/>
      <c r="Q1727" s="191"/>
      <c r="R1727" s="191"/>
      <c r="S1727" s="191"/>
      <c r="T1727" s="191"/>
      <c r="U1727" s="191"/>
      <c r="V1727" s="191"/>
      <c r="W1727" s="191"/>
    </row>
    <row r="1728" spans="1:23">
      <c r="A1728" s="191"/>
      <c r="B1728" s="191"/>
      <c r="C1728" s="191"/>
      <c r="D1728" s="191"/>
      <c r="E1728" s="182"/>
      <c r="F1728" s="191"/>
      <c r="G1728" s="191"/>
      <c r="H1728" s="191"/>
      <c r="I1728" s="182"/>
      <c r="J1728" s="191"/>
      <c r="K1728" s="191"/>
      <c r="L1728" s="191"/>
      <c r="M1728" s="191"/>
      <c r="N1728" s="191"/>
      <c r="O1728" s="191"/>
      <c r="P1728" s="191"/>
      <c r="Q1728" s="191"/>
      <c r="R1728" s="191"/>
      <c r="S1728" s="191"/>
      <c r="T1728" s="191"/>
      <c r="U1728" s="191"/>
      <c r="V1728" s="191"/>
      <c r="W1728" s="191"/>
    </row>
    <row r="1729" spans="1:23">
      <c r="A1729" s="191"/>
      <c r="B1729" s="191"/>
      <c r="C1729" s="191"/>
      <c r="D1729" s="191"/>
      <c r="E1729" s="182"/>
      <c r="F1729" s="191"/>
      <c r="G1729" s="191"/>
      <c r="H1729" s="191"/>
      <c r="I1729" s="182"/>
      <c r="J1729" s="191"/>
      <c r="K1729" s="191"/>
      <c r="L1729" s="191"/>
      <c r="M1729" s="191"/>
      <c r="N1729" s="191"/>
      <c r="O1729" s="191"/>
      <c r="P1729" s="191"/>
      <c r="Q1729" s="191"/>
      <c r="R1729" s="191"/>
      <c r="S1729" s="191"/>
      <c r="T1729" s="191"/>
      <c r="U1729" s="191"/>
      <c r="V1729" s="191"/>
      <c r="W1729" s="191"/>
    </row>
    <row r="1730" spans="1:23">
      <c r="A1730" s="191"/>
      <c r="B1730" s="191"/>
      <c r="C1730" s="191"/>
      <c r="D1730" s="191"/>
      <c r="E1730" s="182"/>
      <c r="F1730" s="191"/>
      <c r="G1730" s="191"/>
      <c r="H1730" s="191"/>
      <c r="I1730" s="182"/>
      <c r="J1730" s="191"/>
      <c r="K1730" s="191"/>
      <c r="L1730" s="191"/>
      <c r="M1730" s="191"/>
      <c r="N1730" s="191"/>
      <c r="O1730" s="191"/>
      <c r="P1730" s="191"/>
      <c r="Q1730" s="191"/>
      <c r="R1730" s="191"/>
      <c r="S1730" s="191"/>
      <c r="T1730" s="191"/>
      <c r="U1730" s="191"/>
      <c r="V1730" s="191"/>
      <c r="W1730" s="191"/>
    </row>
    <row r="1731" spans="1:23">
      <c r="A1731" s="191"/>
      <c r="B1731" s="191"/>
      <c r="C1731" s="191"/>
      <c r="D1731" s="191"/>
      <c r="E1731" s="182"/>
      <c r="F1731" s="191"/>
      <c r="G1731" s="191"/>
      <c r="H1731" s="191"/>
      <c r="I1731" s="182"/>
      <c r="J1731" s="191"/>
      <c r="K1731" s="191"/>
      <c r="L1731" s="191"/>
      <c r="M1731" s="191"/>
      <c r="N1731" s="191"/>
      <c r="O1731" s="191"/>
      <c r="P1731" s="191"/>
      <c r="Q1731" s="191"/>
      <c r="R1731" s="191"/>
      <c r="S1731" s="191"/>
      <c r="T1731" s="191"/>
      <c r="U1731" s="191"/>
      <c r="V1731" s="191"/>
      <c r="W1731" s="191"/>
    </row>
    <row r="1732" spans="1:23">
      <c r="A1732" s="191"/>
      <c r="B1732" s="191"/>
      <c r="C1732" s="191"/>
      <c r="D1732" s="191"/>
      <c r="E1732" s="182"/>
      <c r="F1732" s="191"/>
      <c r="G1732" s="191"/>
      <c r="H1732" s="191"/>
      <c r="I1732" s="182"/>
      <c r="J1732" s="191"/>
      <c r="K1732" s="191"/>
      <c r="L1732" s="191"/>
      <c r="M1732" s="191"/>
      <c r="N1732" s="191"/>
      <c r="O1732" s="191"/>
      <c r="P1732" s="191"/>
      <c r="Q1732" s="191"/>
      <c r="R1732" s="191"/>
      <c r="S1732" s="191"/>
      <c r="T1732" s="191"/>
      <c r="U1732" s="191"/>
      <c r="V1732" s="191"/>
      <c r="W1732" s="191"/>
    </row>
    <row r="1733" spans="1:23">
      <c r="A1733" s="191"/>
      <c r="B1733" s="191"/>
      <c r="C1733" s="191"/>
      <c r="D1733" s="191"/>
      <c r="E1733" s="182"/>
      <c r="F1733" s="191"/>
      <c r="G1733" s="191"/>
      <c r="H1733" s="191"/>
      <c r="I1733" s="182"/>
      <c r="J1733" s="191"/>
      <c r="K1733" s="191"/>
      <c r="L1733" s="191"/>
      <c r="M1733" s="191"/>
      <c r="N1733" s="191"/>
      <c r="O1733" s="191"/>
      <c r="P1733" s="191"/>
      <c r="Q1733" s="191"/>
      <c r="R1733" s="191"/>
      <c r="S1733" s="191"/>
      <c r="T1733" s="191"/>
      <c r="U1733" s="191"/>
      <c r="V1733" s="191"/>
      <c r="W1733" s="191"/>
    </row>
    <row r="1734" spans="1:23">
      <c r="A1734" s="191"/>
      <c r="B1734" s="191"/>
      <c r="C1734" s="191"/>
      <c r="D1734" s="191"/>
      <c r="E1734" s="182"/>
      <c r="F1734" s="191"/>
      <c r="G1734" s="191"/>
      <c r="H1734" s="191"/>
      <c r="I1734" s="182"/>
      <c r="J1734" s="191"/>
      <c r="K1734" s="191"/>
      <c r="L1734" s="191"/>
      <c r="M1734" s="191"/>
      <c r="N1734" s="191"/>
      <c r="O1734" s="191"/>
      <c r="P1734" s="191"/>
      <c r="Q1734" s="191"/>
      <c r="R1734" s="191"/>
      <c r="S1734" s="191"/>
      <c r="T1734" s="191"/>
      <c r="U1734" s="191"/>
      <c r="V1734" s="191"/>
      <c r="W1734" s="191"/>
    </row>
    <row r="1735" spans="1:23">
      <c r="A1735" s="191"/>
      <c r="B1735" s="191"/>
      <c r="C1735" s="191"/>
      <c r="D1735" s="191"/>
      <c r="E1735" s="182"/>
      <c r="F1735" s="191"/>
      <c r="G1735" s="191"/>
      <c r="H1735" s="191"/>
      <c r="I1735" s="182"/>
      <c r="J1735" s="191"/>
      <c r="K1735" s="191"/>
      <c r="L1735" s="191"/>
      <c r="M1735" s="191"/>
      <c r="N1735" s="191"/>
      <c r="O1735" s="191"/>
      <c r="P1735" s="191"/>
      <c r="Q1735" s="191"/>
      <c r="R1735" s="191"/>
      <c r="S1735" s="191"/>
      <c r="T1735" s="191"/>
      <c r="U1735" s="191"/>
      <c r="V1735" s="191"/>
      <c r="W1735" s="191"/>
    </row>
    <row r="1736" spans="1:23">
      <c r="A1736" s="191"/>
      <c r="B1736" s="191"/>
      <c r="C1736" s="191"/>
      <c r="D1736" s="191"/>
      <c r="E1736" s="182"/>
      <c r="F1736" s="191"/>
      <c r="G1736" s="191"/>
      <c r="H1736" s="191"/>
      <c r="I1736" s="182"/>
      <c r="J1736" s="191"/>
      <c r="K1736" s="191"/>
      <c r="L1736" s="191"/>
      <c r="M1736" s="191"/>
      <c r="N1736" s="191"/>
      <c r="O1736" s="191"/>
      <c r="P1736" s="191"/>
      <c r="Q1736" s="191"/>
      <c r="R1736" s="191"/>
      <c r="S1736" s="191"/>
      <c r="T1736" s="191"/>
      <c r="U1736" s="191"/>
      <c r="V1736" s="191"/>
      <c r="W1736" s="191"/>
    </row>
    <row r="1737" spans="1:23">
      <c r="A1737" s="191"/>
      <c r="B1737" s="191"/>
      <c r="C1737" s="191"/>
      <c r="D1737" s="191"/>
      <c r="E1737" s="182"/>
      <c r="F1737" s="191"/>
      <c r="G1737" s="191"/>
      <c r="H1737" s="191"/>
      <c r="I1737" s="182"/>
      <c r="J1737" s="191"/>
      <c r="K1737" s="191"/>
      <c r="L1737" s="191"/>
      <c r="M1737" s="191"/>
      <c r="N1737" s="191"/>
      <c r="O1737" s="191"/>
      <c r="P1737" s="191"/>
      <c r="Q1737" s="191"/>
      <c r="R1737" s="191"/>
      <c r="S1737" s="191"/>
      <c r="T1737" s="191"/>
      <c r="U1737" s="191"/>
      <c r="V1737" s="191"/>
      <c r="W1737" s="191"/>
    </row>
    <row r="1738" spans="1:23">
      <c r="A1738" s="191"/>
      <c r="B1738" s="191"/>
      <c r="C1738" s="191"/>
      <c r="D1738" s="191"/>
      <c r="E1738" s="182"/>
      <c r="F1738" s="191"/>
      <c r="G1738" s="191"/>
      <c r="H1738" s="191"/>
      <c r="I1738" s="182"/>
      <c r="J1738" s="191"/>
      <c r="K1738" s="191"/>
      <c r="L1738" s="191"/>
      <c r="M1738" s="191"/>
      <c r="N1738" s="191"/>
      <c r="O1738" s="191"/>
      <c r="P1738" s="191"/>
      <c r="Q1738" s="191"/>
      <c r="R1738" s="191"/>
      <c r="S1738" s="191"/>
      <c r="T1738" s="191"/>
      <c r="U1738" s="191"/>
      <c r="V1738" s="191"/>
      <c r="W1738" s="191"/>
    </row>
    <row r="1739" spans="1:23">
      <c r="A1739" s="191"/>
      <c r="B1739" s="191"/>
      <c r="C1739" s="191"/>
      <c r="D1739" s="191"/>
      <c r="E1739" s="182"/>
      <c r="F1739" s="191"/>
      <c r="G1739" s="191"/>
      <c r="H1739" s="191"/>
      <c r="I1739" s="182"/>
      <c r="J1739" s="191"/>
      <c r="K1739" s="191"/>
      <c r="L1739" s="191"/>
      <c r="M1739" s="191"/>
      <c r="N1739" s="191"/>
      <c r="O1739" s="191"/>
      <c r="P1739" s="191"/>
      <c r="Q1739" s="191"/>
      <c r="R1739" s="191"/>
      <c r="S1739" s="191"/>
      <c r="T1739" s="191"/>
      <c r="U1739" s="191"/>
      <c r="V1739" s="191"/>
      <c r="W1739" s="191"/>
    </row>
    <row r="1740" spans="1:23">
      <c r="A1740" s="191"/>
      <c r="B1740" s="191"/>
      <c r="C1740" s="191"/>
      <c r="D1740" s="191"/>
      <c r="E1740" s="182"/>
      <c r="F1740" s="191"/>
      <c r="G1740" s="191"/>
      <c r="H1740" s="191"/>
      <c r="I1740" s="182"/>
      <c r="J1740" s="191"/>
      <c r="K1740" s="191"/>
      <c r="L1740" s="191"/>
      <c r="M1740" s="191"/>
      <c r="N1740" s="191"/>
      <c r="O1740" s="191"/>
      <c r="P1740" s="191"/>
      <c r="Q1740" s="191"/>
      <c r="R1740" s="191"/>
      <c r="S1740" s="191"/>
      <c r="T1740" s="191"/>
      <c r="U1740" s="191"/>
      <c r="V1740" s="191"/>
      <c r="W1740" s="191"/>
    </row>
    <row r="1741" spans="1:23">
      <c r="A1741" s="191"/>
      <c r="B1741" s="191"/>
      <c r="C1741" s="191"/>
      <c r="D1741" s="191"/>
      <c r="E1741" s="182"/>
      <c r="F1741" s="191"/>
      <c r="G1741" s="191"/>
      <c r="H1741" s="191"/>
      <c r="I1741" s="182"/>
      <c r="J1741" s="191"/>
      <c r="K1741" s="191"/>
      <c r="L1741" s="191"/>
      <c r="M1741" s="191"/>
      <c r="N1741" s="191"/>
      <c r="O1741" s="191"/>
      <c r="P1741" s="191"/>
      <c r="Q1741" s="191"/>
      <c r="R1741" s="191"/>
      <c r="S1741" s="191"/>
      <c r="T1741" s="191"/>
      <c r="U1741" s="191"/>
      <c r="V1741" s="191"/>
      <c r="W1741" s="191"/>
    </row>
    <row r="1742" spans="1:23">
      <c r="A1742" s="191"/>
      <c r="B1742" s="191"/>
      <c r="C1742" s="191"/>
      <c r="D1742" s="191"/>
      <c r="E1742" s="182"/>
      <c r="F1742" s="191"/>
      <c r="G1742" s="191"/>
      <c r="H1742" s="191"/>
      <c r="I1742" s="182"/>
      <c r="J1742" s="191"/>
      <c r="K1742" s="191"/>
      <c r="L1742" s="191"/>
      <c r="M1742" s="191"/>
      <c r="N1742" s="191"/>
      <c r="O1742" s="191"/>
      <c r="P1742" s="191"/>
      <c r="Q1742" s="191"/>
      <c r="R1742" s="191"/>
      <c r="S1742" s="191"/>
      <c r="T1742" s="191"/>
      <c r="U1742" s="191"/>
      <c r="V1742" s="191"/>
      <c r="W1742" s="191"/>
    </row>
    <row r="1743" spans="1:23">
      <c r="A1743" s="191"/>
      <c r="B1743" s="191"/>
      <c r="C1743" s="191"/>
      <c r="D1743" s="191"/>
      <c r="E1743" s="182"/>
      <c r="F1743" s="191"/>
      <c r="G1743" s="191"/>
      <c r="H1743" s="191"/>
      <c r="I1743" s="182"/>
      <c r="J1743" s="191"/>
      <c r="K1743" s="191"/>
      <c r="L1743" s="191"/>
      <c r="M1743" s="191"/>
      <c r="N1743" s="191"/>
      <c r="O1743" s="191"/>
      <c r="P1743" s="191"/>
      <c r="Q1743" s="191"/>
      <c r="R1743" s="191"/>
      <c r="S1743" s="191"/>
      <c r="T1743" s="191"/>
      <c r="U1743" s="191"/>
      <c r="V1743" s="191"/>
      <c r="W1743" s="191"/>
    </row>
    <row r="1744" spans="1:23">
      <c r="A1744" s="191"/>
      <c r="B1744" s="191"/>
      <c r="C1744" s="191"/>
      <c r="D1744" s="191"/>
      <c r="E1744" s="182"/>
      <c r="F1744" s="191"/>
      <c r="G1744" s="191"/>
      <c r="H1744" s="191"/>
      <c r="I1744" s="182"/>
      <c r="J1744" s="191"/>
      <c r="K1744" s="191"/>
      <c r="L1744" s="191"/>
      <c r="M1744" s="191"/>
      <c r="N1744" s="191"/>
      <c r="O1744" s="191"/>
      <c r="P1744" s="191"/>
      <c r="Q1744" s="191"/>
      <c r="R1744" s="191"/>
      <c r="S1744" s="191"/>
      <c r="T1744" s="191"/>
      <c r="U1744" s="191"/>
      <c r="V1744" s="191"/>
      <c r="W1744" s="191"/>
    </row>
    <row r="1745" spans="1:23">
      <c r="A1745" s="191"/>
      <c r="B1745" s="191"/>
      <c r="C1745" s="191"/>
      <c r="D1745" s="191"/>
      <c r="E1745" s="182"/>
      <c r="F1745" s="191"/>
      <c r="G1745" s="191"/>
      <c r="H1745" s="191"/>
      <c r="I1745" s="182"/>
      <c r="J1745" s="191"/>
      <c r="K1745" s="191"/>
      <c r="L1745" s="191"/>
      <c r="M1745" s="191"/>
      <c r="N1745" s="191"/>
      <c r="O1745" s="191"/>
      <c r="P1745" s="191"/>
      <c r="Q1745" s="191"/>
      <c r="R1745" s="191"/>
      <c r="S1745" s="191"/>
      <c r="T1745" s="191"/>
      <c r="U1745" s="191"/>
      <c r="V1745" s="191"/>
      <c r="W1745" s="191"/>
    </row>
    <row r="1746" spans="1:23">
      <c r="A1746" s="191"/>
      <c r="B1746" s="191"/>
      <c r="C1746" s="191"/>
      <c r="D1746" s="191"/>
      <c r="E1746" s="182"/>
      <c r="F1746" s="191"/>
      <c r="G1746" s="191"/>
      <c r="H1746" s="191"/>
      <c r="I1746" s="182"/>
      <c r="J1746" s="191"/>
      <c r="K1746" s="191"/>
      <c r="L1746" s="191"/>
      <c r="M1746" s="191"/>
      <c r="N1746" s="191"/>
      <c r="O1746" s="191"/>
      <c r="P1746" s="191"/>
      <c r="Q1746" s="191"/>
      <c r="R1746" s="191"/>
      <c r="S1746" s="191"/>
      <c r="T1746" s="191"/>
      <c r="U1746" s="191"/>
      <c r="V1746" s="191"/>
      <c r="W1746" s="191"/>
    </row>
    <row r="1747" spans="1:23">
      <c r="A1747" s="191"/>
      <c r="B1747" s="191"/>
      <c r="C1747" s="191"/>
      <c r="D1747" s="191"/>
      <c r="E1747" s="182"/>
      <c r="F1747" s="191"/>
      <c r="G1747" s="191"/>
      <c r="H1747" s="191"/>
      <c r="I1747" s="182"/>
      <c r="J1747" s="191"/>
      <c r="K1747" s="191"/>
      <c r="L1747" s="191"/>
      <c r="M1747" s="191"/>
      <c r="N1747" s="191"/>
      <c r="O1747" s="191"/>
      <c r="P1747" s="191"/>
      <c r="Q1747" s="191"/>
      <c r="R1747" s="191"/>
      <c r="S1747" s="191"/>
      <c r="T1747" s="191"/>
      <c r="U1747" s="191"/>
      <c r="V1747" s="191"/>
      <c r="W1747" s="191"/>
    </row>
    <row r="1748" spans="1:23">
      <c r="A1748" s="191"/>
      <c r="B1748" s="191"/>
      <c r="C1748" s="191"/>
      <c r="D1748" s="191"/>
      <c r="E1748" s="182"/>
      <c r="F1748" s="191"/>
      <c r="G1748" s="191"/>
      <c r="H1748" s="191"/>
      <c r="I1748" s="182"/>
      <c r="J1748" s="191"/>
      <c r="K1748" s="191"/>
      <c r="L1748" s="191"/>
      <c r="M1748" s="191"/>
      <c r="N1748" s="191"/>
      <c r="O1748" s="191"/>
      <c r="P1748" s="191"/>
      <c r="Q1748" s="191"/>
      <c r="R1748" s="191"/>
      <c r="S1748" s="191"/>
      <c r="T1748" s="191"/>
      <c r="U1748" s="191"/>
      <c r="V1748" s="191"/>
      <c r="W1748" s="191"/>
    </row>
    <row r="1749" spans="1:23">
      <c r="A1749" s="191"/>
      <c r="B1749" s="191"/>
      <c r="C1749" s="191"/>
      <c r="D1749" s="191"/>
      <c r="E1749" s="182"/>
      <c r="F1749" s="191"/>
      <c r="G1749" s="191"/>
      <c r="H1749" s="191"/>
      <c r="I1749" s="182"/>
      <c r="J1749" s="191"/>
      <c r="K1749" s="191"/>
      <c r="L1749" s="191"/>
      <c r="M1749" s="191"/>
      <c r="N1749" s="191"/>
      <c r="O1749" s="191"/>
      <c r="P1749" s="191"/>
      <c r="Q1749" s="191"/>
      <c r="R1749" s="191"/>
      <c r="S1749" s="191"/>
      <c r="T1749" s="191"/>
      <c r="U1749" s="191"/>
      <c r="V1749" s="191"/>
      <c r="W1749" s="191"/>
    </row>
    <row r="1750" spans="1:23">
      <c r="A1750" s="191"/>
      <c r="B1750" s="191"/>
      <c r="C1750" s="191"/>
      <c r="D1750" s="191"/>
      <c r="E1750" s="182"/>
      <c r="F1750" s="191"/>
      <c r="G1750" s="191"/>
      <c r="H1750" s="191"/>
      <c r="I1750" s="182"/>
      <c r="J1750" s="191"/>
      <c r="K1750" s="191"/>
      <c r="L1750" s="191"/>
      <c r="M1750" s="191"/>
      <c r="N1750" s="191"/>
      <c r="O1750" s="191"/>
      <c r="P1750" s="191"/>
      <c r="Q1750" s="191"/>
      <c r="R1750" s="191"/>
      <c r="S1750" s="191"/>
      <c r="T1750" s="191"/>
      <c r="U1750" s="191"/>
      <c r="V1750" s="191"/>
      <c r="W1750" s="191"/>
    </row>
    <row r="1751" spans="1:23">
      <c r="A1751" s="191"/>
      <c r="B1751" s="191"/>
      <c r="C1751" s="191"/>
      <c r="D1751" s="191"/>
      <c r="E1751" s="182"/>
      <c r="F1751" s="191"/>
      <c r="G1751" s="191"/>
      <c r="H1751" s="191"/>
      <c r="I1751" s="182"/>
      <c r="J1751" s="191"/>
      <c r="K1751" s="191"/>
      <c r="L1751" s="191"/>
      <c r="M1751" s="191"/>
      <c r="N1751" s="191"/>
      <c r="O1751" s="191"/>
      <c r="P1751" s="191"/>
      <c r="Q1751" s="191"/>
      <c r="R1751" s="191"/>
      <c r="S1751" s="191"/>
      <c r="T1751" s="191"/>
      <c r="U1751" s="191"/>
      <c r="V1751" s="191"/>
      <c r="W1751" s="191"/>
    </row>
    <row r="1752" spans="1:23">
      <c r="A1752" s="191"/>
      <c r="B1752" s="191"/>
      <c r="C1752" s="191"/>
      <c r="D1752" s="191"/>
      <c r="E1752" s="182"/>
      <c r="F1752" s="191"/>
      <c r="G1752" s="191"/>
      <c r="H1752" s="191"/>
      <c r="I1752" s="182"/>
      <c r="J1752" s="191"/>
      <c r="K1752" s="191"/>
      <c r="L1752" s="191"/>
      <c r="M1752" s="191"/>
      <c r="N1752" s="191"/>
      <c r="O1752" s="191"/>
      <c r="P1752" s="191"/>
      <c r="Q1752" s="191"/>
      <c r="R1752" s="191"/>
      <c r="S1752" s="191"/>
      <c r="T1752" s="191"/>
      <c r="U1752" s="191"/>
      <c r="V1752" s="191"/>
      <c r="W1752" s="191"/>
    </row>
    <row r="1753" spans="1:23">
      <c r="A1753" s="191"/>
      <c r="B1753" s="191"/>
      <c r="C1753" s="191"/>
      <c r="D1753" s="191"/>
      <c r="E1753" s="182"/>
      <c r="F1753" s="191"/>
      <c r="G1753" s="191"/>
      <c r="H1753" s="191"/>
      <c r="I1753" s="182"/>
      <c r="J1753" s="191"/>
      <c r="K1753" s="191"/>
      <c r="L1753" s="191"/>
      <c r="M1753" s="191"/>
      <c r="N1753" s="191"/>
      <c r="O1753" s="191"/>
      <c r="P1753" s="191"/>
      <c r="Q1753" s="191"/>
      <c r="R1753" s="191"/>
      <c r="S1753" s="191"/>
      <c r="T1753" s="191"/>
      <c r="U1753" s="191"/>
      <c r="V1753" s="191"/>
      <c r="W1753" s="191"/>
    </row>
    <row r="1754" spans="1:23">
      <c r="A1754" s="191"/>
      <c r="B1754" s="191"/>
      <c r="C1754" s="191"/>
      <c r="D1754" s="191"/>
      <c r="E1754" s="182"/>
      <c r="F1754" s="191"/>
      <c r="G1754" s="191"/>
      <c r="H1754" s="191"/>
      <c r="I1754" s="182"/>
      <c r="J1754" s="191"/>
      <c r="K1754" s="191"/>
      <c r="L1754" s="191"/>
      <c r="M1754" s="191"/>
      <c r="N1754" s="191"/>
      <c r="O1754" s="191"/>
      <c r="P1754" s="191"/>
      <c r="Q1754" s="191"/>
      <c r="R1754" s="191"/>
      <c r="S1754" s="191"/>
      <c r="T1754" s="191"/>
      <c r="U1754" s="191"/>
      <c r="V1754" s="191"/>
      <c r="W1754" s="191"/>
    </row>
    <row r="1755" spans="1:23">
      <c r="A1755" s="191"/>
      <c r="B1755" s="191"/>
      <c r="C1755" s="191"/>
      <c r="D1755" s="191"/>
      <c r="E1755" s="182"/>
      <c r="F1755" s="191"/>
      <c r="G1755" s="191"/>
      <c r="H1755" s="191"/>
      <c r="I1755" s="182"/>
      <c r="J1755" s="191"/>
      <c r="K1755" s="191"/>
      <c r="L1755" s="191"/>
      <c r="M1755" s="191"/>
      <c r="N1755" s="191"/>
      <c r="O1755" s="191"/>
      <c r="P1755" s="191"/>
      <c r="Q1755" s="191"/>
      <c r="R1755" s="191"/>
      <c r="S1755" s="191"/>
      <c r="T1755" s="191"/>
      <c r="U1755" s="191"/>
      <c r="V1755" s="191"/>
      <c r="W1755" s="191"/>
    </row>
    <row r="1756" spans="1:23">
      <c r="A1756" s="191"/>
      <c r="B1756" s="191"/>
      <c r="C1756" s="191"/>
      <c r="D1756" s="191"/>
      <c r="E1756" s="182"/>
      <c r="F1756" s="191"/>
      <c r="G1756" s="191"/>
      <c r="H1756" s="191"/>
      <c r="I1756" s="182"/>
      <c r="J1756" s="191"/>
      <c r="K1756" s="191"/>
      <c r="L1756" s="191"/>
      <c r="M1756" s="191"/>
      <c r="N1756" s="191"/>
      <c r="O1756" s="191"/>
      <c r="P1756" s="191"/>
      <c r="Q1756" s="191"/>
      <c r="R1756" s="191"/>
      <c r="S1756" s="191"/>
      <c r="T1756" s="191"/>
      <c r="U1756" s="191"/>
      <c r="V1756" s="191"/>
      <c r="W1756" s="191"/>
    </row>
    <row r="1757" spans="1:23">
      <c r="A1757" s="191"/>
      <c r="B1757" s="191"/>
      <c r="C1757" s="191"/>
      <c r="D1757" s="191"/>
      <c r="E1757" s="182"/>
      <c r="F1757" s="191"/>
      <c r="G1757" s="191"/>
      <c r="H1757" s="191"/>
      <c r="I1757" s="182"/>
      <c r="J1757" s="191"/>
      <c r="K1757" s="191"/>
      <c r="L1757" s="191"/>
      <c r="M1757" s="191"/>
      <c r="N1757" s="191"/>
      <c r="O1757" s="191"/>
      <c r="P1757" s="191"/>
      <c r="Q1757" s="191"/>
      <c r="R1757" s="191"/>
      <c r="S1757" s="191"/>
      <c r="T1757" s="191"/>
      <c r="U1757" s="191"/>
      <c r="V1757" s="191"/>
      <c r="W1757" s="191"/>
    </row>
    <row r="1758" spans="1:23">
      <c r="A1758" s="191"/>
      <c r="B1758" s="191"/>
      <c r="C1758" s="191"/>
      <c r="D1758" s="191"/>
      <c r="E1758" s="182"/>
      <c r="F1758" s="191"/>
      <c r="G1758" s="191"/>
      <c r="H1758" s="191"/>
      <c r="I1758" s="182"/>
      <c r="J1758" s="191"/>
      <c r="K1758" s="191"/>
      <c r="L1758" s="191"/>
      <c r="M1758" s="191"/>
      <c r="N1758" s="191"/>
      <c r="O1758" s="191"/>
      <c r="P1758" s="191"/>
      <c r="Q1758" s="191"/>
      <c r="R1758" s="191"/>
      <c r="S1758" s="191"/>
      <c r="T1758" s="191"/>
      <c r="U1758" s="191"/>
      <c r="V1758" s="191"/>
      <c r="W1758" s="191"/>
    </row>
    <row r="1759" spans="1:23">
      <c r="A1759" s="191"/>
      <c r="B1759" s="191"/>
      <c r="C1759" s="191"/>
      <c r="D1759" s="191"/>
      <c r="E1759" s="182"/>
      <c r="F1759" s="191"/>
      <c r="G1759" s="191"/>
      <c r="H1759" s="191"/>
      <c r="I1759" s="182"/>
      <c r="J1759" s="191"/>
      <c r="K1759" s="191"/>
      <c r="L1759" s="191"/>
      <c r="M1759" s="191"/>
      <c r="N1759" s="191"/>
      <c r="O1759" s="191"/>
      <c r="P1759" s="191"/>
      <c r="Q1759" s="191"/>
      <c r="R1759" s="191"/>
      <c r="S1759" s="191"/>
      <c r="T1759" s="191"/>
      <c r="U1759" s="191"/>
      <c r="V1759" s="191"/>
      <c r="W1759" s="191"/>
    </row>
    <row r="1760" spans="1:23">
      <c r="A1760" s="191"/>
      <c r="B1760" s="191"/>
      <c r="C1760" s="191"/>
      <c r="D1760" s="191"/>
      <c r="E1760" s="182"/>
      <c r="F1760" s="191"/>
      <c r="G1760" s="191"/>
      <c r="H1760" s="191"/>
      <c r="I1760" s="182"/>
      <c r="J1760" s="191"/>
      <c r="K1760" s="191"/>
      <c r="L1760" s="191"/>
      <c r="M1760" s="191"/>
      <c r="N1760" s="191"/>
      <c r="O1760" s="191"/>
      <c r="P1760" s="191"/>
      <c r="Q1760" s="191"/>
      <c r="R1760" s="191"/>
      <c r="S1760" s="191"/>
      <c r="T1760" s="191"/>
      <c r="U1760" s="191"/>
      <c r="V1760" s="191"/>
      <c r="W1760" s="191"/>
    </row>
    <row r="1761" spans="1:23">
      <c r="A1761" s="191"/>
      <c r="B1761" s="191"/>
      <c r="C1761" s="191"/>
      <c r="D1761" s="191"/>
      <c r="E1761" s="182"/>
      <c r="F1761" s="191"/>
      <c r="G1761" s="191"/>
      <c r="H1761" s="191"/>
      <c r="I1761" s="182"/>
      <c r="J1761" s="191"/>
      <c r="K1761" s="191"/>
      <c r="L1761" s="191"/>
      <c r="M1761" s="191"/>
      <c r="N1761" s="191"/>
      <c r="O1761" s="191"/>
      <c r="P1761" s="191"/>
      <c r="Q1761" s="191"/>
      <c r="R1761" s="191"/>
      <c r="S1761" s="191"/>
      <c r="T1761" s="191"/>
      <c r="U1761" s="191"/>
      <c r="V1761" s="191"/>
      <c r="W1761" s="191"/>
    </row>
    <row r="1762" spans="1:23">
      <c r="A1762" s="191"/>
      <c r="B1762" s="191"/>
      <c r="C1762" s="191"/>
      <c r="D1762" s="191"/>
      <c r="E1762" s="182"/>
      <c r="F1762" s="191"/>
      <c r="G1762" s="191"/>
      <c r="H1762" s="191"/>
      <c r="I1762" s="182"/>
      <c r="J1762" s="191"/>
      <c r="K1762" s="191"/>
      <c r="L1762" s="191"/>
      <c r="M1762" s="191"/>
      <c r="N1762" s="191"/>
      <c r="O1762" s="191"/>
      <c r="P1762" s="191"/>
      <c r="Q1762" s="191"/>
      <c r="R1762" s="191"/>
      <c r="S1762" s="191"/>
      <c r="T1762" s="191"/>
      <c r="U1762" s="191"/>
      <c r="V1762" s="191"/>
      <c r="W1762" s="191"/>
    </row>
    <row r="1763" spans="1:23">
      <c r="A1763" s="191"/>
      <c r="B1763" s="191"/>
      <c r="C1763" s="191"/>
      <c r="D1763" s="191"/>
      <c r="E1763" s="182"/>
      <c r="F1763" s="191"/>
      <c r="G1763" s="191"/>
      <c r="H1763" s="191"/>
      <c r="I1763" s="182"/>
      <c r="J1763" s="191"/>
      <c r="K1763" s="191"/>
      <c r="L1763" s="191"/>
      <c r="M1763" s="191"/>
      <c r="N1763" s="191"/>
      <c r="O1763" s="191"/>
      <c r="P1763" s="191"/>
      <c r="Q1763" s="191"/>
      <c r="R1763" s="191"/>
      <c r="S1763" s="191"/>
      <c r="T1763" s="191"/>
      <c r="U1763" s="191"/>
      <c r="V1763" s="191"/>
      <c r="W1763" s="191"/>
    </row>
    <row r="1764" spans="1:23">
      <c r="A1764" s="191"/>
      <c r="B1764" s="191"/>
      <c r="C1764" s="191"/>
      <c r="D1764" s="191"/>
      <c r="E1764" s="182"/>
      <c r="F1764" s="191"/>
      <c r="G1764" s="191"/>
      <c r="H1764" s="191"/>
      <c r="I1764" s="182"/>
      <c r="J1764" s="191"/>
      <c r="K1764" s="191"/>
      <c r="L1764" s="191"/>
      <c r="M1764" s="191"/>
      <c r="N1764" s="191"/>
      <c r="O1764" s="191"/>
      <c r="P1764" s="191"/>
      <c r="Q1764" s="191"/>
      <c r="R1764" s="191"/>
      <c r="S1764" s="191"/>
      <c r="T1764" s="191"/>
      <c r="U1764" s="191"/>
      <c r="V1764" s="191"/>
      <c r="W1764" s="191"/>
    </row>
    <row r="1765" spans="1:23">
      <c r="A1765" s="191"/>
      <c r="B1765" s="191"/>
      <c r="C1765" s="191"/>
      <c r="D1765" s="191"/>
      <c r="E1765" s="182"/>
      <c r="F1765" s="191"/>
      <c r="G1765" s="191"/>
      <c r="H1765" s="191"/>
      <c r="I1765" s="182"/>
      <c r="J1765" s="191"/>
      <c r="K1765" s="191"/>
      <c r="L1765" s="191"/>
      <c r="M1765" s="191"/>
      <c r="N1765" s="191"/>
      <c r="O1765" s="191"/>
      <c r="P1765" s="191"/>
      <c r="Q1765" s="191"/>
      <c r="R1765" s="191"/>
      <c r="S1765" s="191"/>
      <c r="T1765" s="191"/>
      <c r="U1765" s="191"/>
      <c r="V1765" s="191"/>
      <c r="W1765" s="191"/>
    </row>
    <row r="1766" spans="1:23">
      <c r="A1766" s="191"/>
      <c r="B1766" s="191"/>
      <c r="C1766" s="191"/>
      <c r="D1766" s="191"/>
      <c r="E1766" s="182"/>
      <c r="F1766" s="191"/>
      <c r="G1766" s="191"/>
      <c r="H1766" s="191"/>
      <c r="I1766" s="182"/>
      <c r="J1766" s="191"/>
      <c r="K1766" s="191"/>
      <c r="L1766" s="191"/>
      <c r="M1766" s="191"/>
      <c r="N1766" s="191"/>
      <c r="O1766" s="191"/>
      <c r="P1766" s="191"/>
      <c r="Q1766" s="191"/>
      <c r="R1766" s="191"/>
      <c r="S1766" s="191"/>
      <c r="T1766" s="191"/>
      <c r="U1766" s="191"/>
      <c r="V1766" s="191"/>
      <c r="W1766" s="191"/>
    </row>
    <row r="1767" spans="1:23">
      <c r="A1767" s="191"/>
      <c r="B1767" s="191"/>
      <c r="C1767" s="191"/>
      <c r="D1767" s="191"/>
      <c r="E1767" s="182"/>
      <c r="F1767" s="191"/>
      <c r="G1767" s="191"/>
      <c r="H1767" s="191"/>
      <c r="I1767" s="182"/>
      <c r="J1767" s="191"/>
      <c r="K1767" s="191"/>
      <c r="L1767" s="191"/>
      <c r="M1767" s="191"/>
      <c r="N1767" s="191"/>
      <c r="O1767" s="191"/>
      <c r="P1767" s="191"/>
      <c r="Q1767" s="191"/>
      <c r="R1767" s="191"/>
      <c r="S1767" s="191"/>
      <c r="T1767" s="191"/>
      <c r="U1767" s="191"/>
      <c r="V1767" s="191"/>
      <c r="W1767" s="191"/>
    </row>
    <row r="1768" spans="1:23">
      <c r="A1768" s="191"/>
      <c r="B1768" s="191"/>
      <c r="C1768" s="191"/>
      <c r="D1768" s="191"/>
      <c r="E1768" s="182"/>
      <c r="F1768" s="191"/>
      <c r="G1768" s="191"/>
      <c r="H1768" s="191"/>
      <c r="I1768" s="182"/>
      <c r="J1768" s="191"/>
      <c r="K1768" s="191"/>
      <c r="L1768" s="191"/>
      <c r="M1768" s="191"/>
      <c r="N1768" s="191"/>
      <c r="O1768" s="191"/>
      <c r="P1768" s="191"/>
      <c r="Q1768" s="191"/>
      <c r="R1768" s="191"/>
      <c r="S1768" s="191"/>
      <c r="T1768" s="191"/>
      <c r="U1768" s="191"/>
      <c r="V1768" s="191"/>
      <c r="W1768" s="191"/>
    </row>
    <row r="1769" spans="1:23">
      <c r="A1769" s="191"/>
      <c r="B1769" s="191"/>
      <c r="C1769" s="191"/>
      <c r="D1769" s="191"/>
      <c r="E1769" s="182"/>
      <c r="F1769" s="191"/>
      <c r="G1769" s="191"/>
      <c r="H1769" s="191"/>
      <c r="I1769" s="182"/>
      <c r="J1769" s="191"/>
      <c r="K1769" s="191"/>
      <c r="L1769" s="191"/>
      <c r="M1769" s="191"/>
      <c r="N1769" s="191"/>
      <c r="O1769" s="191"/>
      <c r="P1769" s="191"/>
      <c r="Q1769" s="191"/>
      <c r="R1769" s="191"/>
      <c r="S1769" s="191"/>
      <c r="T1769" s="191"/>
      <c r="U1769" s="191"/>
      <c r="V1769" s="191"/>
      <c r="W1769" s="191"/>
    </row>
    <row r="1770" spans="1:23">
      <c r="A1770" s="191"/>
      <c r="B1770" s="191"/>
      <c r="C1770" s="191"/>
      <c r="D1770" s="191"/>
      <c r="E1770" s="182"/>
      <c r="F1770" s="191"/>
      <c r="G1770" s="191"/>
      <c r="H1770" s="191"/>
      <c r="I1770" s="182"/>
      <c r="J1770" s="191"/>
      <c r="K1770" s="191"/>
      <c r="L1770" s="191"/>
      <c r="M1770" s="191"/>
      <c r="N1770" s="191"/>
      <c r="O1770" s="191"/>
      <c r="P1770" s="191"/>
      <c r="Q1770" s="191"/>
      <c r="R1770" s="191"/>
      <c r="S1770" s="191"/>
      <c r="T1770" s="191"/>
      <c r="U1770" s="191"/>
      <c r="V1770" s="191"/>
      <c r="W1770" s="191"/>
    </row>
    <row r="1771" spans="1:23">
      <c r="A1771" s="191"/>
      <c r="B1771" s="191"/>
      <c r="C1771" s="191"/>
      <c r="D1771" s="191"/>
      <c r="E1771" s="182"/>
      <c r="F1771" s="191"/>
      <c r="G1771" s="191"/>
      <c r="H1771" s="191"/>
      <c r="I1771" s="182"/>
      <c r="J1771" s="191"/>
      <c r="K1771" s="191"/>
      <c r="L1771" s="191"/>
      <c r="M1771" s="191"/>
      <c r="N1771" s="191"/>
      <c r="O1771" s="191"/>
      <c r="P1771" s="191"/>
      <c r="Q1771" s="191"/>
      <c r="R1771" s="191"/>
      <c r="S1771" s="191"/>
      <c r="T1771" s="191"/>
      <c r="U1771" s="191"/>
      <c r="V1771" s="191"/>
      <c r="W1771" s="191"/>
    </row>
    <row r="1772" spans="1:23">
      <c r="A1772" s="191"/>
      <c r="B1772" s="191"/>
      <c r="C1772" s="191"/>
      <c r="D1772" s="191"/>
      <c r="E1772" s="182"/>
      <c r="F1772" s="191"/>
      <c r="G1772" s="191"/>
      <c r="H1772" s="191"/>
      <c r="I1772" s="182"/>
      <c r="J1772" s="191"/>
      <c r="K1772" s="191"/>
      <c r="L1772" s="191"/>
      <c r="M1772" s="191"/>
      <c r="N1772" s="191"/>
      <c r="O1772" s="191"/>
      <c r="P1772" s="191"/>
      <c r="Q1772" s="191"/>
      <c r="R1772" s="191"/>
      <c r="S1772" s="191"/>
      <c r="T1772" s="191"/>
      <c r="U1772" s="191"/>
      <c r="V1772" s="191"/>
      <c r="W1772" s="191"/>
    </row>
    <row r="1773" spans="1:23">
      <c r="A1773" s="191"/>
      <c r="B1773" s="191"/>
      <c r="C1773" s="191"/>
      <c r="D1773" s="191"/>
      <c r="E1773" s="182"/>
      <c r="F1773" s="191"/>
      <c r="G1773" s="191"/>
      <c r="H1773" s="191"/>
      <c r="I1773" s="182"/>
      <c r="J1773" s="191"/>
      <c r="K1773" s="191"/>
      <c r="L1773" s="191"/>
      <c r="M1773" s="191"/>
      <c r="N1773" s="191"/>
      <c r="O1773" s="191"/>
      <c r="P1773" s="191"/>
      <c r="Q1773" s="191"/>
      <c r="R1773" s="191"/>
      <c r="S1773" s="191"/>
      <c r="T1773" s="191"/>
      <c r="U1773" s="191"/>
      <c r="V1773" s="191"/>
      <c r="W1773" s="191"/>
    </row>
    <row r="1774" spans="1:23">
      <c r="A1774" s="191"/>
      <c r="B1774" s="191"/>
      <c r="C1774" s="191"/>
      <c r="D1774" s="191"/>
      <c r="E1774" s="182"/>
      <c r="F1774" s="191"/>
      <c r="G1774" s="191"/>
      <c r="H1774" s="191"/>
      <c r="I1774" s="182"/>
      <c r="J1774" s="191"/>
      <c r="K1774" s="191"/>
      <c r="L1774" s="191"/>
      <c r="M1774" s="191"/>
      <c r="N1774" s="191"/>
      <c r="O1774" s="191"/>
      <c r="P1774" s="191"/>
      <c r="Q1774" s="191"/>
      <c r="R1774" s="191"/>
      <c r="S1774" s="191"/>
      <c r="T1774" s="191"/>
      <c r="U1774" s="191"/>
      <c r="V1774" s="191"/>
      <c r="W1774" s="191"/>
    </row>
    <row r="1775" spans="1:23">
      <c r="A1775" s="191"/>
      <c r="B1775" s="191"/>
      <c r="C1775" s="191"/>
      <c r="D1775" s="191"/>
      <c r="E1775" s="182"/>
      <c r="F1775" s="191"/>
      <c r="G1775" s="191"/>
      <c r="H1775" s="191"/>
      <c r="I1775" s="182"/>
      <c r="J1775" s="191"/>
      <c r="K1775" s="191"/>
      <c r="L1775" s="191"/>
      <c r="M1775" s="191"/>
      <c r="N1775" s="191"/>
      <c r="O1775" s="191"/>
      <c r="P1775" s="191"/>
      <c r="Q1775" s="191"/>
      <c r="R1775" s="191"/>
      <c r="S1775" s="191"/>
      <c r="T1775" s="191"/>
      <c r="U1775" s="191"/>
      <c r="V1775" s="191"/>
      <c r="W1775" s="191"/>
    </row>
    <row r="1776" spans="1:23">
      <c r="A1776" s="191"/>
      <c r="B1776" s="191"/>
      <c r="C1776" s="191"/>
      <c r="D1776" s="191"/>
      <c r="E1776" s="182"/>
      <c r="F1776" s="191"/>
      <c r="G1776" s="191"/>
      <c r="H1776" s="191"/>
      <c r="I1776" s="182"/>
      <c r="J1776" s="191"/>
      <c r="K1776" s="191"/>
      <c r="L1776" s="191"/>
      <c r="M1776" s="191"/>
      <c r="N1776" s="191"/>
      <c r="O1776" s="191"/>
      <c r="P1776" s="191"/>
      <c r="Q1776" s="191"/>
      <c r="R1776" s="191"/>
      <c r="S1776" s="191"/>
      <c r="T1776" s="191"/>
      <c r="U1776" s="191"/>
      <c r="V1776" s="191"/>
      <c r="W1776" s="191"/>
    </row>
    <row r="1777" spans="1:23">
      <c r="A1777" s="191"/>
      <c r="B1777" s="191"/>
      <c r="C1777" s="191"/>
      <c r="D1777" s="191"/>
      <c r="E1777" s="182"/>
      <c r="F1777" s="191"/>
      <c r="G1777" s="191"/>
      <c r="H1777" s="191"/>
      <c r="I1777" s="182"/>
      <c r="J1777" s="191"/>
      <c r="K1777" s="191"/>
      <c r="L1777" s="191"/>
      <c r="M1777" s="191"/>
      <c r="N1777" s="191"/>
      <c r="O1777" s="191"/>
      <c r="P1777" s="191"/>
      <c r="Q1777" s="191"/>
      <c r="R1777" s="191"/>
      <c r="S1777" s="191"/>
      <c r="T1777" s="191"/>
      <c r="U1777" s="191"/>
      <c r="V1777" s="191"/>
      <c r="W1777" s="191"/>
    </row>
    <row r="1778" spans="1:23">
      <c r="A1778" s="191"/>
      <c r="B1778" s="191"/>
      <c r="C1778" s="191"/>
      <c r="D1778" s="191"/>
      <c r="E1778" s="182"/>
      <c r="F1778" s="191"/>
      <c r="G1778" s="191"/>
      <c r="H1778" s="191"/>
      <c r="I1778" s="182"/>
      <c r="J1778" s="191"/>
      <c r="K1778" s="191"/>
      <c r="L1778" s="191"/>
      <c r="M1778" s="191"/>
      <c r="N1778" s="191"/>
      <c r="O1778" s="191"/>
      <c r="P1778" s="191"/>
      <c r="Q1778" s="191"/>
      <c r="R1778" s="191"/>
      <c r="S1778" s="191"/>
      <c r="T1778" s="191"/>
      <c r="U1778" s="191"/>
      <c r="V1778" s="191"/>
      <c r="W1778" s="191"/>
    </row>
    <row r="1779" spans="1:23">
      <c r="A1779" s="191"/>
      <c r="B1779" s="191"/>
      <c r="C1779" s="191"/>
      <c r="D1779" s="191"/>
      <c r="E1779" s="182"/>
      <c r="F1779" s="191"/>
      <c r="G1779" s="191"/>
      <c r="H1779" s="191"/>
      <c r="I1779" s="182"/>
      <c r="J1779" s="191"/>
      <c r="K1779" s="191"/>
      <c r="L1779" s="191"/>
      <c r="M1779" s="191"/>
      <c r="N1779" s="191"/>
      <c r="O1779" s="191"/>
      <c r="P1779" s="191"/>
      <c r="Q1779" s="191"/>
      <c r="R1779" s="191"/>
      <c r="S1779" s="191"/>
      <c r="T1779" s="191"/>
      <c r="U1779" s="191"/>
      <c r="V1779" s="191"/>
      <c r="W1779" s="191"/>
    </row>
    <row r="1780" spans="1:23">
      <c r="A1780" s="191"/>
      <c r="B1780" s="191"/>
      <c r="C1780" s="191"/>
      <c r="D1780" s="191"/>
      <c r="E1780" s="182"/>
      <c r="F1780" s="191"/>
      <c r="G1780" s="191"/>
      <c r="H1780" s="191"/>
      <c r="I1780" s="182"/>
      <c r="J1780" s="191"/>
      <c r="K1780" s="191"/>
      <c r="L1780" s="191"/>
      <c r="M1780" s="191"/>
      <c r="N1780" s="191"/>
      <c r="O1780" s="191"/>
      <c r="P1780" s="191"/>
      <c r="Q1780" s="191"/>
      <c r="R1780" s="191"/>
      <c r="S1780" s="191"/>
      <c r="T1780" s="191"/>
      <c r="U1780" s="191"/>
      <c r="V1780" s="191"/>
      <c r="W1780" s="191"/>
    </row>
    <row r="1781" spans="1:23">
      <c r="A1781" s="191"/>
      <c r="B1781" s="191"/>
      <c r="C1781" s="191"/>
      <c r="D1781" s="191"/>
      <c r="E1781" s="182"/>
      <c r="F1781" s="191"/>
      <c r="G1781" s="191"/>
      <c r="H1781" s="191"/>
      <c r="I1781" s="182"/>
      <c r="J1781" s="191"/>
      <c r="K1781" s="191"/>
      <c r="L1781" s="191"/>
      <c r="M1781" s="191"/>
      <c r="N1781" s="191"/>
      <c r="O1781" s="191"/>
      <c r="P1781" s="191"/>
      <c r="Q1781" s="191"/>
      <c r="R1781" s="191"/>
      <c r="S1781" s="191"/>
      <c r="T1781" s="191"/>
      <c r="U1781" s="191"/>
      <c r="V1781" s="191"/>
      <c r="W1781" s="191"/>
    </row>
    <row r="1782" spans="1:23">
      <c r="A1782" s="191"/>
      <c r="B1782" s="191"/>
      <c r="C1782" s="191"/>
      <c r="D1782" s="191"/>
      <c r="E1782" s="182"/>
      <c r="F1782" s="191"/>
      <c r="G1782" s="191"/>
      <c r="H1782" s="191"/>
      <c r="I1782" s="182"/>
      <c r="J1782" s="191"/>
      <c r="K1782" s="191"/>
      <c r="L1782" s="191"/>
      <c r="M1782" s="191"/>
      <c r="N1782" s="191"/>
      <c r="O1782" s="191"/>
      <c r="P1782" s="191"/>
      <c r="Q1782" s="191"/>
      <c r="R1782" s="191"/>
      <c r="S1782" s="191"/>
      <c r="T1782" s="191"/>
      <c r="U1782" s="191"/>
      <c r="V1782" s="191"/>
      <c r="W1782" s="191"/>
    </row>
    <row r="1783" spans="1:23">
      <c r="A1783" s="191"/>
      <c r="B1783" s="191"/>
      <c r="C1783" s="191"/>
      <c r="D1783" s="191"/>
      <c r="E1783" s="182"/>
      <c r="F1783" s="191"/>
      <c r="G1783" s="191"/>
      <c r="H1783" s="191"/>
      <c r="I1783" s="182"/>
      <c r="J1783" s="191"/>
      <c r="K1783" s="191"/>
      <c r="L1783" s="191"/>
      <c r="M1783" s="191"/>
      <c r="N1783" s="191"/>
      <c r="O1783" s="191"/>
      <c r="P1783" s="191"/>
      <c r="Q1783" s="191"/>
      <c r="R1783" s="191"/>
      <c r="S1783" s="191"/>
      <c r="T1783" s="191"/>
      <c r="U1783" s="191"/>
      <c r="V1783" s="191"/>
      <c r="W1783" s="191"/>
    </row>
    <row r="1784" spans="1:23">
      <c r="A1784" s="191"/>
      <c r="B1784" s="191"/>
      <c r="C1784" s="191"/>
      <c r="D1784" s="191"/>
      <c r="E1784" s="182"/>
      <c r="F1784" s="191"/>
      <c r="G1784" s="191"/>
      <c r="H1784" s="191"/>
      <c r="I1784" s="182"/>
      <c r="J1784" s="191"/>
      <c r="K1784" s="191"/>
      <c r="L1784" s="191"/>
      <c r="M1784" s="191"/>
      <c r="N1784" s="191"/>
      <c r="O1784" s="191"/>
      <c r="P1784" s="191"/>
      <c r="Q1784" s="191"/>
      <c r="R1784" s="191"/>
      <c r="S1784" s="191"/>
      <c r="T1784" s="191"/>
      <c r="U1784" s="191"/>
      <c r="V1784" s="191"/>
      <c r="W1784" s="191"/>
    </row>
    <row r="1785" spans="1:23">
      <c r="A1785" s="191"/>
      <c r="B1785" s="191"/>
      <c r="C1785" s="191"/>
      <c r="D1785" s="191"/>
      <c r="E1785" s="182"/>
      <c r="F1785" s="191"/>
      <c r="G1785" s="191"/>
      <c r="H1785" s="191"/>
      <c r="I1785" s="182"/>
      <c r="J1785" s="191"/>
      <c r="K1785" s="191"/>
      <c r="L1785" s="191"/>
      <c r="M1785" s="191"/>
      <c r="N1785" s="191"/>
      <c r="O1785" s="191"/>
      <c r="P1785" s="191"/>
      <c r="Q1785" s="191"/>
      <c r="R1785" s="191"/>
      <c r="S1785" s="191"/>
      <c r="T1785" s="191"/>
      <c r="U1785" s="191"/>
      <c r="V1785" s="191"/>
      <c r="W1785" s="191"/>
    </row>
    <row r="1786" spans="1:23">
      <c r="A1786" s="191"/>
      <c r="B1786" s="191"/>
      <c r="C1786" s="191"/>
      <c r="D1786" s="191"/>
      <c r="E1786" s="182"/>
      <c r="F1786" s="191"/>
      <c r="G1786" s="191"/>
      <c r="H1786" s="191"/>
      <c r="I1786" s="182"/>
      <c r="J1786" s="191"/>
      <c r="K1786" s="191"/>
      <c r="L1786" s="191"/>
      <c r="M1786" s="191"/>
      <c r="N1786" s="191"/>
      <c r="O1786" s="191"/>
      <c r="P1786" s="191"/>
      <c r="Q1786" s="191"/>
      <c r="R1786" s="191"/>
      <c r="S1786" s="191"/>
      <c r="T1786" s="191"/>
      <c r="U1786" s="191"/>
      <c r="V1786" s="191"/>
      <c r="W1786" s="191"/>
    </row>
    <row r="1787" spans="1:23">
      <c r="A1787" s="191"/>
      <c r="B1787" s="191"/>
      <c r="C1787" s="191"/>
      <c r="D1787" s="191"/>
      <c r="E1787" s="182"/>
      <c r="F1787" s="191"/>
      <c r="G1787" s="191"/>
      <c r="H1787" s="191"/>
      <c r="I1787" s="182"/>
      <c r="J1787" s="191"/>
      <c r="K1787" s="191"/>
      <c r="L1787" s="191"/>
      <c r="M1787" s="191"/>
      <c r="N1787" s="191"/>
      <c r="O1787" s="191"/>
      <c r="P1787" s="191"/>
      <c r="Q1787" s="191"/>
      <c r="R1787" s="191"/>
      <c r="S1787" s="191"/>
      <c r="T1787" s="191"/>
      <c r="U1787" s="191"/>
      <c r="V1787" s="191"/>
      <c r="W1787" s="191"/>
    </row>
    <row r="1788" spans="1:23">
      <c r="A1788" s="191"/>
      <c r="B1788" s="191"/>
      <c r="C1788" s="191"/>
      <c r="D1788" s="191"/>
      <c r="E1788" s="182"/>
      <c r="F1788" s="191"/>
      <c r="G1788" s="191"/>
      <c r="H1788" s="191"/>
      <c r="I1788" s="182"/>
      <c r="J1788" s="191"/>
      <c r="K1788" s="191"/>
      <c r="L1788" s="191"/>
      <c r="M1788" s="191"/>
      <c r="N1788" s="191"/>
      <c r="O1788" s="191"/>
      <c r="P1788" s="191"/>
      <c r="Q1788" s="191"/>
      <c r="R1788" s="191"/>
      <c r="S1788" s="191"/>
      <c r="T1788" s="191"/>
      <c r="U1788" s="191"/>
      <c r="V1788" s="191"/>
      <c r="W1788" s="191"/>
    </row>
    <row r="1789" spans="1:23">
      <c r="A1789" s="191"/>
      <c r="B1789" s="191"/>
      <c r="C1789" s="191"/>
      <c r="D1789" s="191"/>
      <c r="E1789" s="182"/>
      <c r="F1789" s="191"/>
      <c r="G1789" s="191"/>
      <c r="H1789" s="191"/>
      <c r="I1789" s="182"/>
      <c r="J1789" s="191"/>
      <c r="K1789" s="191"/>
      <c r="L1789" s="191"/>
      <c r="M1789" s="191"/>
      <c r="N1789" s="191"/>
      <c r="O1789" s="191"/>
      <c r="P1789" s="191"/>
      <c r="Q1789" s="191"/>
      <c r="R1789" s="191"/>
      <c r="S1789" s="191"/>
      <c r="T1789" s="191"/>
      <c r="U1789" s="191"/>
      <c r="V1789" s="191"/>
      <c r="W1789" s="191"/>
    </row>
    <row r="1790" spans="1:23">
      <c r="A1790" s="191"/>
      <c r="B1790" s="191"/>
      <c r="C1790" s="191"/>
      <c r="D1790" s="191"/>
      <c r="E1790" s="182"/>
      <c r="F1790" s="191"/>
      <c r="G1790" s="191"/>
      <c r="H1790" s="191"/>
      <c r="I1790" s="182"/>
      <c r="J1790" s="191"/>
      <c r="K1790" s="191"/>
      <c r="L1790" s="191"/>
      <c r="M1790" s="191"/>
      <c r="N1790" s="191"/>
      <c r="O1790" s="191"/>
      <c r="P1790" s="191"/>
      <c r="Q1790" s="191"/>
      <c r="R1790" s="191"/>
      <c r="S1790" s="191"/>
      <c r="T1790" s="191"/>
      <c r="U1790" s="191"/>
      <c r="V1790" s="191"/>
      <c r="W1790" s="191"/>
    </row>
    <row r="1791" spans="1:23">
      <c r="A1791" s="191"/>
      <c r="B1791" s="191"/>
      <c r="C1791" s="191"/>
      <c r="D1791" s="191"/>
      <c r="E1791" s="182"/>
      <c r="F1791" s="191"/>
      <c r="G1791" s="191"/>
      <c r="H1791" s="191"/>
      <c r="I1791" s="182"/>
      <c r="J1791" s="191"/>
      <c r="K1791" s="191"/>
      <c r="L1791" s="191"/>
      <c r="M1791" s="191"/>
      <c r="N1791" s="191"/>
      <c r="O1791" s="191"/>
      <c r="P1791" s="191"/>
      <c r="Q1791" s="191"/>
      <c r="R1791" s="191"/>
      <c r="S1791" s="191"/>
      <c r="T1791" s="191"/>
      <c r="U1791" s="191"/>
      <c r="V1791" s="191"/>
      <c r="W1791" s="191"/>
    </row>
    <row r="1792" spans="1:23">
      <c r="A1792" s="191"/>
      <c r="B1792" s="191"/>
      <c r="C1792" s="191"/>
      <c r="D1792" s="191"/>
      <c r="E1792" s="182"/>
      <c r="F1792" s="191"/>
      <c r="G1792" s="191"/>
      <c r="H1792" s="191"/>
      <c r="I1792" s="182"/>
      <c r="J1792" s="191"/>
      <c r="K1792" s="191"/>
      <c r="L1792" s="191"/>
      <c r="M1792" s="191"/>
      <c r="N1792" s="191"/>
      <c r="O1792" s="191"/>
      <c r="P1792" s="191"/>
      <c r="Q1792" s="191"/>
      <c r="R1792" s="191"/>
      <c r="S1792" s="191"/>
      <c r="T1792" s="191"/>
      <c r="U1792" s="191"/>
      <c r="V1792" s="191"/>
      <c r="W1792" s="191"/>
    </row>
    <row r="1793" spans="1:23">
      <c r="A1793" s="191"/>
      <c r="B1793" s="191"/>
      <c r="C1793" s="191"/>
      <c r="D1793" s="191"/>
      <c r="E1793" s="182"/>
      <c r="F1793" s="191"/>
      <c r="G1793" s="191"/>
      <c r="H1793" s="191"/>
      <c r="I1793" s="182"/>
      <c r="J1793" s="191"/>
      <c r="K1793" s="191"/>
      <c r="L1793" s="191"/>
      <c r="M1793" s="191"/>
      <c r="N1793" s="191"/>
      <c r="O1793" s="191"/>
      <c r="P1793" s="191"/>
      <c r="Q1793" s="191"/>
      <c r="R1793" s="191"/>
      <c r="S1793" s="191"/>
      <c r="T1793" s="191"/>
      <c r="U1793" s="191"/>
      <c r="V1793" s="191"/>
      <c r="W1793" s="191"/>
    </row>
    <row r="1794" spans="1:23">
      <c r="A1794" s="191"/>
      <c r="B1794" s="191"/>
      <c r="C1794" s="191"/>
      <c r="D1794" s="191"/>
      <c r="E1794" s="182"/>
      <c r="F1794" s="191"/>
      <c r="G1794" s="191"/>
      <c r="H1794" s="191"/>
      <c r="I1794" s="182"/>
      <c r="J1794" s="191"/>
      <c r="K1794" s="191"/>
      <c r="L1794" s="191"/>
      <c r="M1794" s="191"/>
      <c r="N1794" s="191"/>
      <c r="O1794" s="191"/>
      <c r="P1794" s="191"/>
      <c r="Q1794" s="191"/>
      <c r="R1794" s="191"/>
      <c r="S1794" s="191"/>
      <c r="T1794" s="191"/>
      <c r="U1794" s="191"/>
      <c r="V1794" s="191"/>
      <c r="W1794" s="191"/>
    </row>
    <row r="1795" spans="1:23">
      <c r="A1795" s="191"/>
      <c r="B1795" s="191"/>
      <c r="C1795" s="191"/>
      <c r="D1795" s="191"/>
      <c r="E1795" s="182"/>
      <c r="F1795" s="191"/>
      <c r="G1795" s="191"/>
      <c r="H1795" s="191"/>
      <c r="I1795" s="182"/>
      <c r="J1795" s="191"/>
      <c r="K1795" s="191"/>
      <c r="L1795" s="191"/>
      <c r="M1795" s="191"/>
      <c r="N1795" s="191"/>
      <c r="O1795" s="191"/>
      <c r="P1795" s="191"/>
      <c r="Q1795" s="191"/>
      <c r="R1795" s="191"/>
      <c r="S1795" s="191"/>
      <c r="T1795" s="191"/>
      <c r="U1795" s="191"/>
      <c r="V1795" s="191"/>
      <c r="W1795" s="191"/>
    </row>
    <row r="1796" spans="1:23">
      <c r="A1796" s="191"/>
      <c r="B1796" s="191"/>
      <c r="C1796" s="191"/>
      <c r="D1796" s="191"/>
      <c r="E1796" s="182"/>
      <c r="F1796" s="191"/>
      <c r="G1796" s="191"/>
      <c r="H1796" s="191"/>
      <c r="I1796" s="182"/>
      <c r="J1796" s="191"/>
      <c r="K1796" s="191"/>
      <c r="L1796" s="191"/>
      <c r="M1796" s="191"/>
      <c r="N1796" s="191"/>
      <c r="O1796" s="191"/>
      <c r="P1796" s="191"/>
      <c r="Q1796" s="191"/>
      <c r="R1796" s="191"/>
      <c r="S1796" s="191"/>
      <c r="T1796" s="191"/>
      <c r="U1796" s="191"/>
      <c r="V1796" s="191"/>
      <c r="W1796" s="191"/>
    </row>
    <row r="1797" spans="1:23">
      <c r="A1797" s="191"/>
      <c r="B1797" s="191"/>
      <c r="C1797" s="191"/>
      <c r="D1797" s="191"/>
      <c r="E1797" s="182"/>
      <c r="F1797" s="191"/>
      <c r="G1797" s="191"/>
      <c r="H1797" s="191"/>
      <c r="I1797" s="182"/>
      <c r="J1797" s="191"/>
      <c r="K1797" s="191"/>
      <c r="L1797" s="191"/>
      <c r="M1797" s="191"/>
      <c r="N1797" s="191"/>
      <c r="O1797" s="191"/>
      <c r="P1797" s="191"/>
      <c r="Q1797" s="191"/>
      <c r="R1797" s="191"/>
      <c r="S1797" s="191"/>
      <c r="T1797" s="191"/>
      <c r="U1797" s="191"/>
      <c r="V1797" s="191"/>
      <c r="W1797" s="191"/>
    </row>
    <row r="1798" spans="1:23">
      <c r="A1798" s="191"/>
      <c r="B1798" s="191"/>
      <c r="C1798" s="191"/>
      <c r="D1798" s="191"/>
      <c r="E1798" s="182"/>
      <c r="F1798" s="191"/>
      <c r="G1798" s="191"/>
      <c r="H1798" s="191"/>
      <c r="I1798" s="182"/>
      <c r="J1798" s="191"/>
      <c r="K1798" s="191"/>
      <c r="L1798" s="191"/>
      <c r="M1798" s="191"/>
      <c r="N1798" s="191"/>
      <c r="O1798" s="191"/>
      <c r="P1798" s="191"/>
      <c r="Q1798" s="191"/>
      <c r="R1798" s="191"/>
      <c r="S1798" s="191"/>
      <c r="T1798" s="191"/>
      <c r="U1798" s="191"/>
      <c r="V1798" s="191"/>
      <c r="W1798" s="191"/>
    </row>
    <row r="1799" spans="1:23">
      <c r="A1799" s="191"/>
      <c r="B1799" s="191"/>
      <c r="C1799" s="191"/>
      <c r="D1799" s="191"/>
      <c r="E1799" s="182"/>
      <c r="F1799" s="191"/>
      <c r="G1799" s="191"/>
      <c r="H1799" s="191"/>
      <c r="I1799" s="182"/>
      <c r="J1799" s="191"/>
      <c r="K1799" s="191"/>
      <c r="L1799" s="191"/>
      <c r="M1799" s="191"/>
      <c r="N1799" s="191"/>
      <c r="O1799" s="191"/>
      <c r="P1799" s="191"/>
      <c r="Q1799" s="191"/>
      <c r="R1799" s="191"/>
      <c r="S1799" s="191"/>
      <c r="T1799" s="191"/>
      <c r="U1799" s="191"/>
      <c r="V1799" s="191"/>
      <c r="W1799" s="191"/>
    </row>
    <row r="1800" spans="1:23">
      <c r="A1800" s="191"/>
      <c r="B1800" s="191"/>
      <c r="C1800" s="191"/>
      <c r="D1800" s="191"/>
      <c r="E1800" s="182"/>
      <c r="F1800" s="191"/>
      <c r="G1800" s="191"/>
      <c r="H1800" s="191"/>
      <c r="I1800" s="182"/>
      <c r="J1800" s="191"/>
      <c r="K1800" s="191"/>
      <c r="L1800" s="191"/>
      <c r="M1800" s="191"/>
      <c r="N1800" s="191"/>
      <c r="O1800" s="191"/>
      <c r="P1800" s="191"/>
      <c r="Q1800" s="191"/>
      <c r="R1800" s="191"/>
      <c r="S1800" s="191"/>
      <c r="T1800" s="191"/>
      <c r="U1800" s="191"/>
      <c r="V1800" s="191"/>
      <c r="W1800" s="191"/>
    </row>
    <row r="1801" spans="1:23">
      <c r="A1801" s="191"/>
      <c r="B1801" s="191"/>
      <c r="C1801" s="191"/>
      <c r="D1801" s="191"/>
      <c r="E1801" s="182"/>
      <c r="F1801" s="191"/>
      <c r="G1801" s="191"/>
      <c r="H1801" s="191"/>
      <c r="I1801" s="182"/>
      <c r="J1801" s="191"/>
      <c r="K1801" s="191"/>
      <c r="L1801" s="191"/>
      <c r="M1801" s="191"/>
      <c r="N1801" s="191"/>
      <c r="O1801" s="191"/>
      <c r="P1801" s="191"/>
      <c r="Q1801" s="191"/>
      <c r="R1801" s="191"/>
      <c r="S1801" s="191"/>
      <c r="T1801" s="191"/>
      <c r="U1801" s="191"/>
      <c r="V1801" s="191"/>
      <c r="W1801" s="191"/>
    </row>
    <row r="1802" spans="1:23">
      <c r="A1802" s="191"/>
      <c r="B1802" s="191"/>
      <c r="C1802" s="191"/>
      <c r="D1802" s="191"/>
      <c r="E1802" s="182"/>
      <c r="F1802" s="191"/>
      <c r="G1802" s="191"/>
      <c r="H1802" s="191"/>
      <c r="I1802" s="182"/>
      <c r="J1802" s="191"/>
      <c r="K1802" s="191"/>
      <c r="L1802" s="191"/>
      <c r="M1802" s="191"/>
      <c r="N1802" s="191"/>
      <c r="O1802" s="191"/>
      <c r="P1802" s="191"/>
      <c r="Q1802" s="191"/>
      <c r="R1802" s="191"/>
      <c r="S1802" s="191"/>
      <c r="T1802" s="191"/>
      <c r="U1802" s="191"/>
      <c r="V1802" s="191"/>
      <c r="W1802" s="191"/>
    </row>
    <row r="1803" spans="1:23">
      <c r="A1803" s="191"/>
      <c r="B1803" s="191"/>
      <c r="C1803" s="191"/>
      <c r="D1803" s="191"/>
      <c r="E1803" s="182"/>
      <c r="F1803" s="191"/>
      <c r="G1803" s="191"/>
      <c r="H1803" s="191"/>
      <c r="I1803" s="182"/>
      <c r="J1803" s="191"/>
      <c r="K1803" s="191"/>
      <c r="L1803" s="191"/>
      <c r="M1803" s="191"/>
      <c r="N1803" s="191"/>
      <c r="O1803" s="191"/>
      <c r="P1803" s="191"/>
      <c r="Q1803" s="191"/>
      <c r="R1803" s="191"/>
      <c r="S1803" s="191"/>
      <c r="T1803" s="191"/>
      <c r="U1803" s="191"/>
      <c r="V1803" s="191"/>
      <c r="W1803" s="191"/>
    </row>
    <row r="1804" spans="1:23">
      <c r="A1804" s="191"/>
      <c r="B1804" s="191"/>
      <c r="C1804" s="191"/>
      <c r="D1804" s="191"/>
      <c r="E1804" s="182"/>
      <c r="F1804" s="191"/>
      <c r="G1804" s="191"/>
      <c r="H1804" s="191"/>
      <c r="I1804" s="182"/>
      <c r="J1804" s="191"/>
      <c r="K1804" s="191"/>
      <c r="L1804" s="191"/>
      <c r="M1804" s="191"/>
      <c r="N1804" s="191"/>
      <c r="O1804" s="191"/>
      <c r="P1804" s="191"/>
      <c r="Q1804" s="191"/>
      <c r="R1804" s="191"/>
      <c r="S1804" s="191"/>
      <c r="T1804" s="191"/>
      <c r="U1804" s="191"/>
      <c r="V1804" s="191"/>
      <c r="W1804" s="191"/>
    </row>
    <row r="1805" spans="1:23">
      <c r="A1805" s="191"/>
      <c r="B1805" s="191"/>
      <c r="C1805" s="191"/>
      <c r="D1805" s="191"/>
      <c r="E1805" s="182"/>
      <c r="F1805" s="191"/>
      <c r="G1805" s="191"/>
      <c r="H1805" s="191"/>
      <c r="I1805" s="182"/>
      <c r="J1805" s="191"/>
      <c r="K1805" s="191"/>
      <c r="L1805" s="191"/>
      <c r="M1805" s="191"/>
      <c r="N1805" s="191"/>
      <c r="O1805" s="191"/>
      <c r="P1805" s="191"/>
      <c r="Q1805" s="191"/>
      <c r="R1805" s="191"/>
      <c r="S1805" s="191"/>
      <c r="T1805" s="191"/>
      <c r="U1805" s="191"/>
      <c r="V1805" s="191"/>
      <c r="W1805" s="191"/>
    </row>
    <row r="1806" spans="1:23">
      <c r="A1806" s="191"/>
      <c r="B1806" s="191"/>
      <c r="C1806" s="191"/>
      <c r="D1806" s="191"/>
      <c r="E1806" s="182"/>
      <c r="F1806" s="191"/>
      <c r="G1806" s="191"/>
      <c r="H1806" s="191"/>
      <c r="I1806" s="182"/>
      <c r="J1806" s="191"/>
      <c r="K1806" s="191"/>
      <c r="L1806" s="191"/>
      <c r="M1806" s="191"/>
      <c r="N1806" s="191"/>
      <c r="O1806" s="191"/>
      <c r="P1806" s="191"/>
      <c r="Q1806" s="191"/>
      <c r="R1806" s="191"/>
      <c r="S1806" s="191"/>
      <c r="T1806" s="191"/>
      <c r="U1806" s="191"/>
      <c r="V1806" s="191"/>
      <c r="W1806" s="191"/>
    </row>
    <row r="1807" spans="1:23">
      <c r="A1807" s="191"/>
      <c r="B1807" s="191"/>
      <c r="C1807" s="191"/>
      <c r="D1807" s="191"/>
      <c r="E1807" s="182"/>
      <c r="F1807" s="191"/>
      <c r="G1807" s="191"/>
      <c r="H1807" s="191"/>
      <c r="I1807" s="182"/>
      <c r="J1807" s="191"/>
      <c r="K1807" s="191"/>
      <c r="L1807" s="191"/>
      <c r="M1807" s="191"/>
      <c r="N1807" s="191"/>
      <c r="O1807" s="191"/>
      <c r="P1807" s="191"/>
      <c r="Q1807" s="191"/>
      <c r="R1807" s="191"/>
      <c r="S1807" s="191"/>
      <c r="T1807" s="191"/>
      <c r="U1807" s="191"/>
      <c r="V1807" s="191"/>
      <c r="W1807" s="191"/>
    </row>
    <row r="1808" spans="1:23">
      <c r="A1808" s="191"/>
      <c r="B1808" s="191"/>
      <c r="C1808" s="191"/>
      <c r="D1808" s="191"/>
      <c r="E1808" s="182"/>
      <c r="F1808" s="191"/>
      <c r="G1808" s="191"/>
      <c r="H1808" s="191"/>
      <c r="I1808" s="182"/>
      <c r="J1808" s="191"/>
      <c r="K1808" s="191"/>
      <c r="L1808" s="191"/>
      <c r="M1808" s="191"/>
      <c r="N1808" s="191"/>
      <c r="O1808" s="191"/>
      <c r="P1808" s="191"/>
      <c r="Q1808" s="191"/>
      <c r="R1808" s="191"/>
      <c r="S1808" s="191"/>
      <c r="T1808" s="191"/>
      <c r="U1808" s="191"/>
      <c r="V1808" s="191"/>
      <c r="W1808" s="191"/>
    </row>
    <row r="1809" spans="1:23">
      <c r="A1809" s="191"/>
      <c r="B1809" s="191"/>
      <c r="C1809" s="191"/>
      <c r="D1809" s="191"/>
      <c r="E1809" s="182"/>
      <c r="F1809" s="191"/>
      <c r="G1809" s="191"/>
      <c r="H1809" s="191"/>
      <c r="I1809" s="182"/>
      <c r="J1809" s="191"/>
      <c r="K1809" s="191"/>
      <c r="L1809" s="191"/>
      <c r="M1809" s="191"/>
      <c r="N1809" s="191"/>
      <c r="O1809" s="191"/>
      <c r="P1809" s="191"/>
      <c r="Q1809" s="191"/>
      <c r="R1809" s="191"/>
      <c r="S1809" s="191"/>
      <c r="T1809" s="191"/>
      <c r="U1809" s="191"/>
      <c r="V1809" s="191"/>
      <c r="W1809" s="191"/>
    </row>
    <row r="1810" spans="1:23">
      <c r="A1810" s="191"/>
      <c r="B1810" s="191"/>
      <c r="C1810" s="191"/>
      <c r="D1810" s="191"/>
      <c r="E1810" s="182"/>
      <c r="F1810" s="191"/>
      <c r="G1810" s="191"/>
      <c r="H1810" s="191"/>
      <c r="I1810" s="182"/>
      <c r="J1810" s="191"/>
      <c r="K1810" s="191"/>
      <c r="L1810" s="191"/>
      <c r="M1810" s="191"/>
      <c r="N1810" s="191"/>
      <c r="O1810" s="191"/>
      <c r="P1810" s="191"/>
      <c r="Q1810" s="191"/>
      <c r="R1810" s="191"/>
      <c r="S1810" s="191"/>
      <c r="T1810" s="191"/>
      <c r="U1810" s="191"/>
      <c r="V1810" s="191"/>
      <c r="W1810" s="191"/>
    </row>
    <row r="1811" spans="1:23">
      <c r="A1811" s="191"/>
      <c r="B1811" s="191"/>
      <c r="C1811" s="191"/>
      <c r="D1811" s="191"/>
      <c r="E1811" s="182"/>
      <c r="F1811" s="191"/>
      <c r="G1811" s="191"/>
      <c r="H1811" s="191"/>
      <c r="I1811" s="182"/>
      <c r="J1811" s="191"/>
      <c r="K1811" s="191"/>
      <c r="L1811" s="191"/>
      <c r="M1811" s="191"/>
      <c r="N1811" s="191"/>
      <c r="O1811" s="191"/>
      <c r="P1811" s="191"/>
      <c r="Q1811" s="191"/>
      <c r="R1811" s="191"/>
      <c r="S1811" s="191"/>
      <c r="T1811" s="191"/>
      <c r="U1811" s="191"/>
      <c r="V1811" s="191"/>
      <c r="W1811" s="191"/>
    </row>
    <row r="1812" spans="1:23">
      <c r="A1812" s="191"/>
      <c r="B1812" s="191"/>
      <c r="C1812" s="191"/>
      <c r="D1812" s="191"/>
      <c r="E1812" s="182"/>
      <c r="F1812" s="191"/>
      <c r="G1812" s="191"/>
      <c r="H1812" s="191"/>
      <c r="I1812" s="182"/>
      <c r="J1812" s="191"/>
      <c r="K1812" s="191"/>
      <c r="L1812" s="191"/>
      <c r="M1812" s="191"/>
      <c r="N1812" s="191"/>
      <c r="O1812" s="191"/>
      <c r="P1812" s="191"/>
      <c r="Q1812" s="191"/>
      <c r="R1812" s="191"/>
      <c r="S1812" s="191"/>
      <c r="T1812" s="191"/>
      <c r="U1812" s="191"/>
      <c r="V1812" s="191"/>
      <c r="W1812" s="191"/>
    </row>
    <row r="1813" spans="1:23">
      <c r="A1813" s="191"/>
      <c r="B1813" s="191"/>
      <c r="C1813" s="191"/>
      <c r="D1813" s="191"/>
      <c r="E1813" s="182"/>
      <c r="F1813" s="191"/>
      <c r="G1813" s="191"/>
      <c r="H1813" s="191"/>
      <c r="I1813" s="182"/>
      <c r="J1813" s="191"/>
      <c r="K1813" s="191"/>
      <c r="L1813" s="191"/>
      <c r="M1813" s="191"/>
      <c r="N1813" s="191"/>
      <c r="O1813" s="191"/>
      <c r="P1813" s="191"/>
      <c r="Q1813" s="191"/>
      <c r="R1813" s="191"/>
      <c r="S1813" s="191"/>
      <c r="T1813" s="191"/>
      <c r="U1813" s="191"/>
      <c r="V1813" s="191"/>
      <c r="W1813" s="191"/>
    </row>
    <row r="1814" spans="1:23">
      <c r="A1814" s="191"/>
      <c r="B1814" s="191"/>
      <c r="C1814" s="191"/>
      <c r="D1814" s="191"/>
      <c r="E1814" s="182"/>
      <c r="F1814" s="191"/>
      <c r="G1814" s="191"/>
      <c r="H1814" s="191"/>
      <c r="I1814" s="182"/>
      <c r="J1814" s="191"/>
      <c r="K1814" s="191"/>
      <c r="L1814" s="191"/>
      <c r="M1814" s="191"/>
      <c r="N1814" s="191"/>
      <c r="O1814" s="191"/>
      <c r="P1814" s="191"/>
      <c r="Q1814" s="191"/>
      <c r="R1814" s="191"/>
      <c r="S1814" s="191"/>
      <c r="T1814" s="191"/>
      <c r="U1814" s="191"/>
      <c r="V1814" s="191"/>
      <c r="W1814" s="191"/>
    </row>
    <row r="1815" spans="1:23">
      <c r="A1815" s="191"/>
      <c r="B1815" s="191"/>
      <c r="C1815" s="191"/>
      <c r="D1815" s="191"/>
      <c r="E1815" s="182"/>
      <c r="F1815" s="191"/>
      <c r="G1815" s="191"/>
      <c r="H1815" s="191"/>
      <c r="I1815" s="182"/>
      <c r="J1815" s="191"/>
      <c r="K1815" s="191"/>
      <c r="L1815" s="191"/>
      <c r="M1815" s="191"/>
      <c r="N1815" s="191"/>
      <c r="O1815" s="191"/>
      <c r="P1815" s="191"/>
      <c r="Q1815" s="191"/>
      <c r="R1815" s="191"/>
      <c r="S1815" s="191"/>
      <c r="T1815" s="191"/>
      <c r="U1815" s="191"/>
      <c r="V1815" s="191"/>
      <c r="W1815" s="191"/>
    </row>
    <row r="1816" spans="1:23">
      <c r="A1816" s="191"/>
      <c r="B1816" s="191"/>
      <c r="C1816" s="191"/>
      <c r="D1816" s="191"/>
      <c r="E1816" s="182"/>
      <c r="F1816" s="191"/>
      <c r="G1816" s="191"/>
      <c r="H1816" s="191"/>
      <c r="I1816" s="182"/>
      <c r="J1816" s="191"/>
      <c r="K1816" s="191"/>
      <c r="L1816" s="191"/>
      <c r="M1816" s="191"/>
      <c r="N1816" s="191"/>
      <c r="O1816" s="191"/>
      <c r="P1816" s="191"/>
      <c r="Q1816" s="191"/>
      <c r="R1816" s="191"/>
      <c r="S1816" s="191"/>
      <c r="T1816" s="191"/>
      <c r="U1816" s="191"/>
      <c r="V1816" s="191"/>
      <c r="W1816" s="191"/>
    </row>
    <row r="1817" spans="1:23">
      <c r="A1817" s="191"/>
      <c r="B1817" s="191"/>
      <c r="C1817" s="191"/>
      <c r="D1817" s="191"/>
      <c r="E1817" s="182"/>
      <c r="F1817" s="191"/>
      <c r="G1817" s="191"/>
      <c r="H1817" s="191"/>
      <c r="I1817" s="182"/>
      <c r="J1817" s="191"/>
      <c r="K1817" s="191"/>
      <c r="L1817" s="191"/>
      <c r="M1817" s="191"/>
      <c r="N1817" s="191"/>
      <c r="O1817" s="191"/>
      <c r="P1817" s="191"/>
      <c r="Q1817" s="191"/>
      <c r="R1817" s="191"/>
      <c r="S1817" s="191"/>
      <c r="T1817" s="191"/>
      <c r="U1817" s="191"/>
      <c r="V1817" s="191"/>
      <c r="W1817" s="191"/>
    </row>
    <row r="1818" spans="1:23">
      <c r="A1818" s="191"/>
      <c r="B1818" s="191"/>
      <c r="C1818" s="191"/>
      <c r="D1818" s="191"/>
      <c r="E1818" s="182"/>
      <c r="F1818" s="191"/>
      <c r="G1818" s="191"/>
      <c r="H1818" s="191"/>
      <c r="I1818" s="182"/>
      <c r="J1818" s="191"/>
      <c r="K1818" s="191"/>
      <c r="L1818" s="191"/>
      <c r="M1818" s="191"/>
      <c r="N1818" s="191"/>
      <c r="O1818" s="191"/>
      <c r="P1818" s="191"/>
      <c r="Q1818" s="191"/>
      <c r="R1818" s="191"/>
      <c r="S1818" s="191"/>
      <c r="T1818" s="191"/>
      <c r="U1818" s="191"/>
      <c r="V1818" s="191"/>
      <c r="W1818" s="191"/>
    </row>
    <row r="1819" spans="1:23">
      <c r="A1819" s="191"/>
      <c r="B1819" s="191"/>
      <c r="C1819" s="191"/>
      <c r="D1819" s="191"/>
      <c r="E1819" s="182"/>
      <c r="F1819" s="191"/>
      <c r="G1819" s="191"/>
      <c r="H1819" s="191"/>
      <c r="I1819" s="182"/>
      <c r="J1819" s="191"/>
      <c r="K1819" s="191"/>
      <c r="L1819" s="191"/>
      <c r="M1819" s="191"/>
      <c r="N1819" s="191"/>
      <c r="O1819" s="191"/>
      <c r="P1819" s="191"/>
      <c r="Q1819" s="191"/>
      <c r="R1819" s="191"/>
      <c r="S1819" s="191"/>
      <c r="T1819" s="191"/>
      <c r="U1819" s="191"/>
      <c r="V1819" s="191"/>
      <c r="W1819" s="191"/>
    </row>
    <row r="1820" spans="1:23">
      <c r="A1820" s="191"/>
      <c r="B1820" s="191"/>
      <c r="C1820" s="191"/>
      <c r="D1820" s="191"/>
      <c r="E1820" s="182"/>
      <c r="F1820" s="191"/>
      <c r="G1820" s="191"/>
      <c r="H1820" s="191"/>
      <c r="I1820" s="182"/>
      <c r="J1820" s="191"/>
      <c r="K1820" s="191"/>
      <c r="L1820" s="191"/>
      <c r="M1820" s="191"/>
      <c r="N1820" s="191"/>
      <c r="O1820" s="191"/>
      <c r="P1820" s="191"/>
      <c r="Q1820" s="191"/>
      <c r="R1820" s="191"/>
      <c r="S1820" s="191"/>
      <c r="T1820" s="191"/>
      <c r="U1820" s="191"/>
      <c r="V1820" s="191"/>
      <c r="W1820" s="191"/>
    </row>
    <row r="1821" spans="1:23">
      <c r="A1821" s="191"/>
      <c r="B1821" s="191"/>
      <c r="C1821" s="191"/>
      <c r="D1821" s="191"/>
      <c r="E1821" s="182"/>
      <c r="F1821" s="191"/>
      <c r="G1821" s="191"/>
      <c r="H1821" s="191"/>
      <c r="I1821" s="182"/>
      <c r="J1821" s="191"/>
      <c r="K1821" s="191"/>
      <c r="L1821" s="191"/>
      <c r="M1821" s="191"/>
      <c r="N1821" s="191"/>
      <c r="O1821" s="191"/>
      <c r="P1821" s="191"/>
      <c r="Q1821" s="191"/>
      <c r="R1821" s="191"/>
      <c r="S1821" s="191"/>
      <c r="T1821" s="191"/>
      <c r="U1821" s="191"/>
      <c r="V1821" s="191"/>
      <c r="W1821" s="191"/>
    </row>
    <row r="1822" spans="1:23">
      <c r="A1822" s="191"/>
      <c r="B1822" s="191"/>
      <c r="C1822" s="191"/>
      <c r="D1822" s="191"/>
      <c r="E1822" s="182"/>
      <c r="F1822" s="191"/>
      <c r="G1822" s="191"/>
      <c r="H1822" s="191"/>
      <c r="I1822" s="182"/>
      <c r="J1822" s="191"/>
      <c r="K1822" s="191"/>
      <c r="L1822" s="191"/>
      <c r="M1822" s="191"/>
      <c r="N1822" s="191"/>
      <c r="O1822" s="191"/>
      <c r="P1822" s="191"/>
      <c r="Q1822" s="191"/>
      <c r="R1822" s="191"/>
      <c r="S1822" s="191"/>
      <c r="T1822" s="191"/>
      <c r="U1822" s="191"/>
      <c r="V1822" s="191"/>
      <c r="W1822" s="191"/>
    </row>
    <row r="1823" spans="1:23">
      <c r="A1823" s="191"/>
      <c r="B1823" s="191"/>
      <c r="C1823" s="191"/>
      <c r="D1823" s="191"/>
      <c r="E1823" s="182"/>
      <c r="F1823" s="191"/>
      <c r="G1823" s="191"/>
      <c r="H1823" s="191"/>
      <c r="I1823" s="182"/>
      <c r="J1823" s="191"/>
      <c r="K1823" s="191"/>
      <c r="L1823" s="191"/>
      <c r="M1823" s="191"/>
      <c r="N1823" s="191"/>
      <c r="O1823" s="191"/>
      <c r="P1823" s="191"/>
      <c r="Q1823" s="191"/>
      <c r="R1823" s="191"/>
      <c r="S1823" s="191"/>
      <c r="T1823" s="191"/>
      <c r="U1823" s="191"/>
      <c r="V1823" s="191"/>
      <c r="W1823" s="191"/>
    </row>
    <row r="1824" spans="1:23">
      <c r="A1824" s="191"/>
      <c r="B1824" s="191"/>
      <c r="C1824" s="191"/>
      <c r="D1824" s="191"/>
      <c r="E1824" s="182"/>
      <c r="F1824" s="191"/>
      <c r="G1824" s="191"/>
      <c r="H1824" s="191"/>
      <c r="I1824" s="182"/>
      <c r="J1824" s="191"/>
      <c r="K1824" s="191"/>
      <c r="L1824" s="191"/>
      <c r="M1824" s="191"/>
      <c r="N1824" s="191"/>
      <c r="O1824" s="191"/>
      <c r="P1824" s="191"/>
      <c r="Q1824" s="191"/>
      <c r="R1824" s="191"/>
      <c r="S1824" s="191"/>
      <c r="T1824" s="191"/>
      <c r="U1824" s="191"/>
      <c r="V1824" s="191"/>
      <c r="W1824" s="191"/>
    </row>
    <row r="1825" spans="1:23">
      <c r="A1825" s="191"/>
      <c r="B1825" s="191"/>
      <c r="C1825" s="191"/>
      <c r="D1825" s="191"/>
      <c r="E1825" s="182"/>
      <c r="F1825" s="191"/>
      <c r="G1825" s="191"/>
      <c r="H1825" s="191"/>
      <c r="I1825" s="182"/>
      <c r="J1825" s="191"/>
      <c r="K1825" s="191"/>
      <c r="L1825" s="191"/>
      <c r="M1825" s="191"/>
      <c r="N1825" s="191"/>
      <c r="O1825" s="191"/>
      <c r="P1825" s="191"/>
      <c r="Q1825" s="191"/>
      <c r="R1825" s="191"/>
      <c r="S1825" s="191"/>
      <c r="T1825" s="191"/>
      <c r="U1825" s="191"/>
      <c r="V1825" s="191"/>
      <c r="W1825" s="191"/>
    </row>
    <row r="1826" spans="1:23">
      <c r="A1826" s="191"/>
      <c r="B1826" s="191"/>
      <c r="C1826" s="191"/>
      <c r="D1826" s="191"/>
      <c r="E1826" s="182"/>
      <c r="F1826" s="191"/>
      <c r="G1826" s="191"/>
      <c r="H1826" s="191"/>
      <c r="I1826" s="182"/>
      <c r="J1826" s="191"/>
      <c r="K1826" s="191"/>
      <c r="L1826" s="191"/>
      <c r="M1826" s="191"/>
      <c r="N1826" s="191"/>
      <c r="O1826" s="191"/>
      <c r="P1826" s="191"/>
      <c r="Q1826" s="191"/>
      <c r="R1826" s="191"/>
      <c r="S1826" s="191"/>
      <c r="T1826" s="191"/>
      <c r="U1826" s="191"/>
      <c r="V1826" s="191"/>
      <c r="W1826" s="191"/>
    </row>
    <row r="1827" spans="1:23">
      <c r="A1827" s="191"/>
      <c r="B1827" s="191"/>
      <c r="C1827" s="191"/>
      <c r="D1827" s="191"/>
      <c r="E1827" s="182"/>
      <c r="F1827" s="191"/>
      <c r="G1827" s="191"/>
      <c r="H1827" s="191"/>
      <c r="I1827" s="182"/>
      <c r="J1827" s="191"/>
      <c r="K1827" s="191"/>
      <c r="L1827" s="191"/>
      <c r="M1827" s="191"/>
      <c r="N1827" s="191"/>
      <c r="O1827" s="191"/>
      <c r="P1827" s="191"/>
      <c r="Q1827" s="191"/>
      <c r="R1827" s="191"/>
      <c r="S1827" s="191"/>
      <c r="T1827" s="191"/>
      <c r="U1827" s="191"/>
      <c r="V1827" s="191"/>
      <c r="W1827" s="191"/>
    </row>
    <row r="1828" spans="1:23">
      <c r="A1828" s="191"/>
      <c r="B1828" s="191"/>
      <c r="C1828" s="191"/>
      <c r="D1828" s="191"/>
      <c r="E1828" s="182"/>
      <c r="F1828" s="191"/>
      <c r="G1828" s="191"/>
      <c r="H1828" s="191"/>
      <c r="I1828" s="182"/>
      <c r="J1828" s="191"/>
      <c r="K1828" s="191"/>
      <c r="L1828" s="191"/>
      <c r="M1828" s="191"/>
      <c r="N1828" s="191"/>
      <c r="O1828" s="191"/>
      <c r="P1828" s="191"/>
      <c r="Q1828" s="191"/>
      <c r="R1828" s="191"/>
      <c r="S1828" s="191"/>
      <c r="T1828" s="191"/>
      <c r="U1828" s="191"/>
      <c r="V1828" s="191"/>
      <c r="W1828" s="191"/>
    </row>
    <row r="1829" spans="1:23">
      <c r="A1829" s="191"/>
      <c r="B1829" s="191"/>
      <c r="C1829" s="191"/>
      <c r="D1829" s="191"/>
      <c r="E1829" s="182"/>
      <c r="F1829" s="191"/>
      <c r="G1829" s="191"/>
      <c r="H1829" s="191"/>
      <c r="I1829" s="182"/>
      <c r="J1829" s="191"/>
      <c r="K1829" s="191"/>
      <c r="L1829" s="191"/>
      <c r="M1829" s="191"/>
      <c r="N1829" s="191"/>
      <c r="O1829" s="191"/>
      <c r="P1829" s="191"/>
      <c r="Q1829" s="191"/>
      <c r="R1829" s="191"/>
      <c r="S1829" s="191"/>
      <c r="T1829" s="191"/>
      <c r="U1829" s="191"/>
      <c r="V1829" s="191"/>
      <c r="W1829" s="191"/>
    </row>
    <row r="1830" spans="1:23">
      <c r="A1830" s="191"/>
      <c r="B1830" s="191"/>
      <c r="C1830" s="191"/>
      <c r="D1830" s="191"/>
      <c r="E1830" s="182"/>
      <c r="F1830" s="191"/>
      <c r="G1830" s="191"/>
      <c r="H1830" s="191"/>
      <c r="I1830" s="182"/>
      <c r="J1830" s="191"/>
      <c r="K1830" s="191"/>
      <c r="L1830" s="191"/>
      <c r="M1830" s="191"/>
      <c r="N1830" s="191"/>
      <c r="O1830" s="191"/>
      <c r="P1830" s="191"/>
      <c r="Q1830" s="191"/>
      <c r="R1830" s="191"/>
      <c r="S1830" s="191"/>
      <c r="T1830" s="191"/>
      <c r="U1830" s="191"/>
      <c r="V1830" s="191"/>
      <c r="W1830" s="191"/>
    </row>
    <row r="1831" spans="1:23">
      <c r="A1831" s="191"/>
      <c r="B1831" s="191"/>
      <c r="C1831" s="191"/>
      <c r="D1831" s="191"/>
      <c r="E1831" s="182"/>
      <c r="F1831" s="191"/>
      <c r="G1831" s="191"/>
      <c r="H1831" s="191"/>
      <c r="I1831" s="182"/>
      <c r="J1831" s="191"/>
      <c r="K1831" s="191"/>
      <c r="L1831" s="191"/>
      <c r="M1831" s="191"/>
      <c r="N1831" s="191"/>
      <c r="O1831" s="191"/>
      <c r="P1831" s="191"/>
      <c r="Q1831" s="191"/>
      <c r="R1831" s="191"/>
      <c r="S1831" s="191"/>
      <c r="T1831" s="191"/>
      <c r="U1831" s="191"/>
      <c r="V1831" s="191"/>
      <c r="W1831" s="191"/>
    </row>
    <row r="1832" spans="1:23">
      <c r="A1832" s="191"/>
      <c r="B1832" s="191"/>
      <c r="C1832" s="191"/>
      <c r="D1832" s="191"/>
      <c r="E1832" s="182"/>
      <c r="F1832" s="191"/>
      <c r="G1832" s="191"/>
      <c r="H1832" s="191"/>
      <c r="I1832" s="182"/>
      <c r="J1832" s="191"/>
      <c r="K1832" s="191"/>
      <c r="L1832" s="191"/>
      <c r="M1832" s="191"/>
      <c r="N1832" s="191"/>
      <c r="O1832" s="191"/>
      <c r="P1832" s="191"/>
      <c r="Q1832" s="191"/>
      <c r="R1832" s="191"/>
      <c r="S1832" s="191"/>
      <c r="T1832" s="191"/>
      <c r="U1832" s="191"/>
      <c r="V1832" s="191"/>
      <c r="W1832" s="191"/>
    </row>
    <row r="1833" spans="1:23">
      <c r="A1833" s="191"/>
      <c r="B1833" s="191"/>
      <c r="C1833" s="191"/>
      <c r="D1833" s="191"/>
      <c r="E1833" s="182"/>
      <c r="F1833" s="191"/>
      <c r="G1833" s="191"/>
      <c r="H1833" s="191"/>
      <c r="I1833" s="182"/>
      <c r="J1833" s="191"/>
      <c r="K1833" s="191"/>
      <c r="L1833" s="191"/>
      <c r="M1833" s="191"/>
      <c r="N1833" s="191"/>
      <c r="O1833" s="191"/>
      <c r="P1833" s="191"/>
      <c r="Q1833" s="191"/>
      <c r="R1833" s="191"/>
      <c r="S1833" s="191"/>
      <c r="T1833" s="191"/>
      <c r="U1833" s="191"/>
      <c r="V1833" s="191"/>
      <c r="W1833" s="191"/>
    </row>
    <row r="1834" spans="1:23">
      <c r="A1834" s="191"/>
      <c r="B1834" s="191"/>
      <c r="C1834" s="191"/>
      <c r="D1834" s="191"/>
      <c r="E1834" s="182"/>
      <c r="F1834" s="191"/>
      <c r="G1834" s="191"/>
      <c r="H1834" s="191"/>
      <c r="I1834" s="182"/>
      <c r="J1834" s="191"/>
      <c r="K1834" s="191"/>
      <c r="L1834" s="191"/>
      <c r="M1834" s="191"/>
      <c r="N1834" s="191"/>
      <c r="O1834" s="191"/>
      <c r="P1834" s="191"/>
      <c r="Q1834" s="191"/>
      <c r="R1834" s="191"/>
      <c r="S1834" s="191"/>
      <c r="T1834" s="191"/>
      <c r="U1834" s="191"/>
      <c r="V1834" s="191"/>
      <c r="W1834" s="191"/>
    </row>
    <row r="1835" spans="1:23">
      <c r="A1835" s="191"/>
      <c r="B1835" s="191"/>
      <c r="C1835" s="191"/>
      <c r="D1835" s="191"/>
      <c r="E1835" s="182"/>
      <c r="F1835" s="191"/>
      <c r="G1835" s="191"/>
      <c r="H1835" s="191"/>
      <c r="I1835" s="182"/>
      <c r="J1835" s="191"/>
      <c r="K1835" s="191"/>
      <c r="L1835" s="191"/>
      <c r="M1835" s="191"/>
      <c r="N1835" s="191"/>
      <c r="O1835" s="191"/>
      <c r="P1835" s="191"/>
      <c r="Q1835" s="191"/>
      <c r="R1835" s="191"/>
      <c r="S1835" s="191"/>
      <c r="T1835" s="191"/>
      <c r="U1835" s="191"/>
      <c r="V1835" s="191"/>
      <c r="W1835" s="191"/>
    </row>
    <row r="1836" spans="1:23">
      <c r="A1836" s="191"/>
      <c r="B1836" s="191"/>
      <c r="C1836" s="191"/>
      <c r="D1836" s="191"/>
      <c r="E1836" s="182"/>
      <c r="F1836" s="191"/>
      <c r="G1836" s="191"/>
      <c r="H1836" s="191"/>
      <c r="I1836" s="182"/>
      <c r="J1836" s="191"/>
      <c r="K1836" s="191"/>
      <c r="L1836" s="191"/>
      <c r="M1836" s="191"/>
      <c r="N1836" s="191"/>
      <c r="O1836" s="191"/>
      <c r="P1836" s="191"/>
      <c r="Q1836" s="191"/>
      <c r="R1836" s="191"/>
      <c r="S1836" s="191"/>
      <c r="T1836" s="191"/>
      <c r="U1836" s="191"/>
      <c r="V1836" s="191"/>
      <c r="W1836" s="191"/>
    </row>
    <row r="1837" spans="1:23">
      <c r="A1837" s="191"/>
      <c r="B1837" s="191"/>
      <c r="C1837" s="191"/>
      <c r="D1837" s="191"/>
      <c r="E1837" s="182"/>
      <c r="F1837" s="191"/>
      <c r="G1837" s="191"/>
      <c r="H1837" s="191"/>
      <c r="I1837" s="182"/>
      <c r="J1837" s="191"/>
      <c r="K1837" s="191"/>
      <c r="L1837" s="191"/>
      <c r="M1837" s="191"/>
      <c r="N1837" s="191"/>
      <c r="O1837" s="191"/>
      <c r="P1837" s="191"/>
      <c r="Q1837" s="191"/>
      <c r="R1837" s="191"/>
      <c r="S1837" s="191"/>
      <c r="T1837" s="191"/>
      <c r="U1837" s="191"/>
      <c r="V1837" s="191"/>
      <c r="W1837" s="191"/>
    </row>
    <row r="1838" spans="1:23">
      <c r="A1838" s="191"/>
      <c r="B1838" s="191"/>
      <c r="C1838" s="191"/>
      <c r="D1838" s="191"/>
      <c r="E1838" s="182"/>
      <c r="F1838" s="191"/>
      <c r="G1838" s="191"/>
      <c r="H1838" s="191"/>
      <c r="I1838" s="182"/>
      <c r="J1838" s="191"/>
      <c r="K1838" s="191"/>
      <c r="L1838" s="191"/>
      <c r="M1838" s="191"/>
      <c r="N1838" s="191"/>
      <c r="O1838" s="191"/>
      <c r="P1838" s="191"/>
      <c r="Q1838" s="191"/>
      <c r="R1838" s="191"/>
      <c r="S1838" s="191"/>
      <c r="T1838" s="191"/>
      <c r="U1838" s="191"/>
      <c r="V1838" s="191"/>
      <c r="W1838" s="191"/>
    </row>
    <row r="1839" spans="1:23">
      <c r="A1839" s="191"/>
      <c r="B1839" s="191"/>
      <c r="C1839" s="191"/>
      <c r="D1839" s="191"/>
      <c r="E1839" s="182"/>
      <c r="F1839" s="191"/>
      <c r="G1839" s="191"/>
      <c r="H1839" s="191"/>
      <c r="I1839" s="182"/>
      <c r="J1839" s="191"/>
      <c r="K1839" s="191"/>
      <c r="L1839" s="191"/>
      <c r="M1839" s="191"/>
      <c r="N1839" s="191"/>
      <c r="O1839" s="191"/>
      <c r="P1839" s="191"/>
      <c r="Q1839" s="191"/>
      <c r="R1839" s="191"/>
      <c r="S1839" s="191"/>
      <c r="T1839" s="191"/>
      <c r="U1839" s="191"/>
      <c r="V1839" s="191"/>
      <c r="W1839" s="191"/>
    </row>
    <row r="1840" spans="1:23">
      <c r="A1840" s="191"/>
      <c r="B1840" s="191"/>
      <c r="C1840" s="191"/>
      <c r="D1840" s="191"/>
      <c r="E1840" s="182"/>
      <c r="F1840" s="191"/>
      <c r="G1840" s="191"/>
      <c r="H1840" s="191"/>
      <c r="I1840" s="182"/>
      <c r="J1840" s="191"/>
      <c r="K1840" s="191"/>
      <c r="L1840" s="191"/>
      <c r="M1840" s="191"/>
      <c r="N1840" s="191"/>
      <c r="O1840" s="191"/>
      <c r="P1840" s="191"/>
      <c r="Q1840" s="191"/>
      <c r="R1840" s="191"/>
      <c r="S1840" s="191"/>
      <c r="T1840" s="191"/>
      <c r="U1840" s="191"/>
      <c r="V1840" s="191"/>
      <c r="W1840" s="191"/>
    </row>
    <row r="1841" spans="1:23">
      <c r="A1841" s="191"/>
      <c r="B1841" s="191"/>
      <c r="C1841" s="191"/>
      <c r="D1841" s="191"/>
      <c r="E1841" s="182"/>
      <c r="F1841" s="191"/>
      <c r="G1841" s="191"/>
      <c r="H1841" s="191"/>
      <c r="I1841" s="182"/>
      <c r="J1841" s="191"/>
      <c r="K1841" s="191"/>
      <c r="L1841" s="191"/>
      <c r="M1841" s="191"/>
      <c r="N1841" s="191"/>
      <c r="O1841" s="191"/>
      <c r="P1841" s="191"/>
      <c r="Q1841" s="191"/>
      <c r="R1841" s="191"/>
      <c r="S1841" s="191"/>
      <c r="T1841" s="191"/>
      <c r="U1841" s="191"/>
      <c r="V1841" s="191"/>
      <c r="W1841" s="191"/>
    </row>
    <row r="1842" spans="1:23">
      <c r="A1842" s="191"/>
      <c r="B1842" s="191"/>
      <c r="C1842" s="191"/>
      <c r="D1842" s="191"/>
      <c r="E1842" s="182"/>
      <c r="F1842" s="191"/>
      <c r="G1842" s="191"/>
      <c r="H1842" s="191"/>
      <c r="I1842" s="182"/>
      <c r="J1842" s="191"/>
      <c r="K1842" s="191"/>
      <c r="L1842" s="191"/>
      <c r="M1842" s="191"/>
      <c r="N1842" s="191"/>
      <c r="O1842" s="191"/>
      <c r="P1842" s="191"/>
      <c r="Q1842" s="191"/>
      <c r="R1842" s="191"/>
      <c r="S1842" s="191"/>
      <c r="T1842" s="191"/>
      <c r="U1842" s="191"/>
      <c r="V1842" s="191"/>
      <c r="W1842" s="191"/>
    </row>
    <row r="1843" spans="1:23">
      <c r="A1843" s="191"/>
      <c r="B1843" s="191"/>
      <c r="C1843" s="191"/>
      <c r="D1843" s="191"/>
      <c r="E1843" s="182"/>
      <c r="F1843" s="191"/>
      <c r="G1843" s="191"/>
      <c r="H1843" s="191"/>
      <c r="I1843" s="182"/>
      <c r="J1843" s="191"/>
      <c r="K1843" s="191"/>
      <c r="L1843" s="191"/>
      <c r="M1843" s="191"/>
      <c r="N1843" s="191"/>
      <c r="O1843" s="191"/>
      <c r="P1843" s="191"/>
      <c r="Q1843" s="191"/>
      <c r="R1843" s="191"/>
      <c r="S1843" s="191"/>
      <c r="T1843" s="191"/>
      <c r="U1843" s="191"/>
      <c r="V1843" s="191"/>
      <c r="W1843" s="191"/>
    </row>
    <row r="1844" spans="1:23">
      <c r="A1844" s="191"/>
      <c r="B1844" s="191"/>
      <c r="C1844" s="191"/>
      <c r="D1844" s="191"/>
      <c r="E1844" s="182"/>
      <c r="F1844" s="191"/>
      <c r="G1844" s="191"/>
      <c r="H1844" s="191"/>
      <c r="I1844" s="182"/>
      <c r="J1844" s="191"/>
      <c r="K1844" s="191"/>
      <c r="L1844" s="191"/>
      <c r="M1844" s="191"/>
      <c r="N1844" s="191"/>
      <c r="O1844" s="191"/>
      <c r="P1844" s="191"/>
      <c r="Q1844" s="191"/>
      <c r="R1844" s="191"/>
      <c r="S1844" s="191"/>
      <c r="T1844" s="191"/>
      <c r="U1844" s="191"/>
      <c r="V1844" s="191"/>
      <c r="W1844" s="191"/>
    </row>
    <row r="1845" spans="1:23">
      <c r="A1845" s="191"/>
      <c r="B1845" s="191"/>
      <c r="C1845" s="191"/>
      <c r="D1845" s="191"/>
      <c r="E1845" s="182"/>
      <c r="F1845" s="191"/>
      <c r="G1845" s="191"/>
      <c r="H1845" s="191"/>
      <c r="I1845" s="182"/>
      <c r="J1845" s="191"/>
      <c r="K1845" s="191"/>
      <c r="L1845" s="191"/>
      <c r="M1845" s="191"/>
      <c r="N1845" s="191"/>
      <c r="O1845" s="191"/>
      <c r="P1845" s="191"/>
      <c r="Q1845" s="191"/>
      <c r="R1845" s="191"/>
      <c r="S1845" s="191"/>
      <c r="T1845" s="191"/>
      <c r="U1845" s="191"/>
      <c r="V1845" s="191"/>
      <c r="W1845" s="191"/>
    </row>
    <row r="1846" spans="1:23">
      <c r="A1846" s="191"/>
      <c r="B1846" s="191"/>
      <c r="C1846" s="191"/>
      <c r="D1846" s="191"/>
      <c r="E1846" s="182"/>
      <c r="F1846" s="191"/>
      <c r="G1846" s="191"/>
      <c r="H1846" s="191"/>
      <c r="I1846" s="182"/>
      <c r="J1846" s="191"/>
      <c r="K1846" s="191"/>
      <c r="L1846" s="191"/>
      <c r="M1846" s="191"/>
      <c r="N1846" s="191"/>
      <c r="O1846" s="191"/>
      <c r="P1846" s="191"/>
      <c r="Q1846" s="191"/>
      <c r="R1846" s="191"/>
      <c r="S1846" s="191"/>
      <c r="T1846" s="191"/>
      <c r="U1846" s="191"/>
      <c r="V1846" s="191"/>
      <c r="W1846" s="191"/>
    </row>
    <row r="1847" spans="1:23">
      <c r="A1847" s="191"/>
      <c r="B1847" s="191"/>
      <c r="C1847" s="191"/>
      <c r="D1847" s="191"/>
      <c r="E1847" s="182"/>
      <c r="F1847" s="191"/>
      <c r="G1847" s="191"/>
      <c r="H1847" s="191"/>
      <c r="I1847" s="182"/>
      <c r="J1847" s="191"/>
      <c r="K1847" s="191"/>
      <c r="L1847" s="191"/>
      <c r="M1847" s="191"/>
      <c r="N1847" s="191"/>
      <c r="O1847" s="191"/>
      <c r="P1847" s="191"/>
      <c r="Q1847" s="191"/>
      <c r="R1847" s="191"/>
      <c r="S1847" s="191"/>
      <c r="T1847" s="191"/>
      <c r="U1847" s="191"/>
      <c r="V1847" s="191"/>
      <c r="W1847" s="191"/>
    </row>
    <row r="1848" spans="1:23">
      <c r="A1848" s="191"/>
      <c r="B1848" s="191"/>
      <c r="C1848" s="191"/>
      <c r="D1848" s="191"/>
      <c r="E1848" s="182"/>
      <c r="F1848" s="191"/>
      <c r="G1848" s="191"/>
      <c r="H1848" s="191"/>
      <c r="I1848" s="182"/>
      <c r="J1848" s="191"/>
      <c r="K1848" s="191"/>
      <c r="L1848" s="191"/>
      <c r="M1848" s="191"/>
      <c r="N1848" s="191"/>
      <c r="O1848" s="191"/>
      <c r="P1848" s="191"/>
      <c r="Q1848" s="191"/>
      <c r="R1848" s="191"/>
      <c r="S1848" s="191"/>
      <c r="T1848" s="191"/>
      <c r="U1848" s="191"/>
      <c r="V1848" s="191"/>
      <c r="W1848" s="191"/>
    </row>
    <row r="1849" spans="1:23">
      <c r="A1849" s="191"/>
      <c r="B1849" s="191"/>
      <c r="C1849" s="191"/>
      <c r="D1849" s="191"/>
      <c r="E1849" s="182"/>
      <c r="F1849" s="191"/>
      <c r="G1849" s="191"/>
      <c r="H1849" s="191"/>
      <c r="I1849" s="182"/>
      <c r="J1849" s="191"/>
      <c r="K1849" s="191"/>
      <c r="L1849" s="191"/>
      <c r="M1849" s="191"/>
      <c r="N1849" s="191"/>
      <c r="O1849" s="191"/>
      <c r="P1849" s="191"/>
      <c r="Q1849" s="191"/>
      <c r="R1849" s="191"/>
      <c r="S1849" s="191"/>
      <c r="T1849" s="191"/>
      <c r="U1849" s="191"/>
      <c r="V1849" s="191"/>
      <c r="W1849" s="191"/>
    </row>
    <row r="1850" spans="1:23">
      <c r="A1850" s="191"/>
      <c r="B1850" s="191"/>
      <c r="C1850" s="191"/>
      <c r="D1850" s="191"/>
      <c r="E1850" s="182"/>
      <c r="F1850" s="191"/>
      <c r="G1850" s="191"/>
      <c r="H1850" s="191"/>
      <c r="I1850" s="182"/>
      <c r="J1850" s="191"/>
      <c r="K1850" s="191"/>
      <c r="L1850" s="191"/>
      <c r="M1850" s="191"/>
      <c r="N1850" s="191"/>
      <c r="O1850" s="191"/>
      <c r="P1850" s="191"/>
      <c r="Q1850" s="191"/>
      <c r="R1850" s="191"/>
      <c r="S1850" s="191"/>
      <c r="T1850" s="191"/>
      <c r="U1850" s="191"/>
      <c r="V1850" s="191"/>
      <c r="W1850" s="191"/>
    </row>
    <row r="1851" spans="1:23">
      <c r="A1851" s="191"/>
      <c r="B1851" s="191"/>
      <c r="C1851" s="191"/>
      <c r="D1851" s="191"/>
      <c r="E1851" s="182"/>
      <c r="F1851" s="191"/>
      <c r="G1851" s="191"/>
      <c r="H1851" s="191"/>
      <c r="I1851" s="182"/>
      <c r="J1851" s="191"/>
      <c r="K1851" s="191"/>
      <c r="L1851" s="191"/>
      <c r="M1851" s="191"/>
      <c r="N1851" s="191"/>
      <c r="O1851" s="191"/>
      <c r="P1851" s="191"/>
      <c r="Q1851" s="191"/>
      <c r="R1851" s="191"/>
      <c r="S1851" s="191"/>
      <c r="T1851" s="191"/>
      <c r="U1851" s="191"/>
      <c r="V1851" s="191"/>
      <c r="W1851" s="191"/>
    </row>
    <row r="1852" spans="1:23">
      <c r="A1852" s="191"/>
      <c r="B1852" s="191"/>
      <c r="C1852" s="191"/>
      <c r="D1852" s="191"/>
      <c r="E1852" s="182"/>
      <c r="F1852" s="191"/>
      <c r="G1852" s="191"/>
      <c r="H1852" s="191"/>
      <c r="I1852" s="182"/>
      <c r="J1852" s="191"/>
      <c r="K1852" s="191"/>
      <c r="L1852" s="191"/>
      <c r="M1852" s="191"/>
      <c r="N1852" s="191"/>
      <c r="O1852" s="191"/>
      <c r="P1852" s="191"/>
      <c r="Q1852" s="191"/>
      <c r="R1852" s="191"/>
      <c r="S1852" s="191"/>
      <c r="T1852" s="191"/>
      <c r="U1852" s="191"/>
      <c r="V1852" s="191"/>
      <c r="W1852" s="191"/>
    </row>
    <row r="1853" spans="1:23">
      <c r="A1853" s="191"/>
      <c r="B1853" s="191"/>
      <c r="C1853" s="191"/>
      <c r="D1853" s="191"/>
      <c r="E1853" s="182"/>
      <c r="F1853" s="191"/>
      <c r="G1853" s="191"/>
      <c r="H1853" s="191"/>
      <c r="I1853" s="182"/>
      <c r="J1853" s="191"/>
      <c r="K1853" s="191"/>
      <c r="L1853" s="191"/>
      <c r="M1853" s="191"/>
      <c r="N1853" s="191"/>
      <c r="O1853" s="191"/>
      <c r="P1853" s="191"/>
      <c r="Q1853" s="191"/>
      <c r="R1853" s="191"/>
      <c r="S1853" s="191"/>
      <c r="T1853" s="191"/>
      <c r="U1853" s="191"/>
      <c r="V1853" s="191"/>
      <c r="W1853" s="191"/>
    </row>
    <row r="1854" spans="1:23">
      <c r="A1854" s="191"/>
      <c r="B1854" s="191"/>
      <c r="C1854" s="191"/>
      <c r="D1854" s="191"/>
      <c r="E1854" s="182"/>
      <c r="F1854" s="191"/>
      <c r="G1854" s="191"/>
      <c r="H1854" s="191"/>
      <c r="I1854" s="182"/>
      <c r="J1854" s="191"/>
      <c r="K1854" s="191"/>
      <c r="L1854" s="191"/>
      <c r="M1854" s="191"/>
      <c r="N1854" s="191"/>
      <c r="O1854" s="191"/>
      <c r="P1854" s="191"/>
      <c r="Q1854" s="191"/>
      <c r="R1854" s="191"/>
      <c r="S1854" s="191"/>
      <c r="T1854" s="191"/>
      <c r="U1854" s="191"/>
      <c r="V1854" s="191"/>
      <c r="W1854" s="191"/>
    </row>
    <row r="1855" spans="1:23">
      <c r="A1855" s="191"/>
      <c r="B1855" s="191"/>
      <c r="C1855" s="191"/>
      <c r="D1855" s="191"/>
      <c r="E1855" s="182"/>
      <c r="F1855" s="191"/>
      <c r="G1855" s="191"/>
      <c r="H1855" s="191"/>
      <c r="I1855" s="182"/>
      <c r="J1855" s="191"/>
      <c r="K1855" s="191"/>
      <c r="L1855" s="191"/>
      <c r="M1855" s="191"/>
      <c r="N1855" s="191"/>
      <c r="O1855" s="191"/>
      <c r="P1855" s="191"/>
      <c r="Q1855" s="191"/>
      <c r="R1855" s="191"/>
      <c r="S1855" s="191"/>
      <c r="T1855" s="191"/>
      <c r="U1855" s="191"/>
      <c r="V1855" s="191"/>
      <c r="W1855" s="191"/>
    </row>
    <row r="1856" spans="1:23">
      <c r="A1856" s="191"/>
      <c r="B1856" s="191"/>
      <c r="C1856" s="191"/>
      <c r="D1856" s="191"/>
      <c r="E1856" s="182"/>
      <c r="F1856" s="191"/>
      <c r="G1856" s="191"/>
      <c r="H1856" s="191"/>
      <c r="I1856" s="182"/>
      <c r="J1856" s="191"/>
      <c r="K1856" s="191"/>
      <c r="L1856" s="191"/>
      <c r="M1856" s="191"/>
      <c r="N1856" s="191"/>
      <c r="O1856" s="191"/>
      <c r="P1856" s="191"/>
      <c r="Q1856" s="191"/>
      <c r="R1856" s="191"/>
      <c r="S1856" s="191"/>
      <c r="T1856" s="191"/>
      <c r="U1856" s="191"/>
      <c r="V1856" s="191"/>
      <c r="W1856" s="191"/>
    </row>
    <row r="1857" spans="1:23">
      <c r="A1857" s="191"/>
      <c r="B1857" s="191"/>
      <c r="C1857" s="191"/>
      <c r="D1857" s="191"/>
      <c r="E1857" s="182"/>
      <c r="F1857" s="191"/>
      <c r="G1857" s="191"/>
      <c r="H1857" s="191"/>
      <c r="I1857" s="182"/>
      <c r="J1857" s="191"/>
      <c r="K1857" s="191"/>
      <c r="L1857" s="191"/>
      <c r="M1857" s="191"/>
      <c r="N1857" s="191"/>
      <c r="O1857" s="191"/>
      <c r="P1857" s="191"/>
      <c r="Q1857" s="191"/>
      <c r="R1857" s="191"/>
      <c r="S1857" s="191"/>
      <c r="T1857" s="191"/>
      <c r="U1857" s="191"/>
      <c r="V1857" s="191"/>
      <c r="W1857" s="191"/>
    </row>
    <row r="1858" spans="1:23">
      <c r="A1858" s="191"/>
      <c r="B1858" s="191"/>
      <c r="C1858" s="191"/>
      <c r="D1858" s="191"/>
      <c r="E1858" s="182"/>
      <c r="F1858" s="191"/>
      <c r="G1858" s="191"/>
      <c r="H1858" s="191"/>
      <c r="I1858" s="182"/>
      <c r="J1858" s="191"/>
      <c r="K1858" s="191"/>
      <c r="L1858" s="191"/>
      <c r="M1858" s="191"/>
      <c r="N1858" s="191"/>
      <c r="O1858" s="191"/>
      <c r="P1858" s="191"/>
      <c r="Q1858" s="191"/>
      <c r="R1858" s="191"/>
      <c r="S1858" s="191"/>
      <c r="T1858" s="191"/>
      <c r="U1858" s="191"/>
      <c r="V1858" s="191"/>
      <c r="W1858" s="191"/>
    </row>
    <row r="1859" spans="1:23">
      <c r="A1859" s="191"/>
      <c r="B1859" s="191"/>
      <c r="C1859" s="191"/>
      <c r="D1859" s="191"/>
      <c r="E1859" s="182"/>
      <c r="F1859" s="191"/>
      <c r="G1859" s="191"/>
      <c r="H1859" s="191"/>
      <c r="I1859" s="182"/>
      <c r="J1859" s="191"/>
      <c r="K1859" s="191"/>
      <c r="L1859" s="191"/>
      <c r="M1859" s="191"/>
      <c r="N1859" s="191"/>
      <c r="O1859" s="191"/>
      <c r="P1859" s="191"/>
      <c r="Q1859" s="191"/>
      <c r="R1859" s="191"/>
      <c r="S1859" s="191"/>
      <c r="T1859" s="191"/>
      <c r="U1859" s="191"/>
      <c r="V1859" s="191"/>
      <c r="W1859" s="191"/>
    </row>
    <row r="1860" spans="1:23">
      <c r="A1860" s="191"/>
      <c r="B1860" s="191"/>
      <c r="C1860" s="191"/>
      <c r="D1860" s="191"/>
      <c r="E1860" s="182"/>
      <c r="F1860" s="191"/>
      <c r="G1860" s="191"/>
      <c r="H1860" s="191"/>
      <c r="I1860" s="182"/>
      <c r="J1860" s="191"/>
      <c r="K1860" s="191"/>
      <c r="L1860" s="191"/>
      <c r="M1860" s="191"/>
      <c r="N1860" s="191"/>
      <c r="O1860" s="191"/>
      <c r="P1860" s="191"/>
      <c r="Q1860" s="191"/>
      <c r="R1860" s="191"/>
      <c r="S1860" s="191"/>
      <c r="T1860" s="191"/>
      <c r="U1860" s="191"/>
      <c r="V1860" s="191"/>
      <c r="W1860" s="191"/>
    </row>
    <row r="1861" spans="1:23">
      <c r="A1861" s="191"/>
      <c r="B1861" s="191"/>
      <c r="C1861" s="191"/>
      <c r="D1861" s="191"/>
      <c r="E1861" s="182"/>
      <c r="F1861" s="191"/>
      <c r="G1861" s="191"/>
      <c r="H1861" s="191"/>
      <c r="I1861" s="182"/>
      <c r="J1861" s="191"/>
      <c r="K1861" s="191"/>
      <c r="L1861" s="191"/>
      <c r="M1861" s="191"/>
      <c r="N1861" s="191"/>
      <c r="O1861" s="191"/>
      <c r="P1861" s="191"/>
      <c r="Q1861" s="191"/>
      <c r="R1861" s="191"/>
      <c r="S1861" s="191"/>
      <c r="T1861" s="191"/>
      <c r="U1861" s="191"/>
      <c r="V1861" s="191"/>
      <c r="W1861" s="191"/>
    </row>
    <row r="1862" spans="1:23">
      <c r="A1862" s="191"/>
      <c r="B1862" s="191"/>
      <c r="C1862" s="191"/>
      <c r="D1862" s="191"/>
      <c r="E1862" s="182"/>
      <c r="F1862" s="191"/>
      <c r="G1862" s="191"/>
      <c r="H1862" s="191"/>
      <c r="I1862" s="182"/>
      <c r="J1862" s="191"/>
      <c r="K1862" s="191"/>
      <c r="L1862" s="191"/>
      <c r="M1862" s="191"/>
      <c r="N1862" s="191"/>
      <c r="O1862" s="191"/>
      <c r="P1862" s="191"/>
      <c r="Q1862" s="191"/>
      <c r="R1862" s="191"/>
      <c r="S1862" s="191"/>
      <c r="T1862" s="191"/>
      <c r="U1862" s="191"/>
      <c r="V1862" s="191"/>
      <c r="W1862" s="191"/>
    </row>
    <row r="1863" spans="1:23">
      <c r="A1863" s="191"/>
      <c r="B1863" s="191"/>
      <c r="C1863" s="191"/>
      <c r="D1863" s="191"/>
      <c r="E1863" s="182"/>
      <c r="F1863" s="191"/>
      <c r="G1863" s="191"/>
      <c r="H1863" s="191"/>
      <c r="I1863" s="182"/>
      <c r="J1863" s="191"/>
      <c r="K1863" s="191"/>
      <c r="L1863" s="191"/>
      <c r="M1863" s="191"/>
      <c r="N1863" s="191"/>
      <c r="O1863" s="191"/>
      <c r="P1863" s="191"/>
      <c r="Q1863" s="191"/>
      <c r="R1863" s="191"/>
      <c r="S1863" s="191"/>
      <c r="T1863" s="191"/>
      <c r="U1863" s="191"/>
      <c r="V1863" s="191"/>
      <c r="W1863" s="191"/>
    </row>
    <row r="1864" spans="1:23">
      <c r="A1864" s="191"/>
      <c r="B1864" s="191"/>
      <c r="C1864" s="191"/>
      <c r="D1864" s="191"/>
      <c r="E1864" s="182"/>
      <c r="F1864" s="191"/>
      <c r="G1864" s="191"/>
      <c r="H1864" s="191"/>
      <c r="I1864" s="182"/>
      <c r="J1864" s="191"/>
      <c r="K1864" s="191"/>
      <c r="L1864" s="191"/>
      <c r="M1864" s="191"/>
      <c r="N1864" s="191"/>
      <c r="O1864" s="191"/>
      <c r="P1864" s="191"/>
      <c r="Q1864" s="191"/>
      <c r="R1864" s="191"/>
      <c r="S1864" s="191"/>
      <c r="T1864" s="191"/>
      <c r="U1864" s="191"/>
      <c r="V1864" s="191"/>
      <c r="W1864" s="191"/>
    </row>
    <row r="1865" spans="1:23">
      <c r="A1865" s="191"/>
      <c r="B1865" s="191"/>
      <c r="C1865" s="191"/>
      <c r="D1865" s="191"/>
      <c r="E1865" s="182"/>
      <c r="F1865" s="191"/>
      <c r="G1865" s="191"/>
      <c r="H1865" s="191"/>
      <c r="I1865" s="182"/>
      <c r="J1865" s="191"/>
      <c r="K1865" s="191"/>
      <c r="L1865" s="191"/>
      <c r="M1865" s="191"/>
      <c r="N1865" s="191"/>
      <c r="O1865" s="191"/>
      <c r="P1865" s="191"/>
      <c r="Q1865" s="191"/>
      <c r="R1865" s="191"/>
      <c r="S1865" s="191"/>
      <c r="T1865" s="191"/>
      <c r="U1865" s="191"/>
      <c r="V1865" s="191"/>
      <c r="W1865" s="191"/>
    </row>
    <row r="1866" spans="1:23">
      <c r="A1866" s="191"/>
      <c r="B1866" s="191"/>
      <c r="C1866" s="191"/>
      <c r="D1866" s="191"/>
      <c r="E1866" s="182"/>
      <c r="F1866" s="191"/>
      <c r="G1866" s="191"/>
      <c r="H1866" s="191"/>
      <c r="I1866" s="182"/>
      <c r="J1866" s="191"/>
      <c r="K1866" s="191"/>
      <c r="L1866" s="191"/>
      <c r="M1866" s="191"/>
      <c r="N1866" s="191"/>
      <c r="O1866" s="191"/>
      <c r="P1866" s="191"/>
      <c r="Q1866" s="191"/>
      <c r="R1866" s="191"/>
      <c r="S1866" s="191"/>
      <c r="T1866" s="191"/>
      <c r="U1866" s="191"/>
      <c r="V1866" s="191"/>
      <c r="W1866" s="191"/>
    </row>
    <row r="1867" spans="1:23">
      <c r="A1867" s="191"/>
      <c r="B1867" s="191"/>
      <c r="C1867" s="191"/>
      <c r="D1867" s="191"/>
      <c r="E1867" s="182"/>
      <c r="F1867" s="191"/>
      <c r="G1867" s="191"/>
      <c r="H1867" s="191"/>
      <c r="I1867" s="182"/>
      <c r="J1867" s="191"/>
      <c r="K1867" s="191"/>
      <c r="L1867" s="191"/>
      <c r="M1867" s="191"/>
      <c r="N1867" s="191"/>
      <c r="O1867" s="191"/>
      <c r="P1867" s="191"/>
      <c r="Q1867" s="191"/>
      <c r="R1867" s="191"/>
      <c r="S1867" s="191"/>
      <c r="T1867" s="191"/>
      <c r="U1867" s="191"/>
      <c r="V1867" s="191"/>
      <c r="W1867" s="191"/>
    </row>
    <row r="1868" spans="1:23">
      <c r="A1868" s="191"/>
      <c r="B1868" s="191"/>
      <c r="C1868" s="191"/>
      <c r="D1868" s="191"/>
      <c r="E1868" s="182"/>
      <c r="F1868" s="191"/>
      <c r="G1868" s="191"/>
      <c r="H1868" s="191"/>
      <c r="I1868" s="182"/>
      <c r="J1868" s="191"/>
      <c r="K1868" s="191"/>
      <c r="L1868" s="191"/>
      <c r="M1868" s="191"/>
      <c r="N1868" s="191"/>
      <c r="O1868" s="191"/>
      <c r="P1868" s="191"/>
      <c r="Q1868" s="191"/>
      <c r="R1868" s="191"/>
      <c r="S1868" s="191"/>
      <c r="T1868" s="191"/>
      <c r="U1868" s="191"/>
      <c r="V1868" s="191"/>
      <c r="W1868" s="191"/>
    </row>
    <row r="1869" spans="1:23">
      <c r="A1869" s="191"/>
      <c r="B1869" s="191"/>
      <c r="C1869" s="191"/>
      <c r="D1869" s="191"/>
      <c r="E1869" s="182"/>
      <c r="F1869" s="191"/>
      <c r="G1869" s="191"/>
      <c r="H1869" s="191"/>
      <c r="I1869" s="182"/>
      <c r="J1869" s="191"/>
      <c r="K1869" s="191"/>
      <c r="L1869" s="191"/>
      <c r="M1869" s="191"/>
      <c r="N1869" s="191"/>
      <c r="O1869" s="191"/>
      <c r="P1869" s="191"/>
      <c r="Q1869" s="191"/>
      <c r="R1869" s="191"/>
      <c r="S1869" s="191"/>
      <c r="T1869" s="191"/>
      <c r="U1869" s="191"/>
      <c r="V1869" s="191"/>
      <c r="W1869" s="191"/>
    </row>
    <row r="1870" spans="1:23">
      <c r="A1870" s="191"/>
      <c r="B1870" s="191"/>
      <c r="C1870" s="191"/>
      <c r="D1870" s="191"/>
      <c r="E1870" s="182"/>
      <c r="F1870" s="191"/>
      <c r="G1870" s="191"/>
      <c r="H1870" s="191"/>
      <c r="I1870" s="182"/>
      <c r="J1870" s="191"/>
      <c r="K1870" s="191"/>
      <c r="L1870" s="191"/>
      <c r="M1870" s="191"/>
      <c r="N1870" s="191"/>
      <c r="O1870" s="191"/>
      <c r="P1870" s="191"/>
      <c r="Q1870" s="191"/>
      <c r="R1870" s="191"/>
      <c r="S1870" s="191"/>
      <c r="T1870" s="191"/>
      <c r="U1870" s="191"/>
      <c r="V1870" s="191"/>
      <c r="W1870" s="191"/>
    </row>
    <row r="1871" spans="1:23">
      <c r="A1871" s="191"/>
      <c r="B1871" s="191"/>
      <c r="C1871" s="191"/>
      <c r="D1871" s="191"/>
      <c r="E1871" s="182"/>
      <c r="F1871" s="191"/>
      <c r="G1871" s="191"/>
      <c r="H1871" s="191"/>
      <c r="I1871" s="182"/>
      <c r="J1871" s="191"/>
      <c r="K1871" s="191"/>
      <c r="L1871" s="191"/>
      <c r="M1871" s="191"/>
      <c r="N1871" s="191"/>
      <c r="O1871" s="191"/>
      <c r="P1871" s="191"/>
      <c r="Q1871" s="191"/>
      <c r="R1871" s="191"/>
      <c r="S1871" s="191"/>
      <c r="T1871" s="191"/>
      <c r="U1871" s="191"/>
      <c r="V1871" s="191"/>
      <c r="W1871" s="191"/>
    </row>
    <row r="1872" spans="1:23">
      <c r="A1872" s="191"/>
      <c r="B1872" s="191"/>
      <c r="C1872" s="191"/>
      <c r="D1872" s="191"/>
      <c r="E1872" s="182"/>
      <c r="F1872" s="191"/>
      <c r="G1872" s="191"/>
      <c r="H1872" s="191"/>
      <c r="I1872" s="182"/>
      <c r="J1872" s="191"/>
      <c r="K1872" s="191"/>
      <c r="L1872" s="191"/>
      <c r="M1872" s="191"/>
      <c r="N1872" s="191"/>
      <c r="O1872" s="191"/>
      <c r="P1872" s="191"/>
      <c r="Q1872" s="191"/>
      <c r="R1872" s="191"/>
      <c r="S1872" s="191"/>
      <c r="T1872" s="191"/>
      <c r="U1872" s="191"/>
      <c r="V1872" s="191"/>
      <c r="W1872" s="191"/>
    </row>
    <row r="1873" spans="1:23">
      <c r="A1873" s="191"/>
      <c r="B1873" s="191"/>
      <c r="C1873" s="191"/>
      <c r="D1873" s="191"/>
      <c r="E1873" s="182"/>
      <c r="F1873" s="191"/>
      <c r="G1873" s="191"/>
      <c r="H1873" s="191"/>
      <c r="I1873" s="182"/>
      <c r="J1873" s="191"/>
      <c r="K1873" s="191"/>
      <c r="L1873" s="191"/>
      <c r="M1873" s="191"/>
      <c r="N1873" s="191"/>
      <c r="O1873" s="191"/>
      <c r="P1873" s="191"/>
      <c r="Q1873" s="191"/>
      <c r="R1873" s="191"/>
      <c r="S1873" s="191"/>
      <c r="T1873" s="191"/>
      <c r="U1873" s="191"/>
      <c r="V1873" s="191"/>
      <c r="W1873" s="191"/>
    </row>
    <row r="1874" spans="1:23">
      <c r="A1874" s="191"/>
      <c r="B1874" s="191"/>
      <c r="C1874" s="191"/>
      <c r="D1874" s="191"/>
      <c r="E1874" s="182"/>
      <c r="F1874" s="191"/>
      <c r="G1874" s="191"/>
      <c r="H1874" s="191"/>
      <c r="I1874" s="182"/>
      <c r="J1874" s="191"/>
      <c r="K1874" s="191"/>
      <c r="L1874" s="191"/>
      <c r="M1874" s="191"/>
      <c r="N1874" s="191"/>
      <c r="O1874" s="191"/>
      <c r="P1874" s="191"/>
      <c r="Q1874" s="191"/>
      <c r="R1874" s="191"/>
      <c r="S1874" s="191"/>
      <c r="T1874" s="191"/>
      <c r="U1874" s="191"/>
      <c r="V1874" s="191"/>
      <c r="W1874" s="191"/>
    </row>
    <row r="1875" spans="1:23">
      <c r="A1875" s="191"/>
      <c r="B1875" s="191"/>
      <c r="C1875" s="191"/>
      <c r="D1875" s="191"/>
      <c r="E1875" s="182"/>
      <c r="F1875" s="191"/>
      <c r="G1875" s="191"/>
      <c r="H1875" s="191"/>
      <c r="I1875" s="182"/>
      <c r="J1875" s="191"/>
      <c r="K1875" s="191"/>
      <c r="L1875" s="191"/>
      <c r="M1875" s="191"/>
      <c r="N1875" s="191"/>
      <c r="O1875" s="191"/>
      <c r="P1875" s="191"/>
      <c r="Q1875" s="191"/>
      <c r="R1875" s="191"/>
      <c r="S1875" s="191"/>
      <c r="T1875" s="191"/>
      <c r="U1875" s="191"/>
      <c r="V1875" s="191"/>
      <c r="W1875" s="191"/>
    </row>
    <row r="1876" spans="1:23">
      <c r="A1876" s="191"/>
      <c r="B1876" s="191"/>
      <c r="C1876" s="191"/>
      <c r="D1876" s="191"/>
      <c r="E1876" s="182"/>
      <c r="F1876" s="191"/>
      <c r="G1876" s="191"/>
      <c r="H1876" s="191"/>
      <c r="I1876" s="182"/>
      <c r="J1876" s="191"/>
      <c r="K1876" s="191"/>
      <c r="L1876" s="191"/>
      <c r="M1876" s="191"/>
      <c r="N1876" s="191"/>
      <c r="O1876" s="191"/>
      <c r="P1876" s="191"/>
      <c r="Q1876" s="191"/>
      <c r="R1876" s="191"/>
      <c r="S1876" s="191"/>
      <c r="T1876" s="191"/>
      <c r="U1876" s="191"/>
      <c r="V1876" s="191"/>
      <c r="W1876" s="191"/>
    </row>
    <row r="1877" spans="1:23">
      <c r="A1877" s="191"/>
      <c r="B1877" s="191"/>
      <c r="C1877" s="191"/>
      <c r="D1877" s="191"/>
      <c r="E1877" s="182"/>
      <c r="F1877" s="191"/>
      <c r="G1877" s="191"/>
      <c r="H1877" s="191"/>
      <c r="I1877" s="182"/>
      <c r="J1877" s="191"/>
      <c r="K1877" s="191"/>
      <c r="L1877" s="191"/>
      <c r="M1877" s="191"/>
      <c r="N1877" s="191"/>
      <c r="O1877" s="191"/>
      <c r="P1877" s="191"/>
      <c r="Q1877" s="191"/>
      <c r="R1877" s="191"/>
      <c r="S1877" s="191"/>
      <c r="T1877" s="191"/>
      <c r="U1877" s="191"/>
      <c r="V1877" s="191"/>
      <c r="W1877" s="191"/>
    </row>
    <row r="1878" spans="1:23">
      <c r="A1878" s="191"/>
      <c r="B1878" s="191"/>
      <c r="C1878" s="191"/>
      <c r="D1878" s="191"/>
      <c r="E1878" s="182"/>
      <c r="F1878" s="191"/>
      <c r="G1878" s="191"/>
      <c r="H1878" s="191"/>
      <c r="I1878" s="182"/>
      <c r="J1878" s="191"/>
      <c r="K1878" s="191"/>
      <c r="L1878" s="191"/>
      <c r="M1878" s="191"/>
      <c r="N1878" s="191"/>
      <c r="O1878" s="191"/>
      <c r="P1878" s="191"/>
      <c r="Q1878" s="191"/>
      <c r="R1878" s="191"/>
      <c r="S1878" s="191"/>
      <c r="T1878" s="191"/>
      <c r="U1878" s="191"/>
      <c r="V1878" s="191"/>
      <c r="W1878" s="191"/>
    </row>
    <row r="1879" spans="1:23">
      <c r="A1879" s="191"/>
      <c r="B1879" s="191"/>
      <c r="C1879" s="191"/>
      <c r="D1879" s="191"/>
      <c r="E1879" s="182"/>
      <c r="F1879" s="191"/>
      <c r="G1879" s="191"/>
      <c r="H1879" s="191"/>
      <c r="I1879" s="182"/>
      <c r="J1879" s="191"/>
      <c r="K1879" s="191"/>
      <c r="L1879" s="191"/>
      <c r="M1879" s="191"/>
      <c r="N1879" s="191"/>
      <c r="O1879" s="191"/>
      <c r="P1879" s="191"/>
      <c r="Q1879" s="191"/>
      <c r="R1879" s="191"/>
      <c r="S1879" s="191"/>
      <c r="T1879" s="191"/>
      <c r="U1879" s="191"/>
      <c r="V1879" s="191"/>
      <c r="W1879" s="191"/>
    </row>
    <row r="1880" spans="1:23">
      <c r="A1880" s="191"/>
      <c r="B1880" s="191"/>
      <c r="C1880" s="191"/>
      <c r="D1880" s="191"/>
      <c r="E1880" s="182"/>
      <c r="F1880" s="191"/>
      <c r="G1880" s="191"/>
      <c r="H1880" s="191"/>
      <c r="I1880" s="182"/>
      <c r="J1880" s="191"/>
      <c r="K1880" s="191"/>
      <c r="L1880" s="191"/>
      <c r="M1880" s="191"/>
      <c r="N1880" s="191"/>
      <c r="O1880" s="191"/>
      <c r="P1880" s="191"/>
      <c r="Q1880" s="191"/>
      <c r="R1880" s="191"/>
      <c r="S1880" s="191"/>
      <c r="T1880" s="191"/>
      <c r="U1880" s="191"/>
      <c r="V1880" s="191"/>
      <c r="W1880" s="191"/>
    </row>
    <row r="1881" spans="1:23">
      <c r="A1881" s="191"/>
      <c r="B1881" s="191"/>
      <c r="C1881" s="191"/>
      <c r="D1881" s="191"/>
      <c r="E1881" s="182"/>
      <c r="F1881" s="191"/>
      <c r="G1881" s="191"/>
      <c r="H1881" s="191"/>
      <c r="I1881" s="182"/>
      <c r="J1881" s="191"/>
      <c r="K1881" s="191"/>
      <c r="L1881" s="191"/>
      <c r="M1881" s="191"/>
      <c r="N1881" s="191"/>
      <c r="O1881" s="191"/>
      <c r="P1881" s="191"/>
      <c r="Q1881" s="191"/>
      <c r="R1881" s="191"/>
      <c r="S1881" s="191"/>
      <c r="T1881" s="191"/>
      <c r="U1881" s="191"/>
      <c r="V1881" s="191"/>
      <c r="W1881" s="191"/>
    </row>
    <row r="1882" spans="1:23">
      <c r="A1882" s="191"/>
      <c r="B1882" s="191"/>
      <c r="C1882" s="191"/>
      <c r="D1882" s="191"/>
      <c r="E1882" s="182"/>
      <c r="F1882" s="191"/>
      <c r="G1882" s="191"/>
      <c r="H1882" s="191"/>
      <c r="I1882" s="182"/>
      <c r="J1882" s="191"/>
      <c r="K1882" s="191"/>
      <c r="L1882" s="191"/>
      <c r="M1882" s="191"/>
      <c r="N1882" s="191"/>
      <c r="O1882" s="191"/>
      <c r="P1882" s="191"/>
      <c r="Q1882" s="191"/>
      <c r="R1882" s="191"/>
      <c r="S1882" s="191"/>
      <c r="T1882" s="191"/>
      <c r="U1882" s="191"/>
      <c r="V1882" s="191"/>
      <c r="W1882" s="191"/>
    </row>
    <row r="1883" spans="1:23">
      <c r="A1883" s="191"/>
      <c r="B1883" s="191"/>
      <c r="C1883" s="191"/>
      <c r="D1883" s="191"/>
      <c r="E1883" s="182"/>
      <c r="F1883" s="191"/>
      <c r="G1883" s="191"/>
      <c r="H1883" s="191"/>
      <c r="I1883" s="182"/>
      <c r="J1883" s="191"/>
      <c r="K1883" s="191"/>
      <c r="L1883" s="191"/>
      <c r="M1883" s="191"/>
      <c r="N1883" s="191"/>
      <c r="O1883" s="191"/>
      <c r="P1883" s="191"/>
      <c r="Q1883" s="191"/>
      <c r="R1883" s="191"/>
      <c r="S1883" s="191"/>
      <c r="T1883" s="191"/>
      <c r="U1883" s="191"/>
      <c r="V1883" s="191"/>
      <c r="W1883" s="191"/>
    </row>
    <row r="1884" spans="1:23">
      <c r="A1884" s="191"/>
      <c r="B1884" s="191"/>
      <c r="C1884" s="191"/>
      <c r="D1884" s="191"/>
      <c r="E1884" s="182"/>
      <c r="F1884" s="191"/>
      <c r="G1884" s="191"/>
      <c r="H1884" s="191"/>
      <c r="I1884" s="182"/>
      <c r="J1884" s="191"/>
      <c r="K1884" s="191"/>
      <c r="L1884" s="191"/>
      <c r="M1884" s="191"/>
      <c r="N1884" s="191"/>
      <c r="O1884" s="191"/>
      <c r="P1884" s="191"/>
      <c r="Q1884" s="191"/>
      <c r="R1884" s="191"/>
      <c r="S1884" s="191"/>
      <c r="T1884" s="191"/>
      <c r="U1884" s="191"/>
      <c r="V1884" s="191"/>
      <c r="W1884" s="191"/>
    </row>
    <row r="1885" spans="1:23">
      <c r="A1885" s="191"/>
      <c r="B1885" s="191"/>
      <c r="C1885" s="191"/>
      <c r="D1885" s="191"/>
      <c r="E1885" s="182"/>
      <c r="F1885" s="191"/>
      <c r="G1885" s="191"/>
      <c r="H1885" s="191"/>
      <c r="I1885" s="182"/>
      <c r="J1885" s="191"/>
      <c r="K1885" s="191"/>
      <c r="L1885" s="191"/>
      <c r="M1885" s="191"/>
      <c r="N1885" s="191"/>
      <c r="O1885" s="191"/>
      <c r="P1885" s="191"/>
      <c r="Q1885" s="191"/>
      <c r="R1885" s="191"/>
      <c r="S1885" s="191"/>
      <c r="T1885" s="191"/>
      <c r="U1885" s="191"/>
      <c r="V1885" s="191"/>
      <c r="W1885" s="191"/>
    </row>
    <row r="1886" spans="1:23">
      <c r="A1886" s="191"/>
      <c r="B1886" s="191"/>
      <c r="C1886" s="191"/>
      <c r="D1886" s="191"/>
      <c r="E1886" s="182"/>
      <c r="F1886" s="191"/>
      <c r="G1886" s="191"/>
      <c r="H1886" s="191"/>
      <c r="I1886" s="182"/>
      <c r="J1886" s="191"/>
      <c r="K1886" s="191"/>
      <c r="L1886" s="191"/>
      <c r="M1886" s="191"/>
      <c r="N1886" s="191"/>
      <c r="O1886" s="191"/>
      <c r="P1886" s="191"/>
      <c r="Q1886" s="191"/>
      <c r="R1886" s="191"/>
      <c r="S1886" s="191"/>
      <c r="T1886" s="191"/>
      <c r="U1886" s="191"/>
      <c r="V1886" s="191"/>
      <c r="W1886" s="191"/>
    </row>
    <row r="1887" spans="1:23">
      <c r="A1887" s="191"/>
      <c r="B1887" s="191"/>
      <c r="C1887" s="191"/>
      <c r="D1887" s="191"/>
      <c r="E1887" s="182"/>
      <c r="F1887" s="191"/>
      <c r="G1887" s="191"/>
      <c r="H1887" s="191"/>
      <c r="I1887" s="182"/>
      <c r="J1887" s="191"/>
      <c r="K1887" s="191"/>
      <c r="L1887" s="191"/>
      <c r="M1887" s="191"/>
      <c r="N1887" s="191"/>
      <c r="O1887" s="191"/>
      <c r="P1887" s="191"/>
      <c r="Q1887" s="191"/>
      <c r="R1887" s="191"/>
      <c r="S1887" s="191"/>
      <c r="T1887" s="191"/>
      <c r="U1887" s="191"/>
      <c r="V1887" s="191"/>
      <c r="W1887" s="191"/>
    </row>
    <row r="1888" spans="1:23">
      <c r="A1888" s="191"/>
      <c r="B1888" s="191"/>
      <c r="C1888" s="191"/>
      <c r="D1888" s="191"/>
      <c r="E1888" s="182"/>
      <c r="F1888" s="191"/>
      <c r="G1888" s="191"/>
      <c r="H1888" s="191"/>
      <c r="I1888" s="182"/>
      <c r="J1888" s="191"/>
      <c r="K1888" s="191"/>
      <c r="L1888" s="191"/>
      <c r="M1888" s="191"/>
      <c r="N1888" s="191"/>
      <c r="O1888" s="191"/>
      <c r="P1888" s="191"/>
      <c r="Q1888" s="191"/>
      <c r="R1888" s="191"/>
      <c r="S1888" s="191"/>
      <c r="T1888" s="191"/>
      <c r="U1888" s="191"/>
      <c r="V1888" s="191"/>
      <c r="W1888" s="191"/>
    </row>
    <row r="1889" spans="1:23">
      <c r="A1889" s="191"/>
      <c r="B1889" s="191"/>
      <c r="C1889" s="191"/>
      <c r="D1889" s="191"/>
      <c r="E1889" s="182"/>
      <c r="F1889" s="191"/>
      <c r="G1889" s="191"/>
      <c r="H1889" s="191"/>
      <c r="I1889" s="182"/>
      <c r="J1889" s="191"/>
      <c r="K1889" s="191"/>
      <c r="L1889" s="191"/>
      <c r="M1889" s="191"/>
      <c r="N1889" s="191"/>
      <c r="O1889" s="191"/>
      <c r="P1889" s="191"/>
      <c r="Q1889" s="191"/>
      <c r="R1889" s="191"/>
      <c r="S1889" s="191"/>
      <c r="T1889" s="191"/>
      <c r="U1889" s="191"/>
      <c r="V1889" s="191"/>
      <c r="W1889" s="191"/>
    </row>
    <row r="1890" spans="1:23">
      <c r="A1890" s="191"/>
      <c r="B1890" s="191"/>
      <c r="C1890" s="191"/>
      <c r="D1890" s="191"/>
      <c r="E1890" s="182"/>
      <c r="F1890" s="191"/>
      <c r="G1890" s="191"/>
      <c r="H1890" s="191"/>
      <c r="I1890" s="182"/>
      <c r="J1890" s="191"/>
      <c r="K1890" s="191"/>
      <c r="L1890" s="191"/>
      <c r="M1890" s="191"/>
      <c r="N1890" s="191"/>
      <c r="O1890" s="191"/>
      <c r="P1890" s="191"/>
      <c r="Q1890" s="191"/>
      <c r="R1890" s="191"/>
      <c r="S1890" s="191"/>
      <c r="T1890" s="191"/>
      <c r="U1890" s="191"/>
      <c r="V1890" s="191"/>
      <c r="W1890" s="191"/>
    </row>
    <row r="1891" spans="1:23">
      <c r="A1891" s="191"/>
      <c r="B1891" s="191"/>
      <c r="C1891" s="191"/>
      <c r="D1891" s="191"/>
      <c r="E1891" s="182"/>
      <c r="F1891" s="191"/>
      <c r="G1891" s="191"/>
      <c r="H1891" s="191"/>
      <c r="I1891" s="182"/>
      <c r="J1891" s="191"/>
      <c r="K1891" s="191"/>
      <c r="L1891" s="191"/>
      <c r="M1891" s="191"/>
      <c r="N1891" s="191"/>
      <c r="O1891" s="191"/>
      <c r="P1891" s="191"/>
      <c r="Q1891" s="191"/>
      <c r="R1891" s="191"/>
      <c r="S1891" s="191"/>
      <c r="T1891" s="191"/>
      <c r="U1891" s="191"/>
      <c r="V1891" s="191"/>
      <c r="W1891" s="191"/>
    </row>
    <row r="1892" spans="1:23">
      <c r="A1892" s="191"/>
      <c r="B1892" s="191"/>
      <c r="C1892" s="191"/>
      <c r="D1892" s="191"/>
      <c r="E1892" s="182"/>
      <c r="F1892" s="191"/>
      <c r="G1892" s="191"/>
      <c r="H1892" s="191"/>
      <c r="I1892" s="182"/>
      <c r="J1892" s="191"/>
      <c r="K1892" s="191"/>
      <c r="L1892" s="191"/>
      <c r="M1892" s="191"/>
      <c r="N1892" s="191"/>
      <c r="O1892" s="191"/>
      <c r="P1892" s="191"/>
      <c r="Q1892" s="191"/>
      <c r="R1892" s="191"/>
      <c r="S1892" s="191"/>
      <c r="T1892" s="191"/>
      <c r="U1892" s="191"/>
      <c r="V1892" s="191"/>
      <c r="W1892" s="191"/>
    </row>
    <row r="1893" spans="1:23">
      <c r="A1893" s="191"/>
      <c r="B1893" s="191"/>
      <c r="C1893" s="191"/>
      <c r="D1893" s="191"/>
      <c r="E1893" s="182"/>
      <c r="F1893" s="191"/>
      <c r="G1893" s="191"/>
      <c r="H1893" s="191"/>
      <c r="I1893" s="182"/>
      <c r="J1893" s="191"/>
      <c r="K1893" s="191"/>
      <c r="L1893" s="191"/>
      <c r="M1893" s="191"/>
      <c r="N1893" s="191"/>
      <c r="O1893" s="191"/>
      <c r="P1893" s="191"/>
      <c r="Q1893" s="191"/>
      <c r="R1893" s="191"/>
      <c r="S1893" s="191"/>
      <c r="T1893" s="191"/>
      <c r="U1893" s="191"/>
      <c r="V1893" s="191"/>
      <c r="W1893" s="191"/>
    </row>
    <row r="1894" spans="1:23">
      <c r="A1894" s="191"/>
      <c r="B1894" s="191"/>
      <c r="C1894" s="191"/>
      <c r="D1894" s="191"/>
      <c r="E1894" s="182"/>
      <c r="F1894" s="191"/>
      <c r="G1894" s="191"/>
      <c r="H1894" s="191"/>
      <c r="I1894" s="182"/>
      <c r="J1894" s="191"/>
      <c r="K1894" s="191"/>
      <c r="L1894" s="191"/>
      <c r="M1894" s="191"/>
      <c r="N1894" s="191"/>
      <c r="O1894" s="191"/>
      <c r="P1894" s="191"/>
      <c r="Q1894" s="191"/>
      <c r="R1894" s="191"/>
      <c r="S1894" s="191"/>
      <c r="T1894" s="191"/>
      <c r="U1894" s="191"/>
      <c r="V1894" s="191"/>
      <c r="W1894" s="191"/>
    </row>
    <row r="1895" spans="1:23">
      <c r="A1895" s="191"/>
      <c r="B1895" s="191"/>
      <c r="C1895" s="191"/>
      <c r="D1895" s="191"/>
      <c r="E1895" s="182"/>
      <c r="F1895" s="191"/>
      <c r="G1895" s="191"/>
      <c r="H1895" s="191"/>
      <c r="I1895" s="182"/>
      <c r="J1895" s="191"/>
      <c r="K1895" s="191"/>
      <c r="L1895" s="191"/>
      <c r="M1895" s="191"/>
      <c r="N1895" s="191"/>
      <c r="O1895" s="191"/>
      <c r="P1895" s="191"/>
      <c r="Q1895" s="191"/>
      <c r="R1895" s="191"/>
      <c r="S1895" s="191"/>
      <c r="T1895" s="191"/>
      <c r="U1895" s="191"/>
      <c r="V1895" s="191"/>
      <c r="W1895" s="191"/>
    </row>
    <row r="1896" spans="1:23">
      <c r="A1896" s="191"/>
      <c r="B1896" s="191"/>
      <c r="C1896" s="191"/>
      <c r="D1896" s="191"/>
      <c r="E1896" s="182"/>
      <c r="F1896" s="191"/>
      <c r="G1896" s="191"/>
      <c r="H1896" s="191"/>
      <c r="I1896" s="182"/>
      <c r="J1896" s="191"/>
      <c r="K1896" s="191"/>
      <c r="L1896" s="191"/>
      <c r="M1896" s="191"/>
      <c r="N1896" s="191"/>
      <c r="O1896" s="191"/>
      <c r="P1896" s="191"/>
      <c r="Q1896" s="191"/>
      <c r="R1896" s="191"/>
      <c r="S1896" s="191"/>
      <c r="T1896" s="191"/>
      <c r="U1896" s="191"/>
      <c r="V1896" s="191"/>
      <c r="W1896" s="191"/>
    </row>
    <row r="1897" spans="1:23">
      <c r="A1897" s="191"/>
      <c r="B1897" s="191"/>
      <c r="C1897" s="191"/>
      <c r="D1897" s="191"/>
      <c r="E1897" s="182"/>
      <c r="F1897" s="191"/>
      <c r="G1897" s="191"/>
      <c r="H1897" s="191"/>
      <c r="I1897" s="182"/>
      <c r="J1897" s="191"/>
      <c r="K1897" s="191"/>
      <c r="L1897" s="191"/>
      <c r="M1897" s="191"/>
      <c r="N1897" s="191"/>
      <c r="O1897" s="191"/>
      <c r="P1897" s="191"/>
      <c r="Q1897" s="191"/>
      <c r="R1897" s="191"/>
      <c r="S1897" s="191"/>
      <c r="T1897" s="191"/>
      <c r="U1897" s="191"/>
      <c r="V1897" s="191"/>
      <c r="W1897" s="191"/>
    </row>
    <row r="1898" spans="1:23">
      <c r="A1898" s="191"/>
      <c r="B1898" s="191"/>
      <c r="C1898" s="191"/>
      <c r="D1898" s="191"/>
      <c r="E1898" s="182"/>
      <c r="F1898" s="191"/>
      <c r="G1898" s="191"/>
      <c r="H1898" s="191"/>
      <c r="I1898" s="182"/>
      <c r="J1898" s="191"/>
      <c r="K1898" s="191"/>
      <c r="L1898" s="191"/>
      <c r="M1898" s="191"/>
      <c r="N1898" s="191"/>
      <c r="O1898" s="191"/>
      <c r="P1898" s="191"/>
      <c r="Q1898" s="191"/>
      <c r="R1898" s="191"/>
      <c r="S1898" s="191"/>
      <c r="T1898" s="191"/>
      <c r="U1898" s="191"/>
      <c r="V1898" s="191"/>
      <c r="W1898" s="191"/>
    </row>
    <row r="1899" spans="1:23">
      <c r="A1899" s="191"/>
      <c r="B1899" s="191"/>
      <c r="C1899" s="191"/>
      <c r="D1899" s="191"/>
      <c r="E1899" s="182"/>
      <c r="F1899" s="191"/>
      <c r="G1899" s="191"/>
      <c r="H1899" s="191"/>
      <c r="I1899" s="182"/>
      <c r="J1899" s="191"/>
      <c r="K1899" s="191"/>
      <c r="L1899" s="191"/>
      <c r="M1899" s="191"/>
      <c r="N1899" s="191"/>
      <c r="O1899" s="191"/>
      <c r="P1899" s="191"/>
      <c r="Q1899" s="191"/>
      <c r="R1899" s="191"/>
      <c r="S1899" s="191"/>
      <c r="T1899" s="191"/>
      <c r="U1899" s="191"/>
      <c r="V1899" s="191"/>
      <c r="W1899" s="191"/>
    </row>
    <row r="1900" spans="1:23">
      <c r="A1900" s="191"/>
      <c r="B1900" s="191"/>
      <c r="C1900" s="191"/>
      <c r="D1900" s="191"/>
      <c r="E1900" s="182"/>
      <c r="F1900" s="191"/>
      <c r="G1900" s="191"/>
      <c r="H1900" s="191"/>
      <c r="I1900" s="182"/>
      <c r="J1900" s="191"/>
      <c r="K1900" s="191"/>
      <c r="L1900" s="191"/>
      <c r="M1900" s="191"/>
      <c r="N1900" s="191"/>
      <c r="O1900" s="191"/>
      <c r="P1900" s="191"/>
      <c r="Q1900" s="191"/>
      <c r="R1900" s="191"/>
      <c r="S1900" s="191"/>
      <c r="T1900" s="191"/>
      <c r="U1900" s="191"/>
      <c r="V1900" s="191"/>
      <c r="W1900" s="191"/>
    </row>
    <row r="1901" spans="1:23">
      <c r="A1901" s="191"/>
      <c r="B1901" s="191"/>
      <c r="C1901" s="191"/>
      <c r="D1901" s="191"/>
      <c r="E1901" s="182"/>
      <c r="F1901" s="191"/>
      <c r="G1901" s="191"/>
      <c r="H1901" s="191"/>
      <c r="I1901" s="182"/>
      <c r="J1901" s="191"/>
      <c r="K1901" s="191"/>
      <c r="L1901" s="191"/>
      <c r="M1901" s="191"/>
      <c r="N1901" s="191"/>
      <c r="O1901" s="191"/>
      <c r="P1901" s="191"/>
      <c r="Q1901" s="191"/>
      <c r="R1901" s="191"/>
      <c r="S1901" s="191"/>
      <c r="T1901" s="191"/>
      <c r="U1901" s="191"/>
      <c r="V1901" s="191"/>
      <c r="W1901" s="191"/>
    </row>
    <row r="1902" spans="1:23">
      <c r="A1902" s="191"/>
      <c r="B1902" s="191"/>
      <c r="C1902" s="191"/>
      <c r="D1902" s="191"/>
      <c r="E1902" s="182"/>
      <c r="F1902" s="191"/>
      <c r="G1902" s="191"/>
      <c r="H1902" s="191"/>
      <c r="I1902" s="182"/>
      <c r="J1902" s="191"/>
      <c r="K1902" s="191"/>
      <c r="L1902" s="191"/>
      <c r="M1902" s="191"/>
      <c r="N1902" s="191"/>
      <c r="O1902" s="191"/>
      <c r="P1902" s="191"/>
      <c r="Q1902" s="191"/>
      <c r="R1902" s="191"/>
      <c r="S1902" s="191"/>
      <c r="T1902" s="191"/>
      <c r="U1902" s="191"/>
      <c r="V1902" s="191"/>
      <c r="W1902" s="191"/>
    </row>
    <row r="1903" spans="1:23">
      <c r="A1903" s="191"/>
      <c r="B1903" s="191"/>
      <c r="C1903" s="191"/>
      <c r="D1903" s="191"/>
      <c r="E1903" s="182"/>
      <c r="F1903" s="191"/>
      <c r="G1903" s="191"/>
      <c r="H1903" s="191"/>
      <c r="I1903" s="182"/>
      <c r="J1903" s="191"/>
      <c r="K1903" s="191"/>
      <c r="L1903" s="191"/>
      <c r="M1903" s="191"/>
      <c r="N1903" s="191"/>
      <c r="O1903" s="191"/>
      <c r="P1903" s="191"/>
      <c r="Q1903" s="191"/>
      <c r="R1903" s="191"/>
      <c r="S1903" s="191"/>
      <c r="T1903" s="191"/>
      <c r="U1903" s="191"/>
      <c r="V1903" s="191"/>
      <c r="W1903" s="191"/>
    </row>
    <row r="1904" spans="1:23">
      <c r="A1904" s="191"/>
      <c r="B1904" s="191"/>
      <c r="C1904" s="191"/>
      <c r="D1904" s="191"/>
      <c r="E1904" s="182"/>
      <c r="F1904" s="191"/>
      <c r="G1904" s="191"/>
      <c r="H1904" s="191"/>
      <c r="I1904" s="182"/>
      <c r="J1904" s="191"/>
      <c r="K1904" s="191"/>
      <c r="L1904" s="191"/>
      <c r="M1904" s="191"/>
      <c r="N1904" s="191"/>
      <c r="O1904" s="191"/>
      <c r="P1904" s="191"/>
      <c r="Q1904" s="191"/>
      <c r="R1904" s="191"/>
      <c r="S1904" s="191"/>
      <c r="T1904" s="191"/>
      <c r="U1904" s="191"/>
      <c r="V1904" s="191"/>
      <c r="W1904" s="191"/>
    </row>
    <row r="1905" spans="1:23">
      <c r="A1905" s="191"/>
      <c r="B1905" s="191"/>
      <c r="C1905" s="191"/>
      <c r="D1905" s="191"/>
      <c r="E1905" s="182"/>
      <c r="F1905" s="191"/>
      <c r="G1905" s="191"/>
      <c r="H1905" s="191"/>
      <c r="I1905" s="182"/>
      <c r="J1905" s="191"/>
      <c r="K1905" s="191"/>
      <c r="L1905" s="191"/>
      <c r="M1905" s="191"/>
      <c r="N1905" s="191"/>
      <c r="O1905" s="191"/>
      <c r="P1905" s="191"/>
      <c r="Q1905" s="191"/>
      <c r="R1905" s="191"/>
      <c r="S1905" s="191"/>
      <c r="T1905" s="191"/>
      <c r="U1905" s="191"/>
      <c r="V1905" s="191"/>
      <c r="W1905" s="191"/>
    </row>
    <row r="1906" spans="1:23">
      <c r="A1906" s="191"/>
      <c r="B1906" s="191"/>
      <c r="C1906" s="191"/>
      <c r="D1906" s="191"/>
      <c r="E1906" s="182"/>
      <c r="F1906" s="191"/>
      <c r="G1906" s="191"/>
      <c r="H1906" s="191"/>
      <c r="I1906" s="182"/>
      <c r="J1906" s="191"/>
      <c r="K1906" s="191"/>
      <c r="L1906" s="191"/>
      <c r="M1906" s="191"/>
      <c r="N1906" s="191"/>
      <c r="O1906" s="191"/>
      <c r="P1906" s="191"/>
      <c r="Q1906" s="191"/>
      <c r="R1906" s="191"/>
      <c r="S1906" s="191"/>
      <c r="T1906" s="191"/>
      <c r="U1906" s="191"/>
      <c r="V1906" s="191"/>
      <c r="W1906" s="191"/>
    </row>
    <row r="1907" spans="1:23">
      <c r="A1907" s="191"/>
      <c r="B1907" s="191"/>
      <c r="C1907" s="191"/>
      <c r="D1907" s="191"/>
      <c r="E1907" s="182"/>
      <c r="F1907" s="191"/>
      <c r="G1907" s="191"/>
      <c r="H1907" s="191"/>
      <c r="I1907" s="182"/>
      <c r="J1907" s="191"/>
      <c r="K1907" s="191"/>
      <c r="L1907" s="191"/>
      <c r="M1907" s="191"/>
      <c r="N1907" s="191"/>
      <c r="O1907" s="191"/>
      <c r="P1907" s="191"/>
      <c r="Q1907" s="191"/>
      <c r="R1907" s="191"/>
      <c r="S1907" s="191"/>
      <c r="T1907" s="191"/>
      <c r="U1907" s="191"/>
      <c r="V1907" s="191"/>
      <c r="W1907" s="191"/>
    </row>
    <row r="1908" spans="1:23">
      <c r="A1908" s="191"/>
      <c r="B1908" s="191"/>
      <c r="C1908" s="191"/>
      <c r="D1908" s="191"/>
      <c r="E1908" s="182"/>
      <c r="F1908" s="191"/>
      <c r="G1908" s="191"/>
      <c r="H1908" s="191"/>
      <c r="I1908" s="182"/>
      <c r="J1908" s="191"/>
      <c r="K1908" s="191"/>
      <c r="L1908" s="191"/>
      <c r="M1908" s="191"/>
      <c r="N1908" s="191"/>
      <c r="O1908" s="191"/>
      <c r="P1908" s="191"/>
      <c r="Q1908" s="191"/>
      <c r="R1908" s="191"/>
      <c r="S1908" s="191"/>
      <c r="T1908" s="191"/>
      <c r="U1908" s="191"/>
      <c r="V1908" s="191"/>
      <c r="W1908" s="191"/>
    </row>
    <row r="1909" spans="1:23">
      <c r="A1909" s="191"/>
      <c r="B1909" s="191"/>
      <c r="C1909" s="191"/>
      <c r="D1909" s="191"/>
      <c r="E1909" s="182"/>
      <c r="F1909" s="191"/>
      <c r="G1909" s="191"/>
      <c r="H1909" s="191"/>
      <c r="I1909" s="182"/>
      <c r="J1909" s="191"/>
      <c r="K1909" s="191"/>
      <c r="L1909" s="191"/>
      <c r="M1909" s="191"/>
      <c r="N1909" s="191"/>
      <c r="O1909" s="191"/>
      <c r="P1909" s="191"/>
      <c r="Q1909" s="191"/>
      <c r="R1909" s="191"/>
      <c r="S1909" s="191"/>
      <c r="T1909" s="191"/>
      <c r="U1909" s="191"/>
      <c r="V1909" s="191"/>
      <c r="W1909" s="191"/>
    </row>
    <row r="1910" spans="1:23">
      <c r="A1910" s="191"/>
      <c r="B1910" s="191"/>
      <c r="C1910" s="191"/>
      <c r="D1910" s="191"/>
      <c r="E1910" s="182"/>
      <c r="F1910" s="191"/>
      <c r="G1910" s="191"/>
      <c r="H1910" s="191"/>
      <c r="I1910" s="182"/>
      <c r="J1910" s="191"/>
      <c r="K1910" s="191"/>
      <c r="L1910" s="191"/>
      <c r="M1910" s="191"/>
      <c r="N1910" s="191"/>
      <c r="O1910" s="191"/>
      <c r="P1910" s="191"/>
      <c r="Q1910" s="191"/>
      <c r="R1910" s="191"/>
      <c r="S1910" s="191"/>
      <c r="T1910" s="191"/>
      <c r="U1910" s="191"/>
      <c r="V1910" s="191"/>
      <c r="W1910" s="191"/>
    </row>
    <row r="1911" spans="1:23">
      <c r="A1911" s="191"/>
      <c r="B1911" s="191"/>
      <c r="C1911" s="191"/>
      <c r="D1911" s="191"/>
      <c r="E1911" s="182"/>
      <c r="F1911" s="191"/>
      <c r="G1911" s="191"/>
      <c r="H1911" s="191"/>
      <c r="I1911" s="182"/>
      <c r="J1911" s="191"/>
      <c r="K1911" s="191"/>
      <c r="L1911" s="191"/>
      <c r="M1911" s="191"/>
      <c r="N1911" s="191"/>
      <c r="O1911" s="191"/>
      <c r="P1911" s="191"/>
      <c r="Q1911" s="191"/>
      <c r="R1911" s="191"/>
      <c r="S1911" s="191"/>
      <c r="T1911" s="191"/>
      <c r="U1911" s="191"/>
      <c r="V1911" s="191"/>
      <c r="W1911" s="191"/>
    </row>
    <row r="1912" spans="1:23">
      <c r="A1912" s="191"/>
      <c r="B1912" s="191"/>
      <c r="C1912" s="191"/>
      <c r="D1912" s="191"/>
      <c r="E1912" s="182"/>
      <c r="F1912" s="191"/>
      <c r="G1912" s="191"/>
      <c r="H1912" s="191"/>
      <c r="I1912" s="182"/>
      <c r="J1912" s="191"/>
      <c r="K1912" s="191"/>
      <c r="L1912" s="191"/>
      <c r="M1912" s="191"/>
      <c r="N1912" s="191"/>
      <c r="O1912" s="191"/>
      <c r="P1912" s="191"/>
      <c r="Q1912" s="191"/>
      <c r="R1912" s="191"/>
      <c r="S1912" s="191"/>
      <c r="T1912" s="191"/>
      <c r="U1912" s="191"/>
      <c r="V1912" s="191"/>
      <c r="W1912" s="191"/>
    </row>
    <row r="1913" spans="1:23">
      <c r="A1913" s="191"/>
      <c r="B1913" s="191"/>
      <c r="C1913" s="191"/>
      <c r="D1913" s="191"/>
      <c r="E1913" s="182"/>
      <c r="F1913" s="191"/>
      <c r="G1913" s="191"/>
      <c r="H1913" s="191"/>
      <c r="I1913" s="182"/>
      <c r="J1913" s="191"/>
      <c r="K1913" s="191"/>
      <c r="L1913" s="191"/>
      <c r="M1913" s="191"/>
      <c r="N1913" s="191"/>
      <c r="O1913" s="191"/>
      <c r="P1913" s="191"/>
      <c r="Q1913" s="191"/>
      <c r="R1913" s="191"/>
      <c r="S1913" s="191"/>
      <c r="T1913" s="191"/>
      <c r="U1913" s="191"/>
      <c r="V1913" s="191"/>
      <c r="W1913" s="191"/>
    </row>
    <row r="1914" spans="1:23">
      <c r="A1914" s="191"/>
      <c r="B1914" s="191"/>
      <c r="C1914" s="191"/>
      <c r="D1914" s="191"/>
      <c r="E1914" s="182"/>
      <c r="F1914" s="191"/>
      <c r="G1914" s="191"/>
      <c r="H1914" s="191"/>
      <c r="I1914" s="182"/>
      <c r="J1914" s="191"/>
      <c r="K1914" s="191"/>
      <c r="L1914" s="191"/>
      <c r="M1914" s="191"/>
      <c r="N1914" s="191"/>
      <c r="O1914" s="191"/>
      <c r="P1914" s="191"/>
      <c r="Q1914" s="191"/>
      <c r="R1914" s="191"/>
      <c r="S1914" s="191"/>
      <c r="T1914" s="191"/>
      <c r="U1914" s="191"/>
      <c r="V1914" s="191"/>
      <c r="W1914" s="191"/>
    </row>
    <row r="1915" spans="1:23">
      <c r="A1915" s="191"/>
      <c r="B1915" s="191"/>
      <c r="C1915" s="191"/>
      <c r="D1915" s="191"/>
      <c r="E1915" s="182"/>
      <c r="F1915" s="191"/>
      <c r="G1915" s="191"/>
      <c r="H1915" s="191"/>
      <c r="I1915" s="182"/>
      <c r="J1915" s="191"/>
      <c r="K1915" s="191"/>
      <c r="L1915" s="191"/>
      <c r="M1915" s="191"/>
      <c r="N1915" s="191"/>
      <c r="O1915" s="191"/>
      <c r="P1915" s="191"/>
      <c r="Q1915" s="191"/>
      <c r="R1915" s="191"/>
      <c r="S1915" s="191"/>
      <c r="T1915" s="191"/>
      <c r="U1915" s="191"/>
      <c r="V1915" s="191"/>
      <c r="W1915" s="191"/>
    </row>
    <row r="1916" spans="1:23">
      <c r="A1916" s="191"/>
      <c r="B1916" s="191"/>
      <c r="C1916" s="191"/>
      <c r="D1916" s="191"/>
      <c r="E1916" s="182"/>
      <c r="F1916" s="191"/>
      <c r="G1916" s="191"/>
      <c r="H1916" s="191"/>
      <c r="I1916" s="182"/>
      <c r="J1916" s="191"/>
      <c r="K1916" s="191"/>
      <c r="L1916" s="191"/>
      <c r="M1916" s="191"/>
      <c r="N1916" s="191"/>
      <c r="O1916" s="191"/>
      <c r="P1916" s="191"/>
      <c r="Q1916" s="191"/>
      <c r="R1916" s="191"/>
      <c r="S1916" s="191"/>
      <c r="T1916" s="191"/>
      <c r="U1916" s="191"/>
      <c r="V1916" s="191"/>
      <c r="W1916" s="191"/>
    </row>
    <row r="1917" spans="1:23">
      <c r="A1917" s="191"/>
      <c r="B1917" s="191"/>
      <c r="C1917" s="191"/>
      <c r="D1917" s="191"/>
      <c r="E1917" s="182"/>
      <c r="F1917" s="191"/>
      <c r="G1917" s="191"/>
      <c r="H1917" s="191"/>
      <c r="I1917" s="182"/>
      <c r="J1917" s="191"/>
      <c r="K1917" s="191"/>
      <c r="L1917" s="191"/>
      <c r="M1917" s="191"/>
      <c r="N1917" s="191"/>
      <c r="O1917" s="191"/>
      <c r="P1917" s="191"/>
      <c r="Q1917" s="191"/>
      <c r="R1917" s="191"/>
      <c r="S1917" s="191"/>
      <c r="T1917" s="191"/>
      <c r="U1917" s="191"/>
      <c r="V1917" s="191"/>
      <c r="W1917" s="191"/>
    </row>
    <row r="1918" spans="1:23">
      <c r="A1918" s="191"/>
      <c r="B1918" s="191"/>
      <c r="C1918" s="191"/>
      <c r="D1918" s="191"/>
      <c r="E1918" s="182"/>
      <c r="F1918" s="191"/>
      <c r="G1918" s="191"/>
      <c r="H1918" s="191"/>
      <c r="I1918" s="182"/>
      <c r="J1918" s="191"/>
      <c r="K1918" s="191"/>
      <c r="L1918" s="191"/>
      <c r="M1918" s="191"/>
      <c r="N1918" s="191"/>
      <c r="O1918" s="191"/>
      <c r="P1918" s="191"/>
      <c r="Q1918" s="191"/>
      <c r="R1918" s="191"/>
      <c r="S1918" s="191"/>
      <c r="T1918" s="191"/>
      <c r="U1918" s="191"/>
      <c r="V1918" s="191"/>
      <c r="W1918" s="191"/>
    </row>
    <row r="1919" spans="1:23">
      <c r="A1919" s="191"/>
      <c r="B1919" s="191"/>
      <c r="C1919" s="191"/>
      <c r="D1919" s="191"/>
      <c r="E1919" s="182"/>
      <c r="F1919" s="191"/>
      <c r="G1919" s="191"/>
      <c r="H1919" s="191"/>
      <c r="I1919" s="182"/>
      <c r="J1919" s="191"/>
      <c r="K1919" s="191"/>
      <c r="L1919" s="191"/>
      <c r="M1919" s="191"/>
      <c r="N1919" s="191"/>
      <c r="O1919" s="191"/>
      <c r="P1919" s="191"/>
      <c r="Q1919" s="191"/>
      <c r="R1919" s="191"/>
      <c r="S1919" s="191"/>
      <c r="T1919" s="191"/>
      <c r="U1919" s="191"/>
      <c r="V1919" s="191"/>
      <c r="W1919" s="191"/>
    </row>
    <row r="1920" spans="1:23">
      <c r="A1920" s="191"/>
      <c r="B1920" s="191"/>
      <c r="C1920" s="191"/>
      <c r="D1920" s="191"/>
      <c r="E1920" s="182"/>
      <c r="F1920" s="191"/>
      <c r="G1920" s="191"/>
      <c r="H1920" s="191"/>
      <c r="I1920" s="182"/>
      <c r="J1920" s="191"/>
      <c r="K1920" s="191"/>
      <c r="L1920" s="191"/>
      <c r="M1920" s="191"/>
      <c r="N1920" s="191"/>
      <c r="O1920" s="191"/>
      <c r="P1920" s="191"/>
      <c r="Q1920" s="191"/>
      <c r="R1920" s="191"/>
      <c r="S1920" s="191"/>
      <c r="T1920" s="191"/>
      <c r="U1920" s="191"/>
      <c r="V1920" s="191"/>
      <c r="W1920" s="191"/>
    </row>
    <row r="1921" spans="1:23">
      <c r="A1921" s="191"/>
      <c r="B1921" s="191"/>
      <c r="C1921" s="191"/>
      <c r="D1921" s="191"/>
      <c r="E1921" s="182"/>
      <c r="F1921" s="191"/>
      <c r="G1921" s="191"/>
      <c r="H1921" s="191"/>
      <c r="I1921" s="182"/>
      <c r="J1921" s="191"/>
      <c r="K1921" s="191"/>
      <c r="L1921" s="191"/>
      <c r="M1921" s="191"/>
      <c r="N1921" s="191"/>
      <c r="O1921" s="191"/>
      <c r="P1921" s="191"/>
      <c r="Q1921" s="191"/>
      <c r="R1921" s="191"/>
      <c r="S1921" s="191"/>
      <c r="T1921" s="191"/>
      <c r="U1921" s="191"/>
      <c r="V1921" s="191"/>
      <c r="W1921" s="191"/>
    </row>
    <row r="1922" spans="1:23">
      <c r="A1922" s="191"/>
      <c r="B1922" s="191"/>
      <c r="C1922" s="191"/>
      <c r="D1922" s="191"/>
      <c r="E1922" s="182"/>
      <c r="F1922" s="191"/>
      <c r="G1922" s="191"/>
      <c r="H1922" s="191"/>
      <c r="I1922" s="182"/>
      <c r="J1922" s="191"/>
      <c r="K1922" s="191"/>
      <c r="L1922" s="191"/>
      <c r="M1922" s="191"/>
      <c r="N1922" s="191"/>
      <c r="O1922" s="191"/>
      <c r="P1922" s="191"/>
      <c r="Q1922" s="191"/>
      <c r="R1922" s="191"/>
      <c r="S1922" s="191"/>
      <c r="T1922" s="191"/>
      <c r="U1922" s="191"/>
      <c r="V1922" s="191"/>
      <c r="W1922" s="191"/>
    </row>
    <row r="1923" spans="1:23">
      <c r="A1923" s="191"/>
      <c r="B1923" s="191"/>
      <c r="C1923" s="191"/>
      <c r="D1923" s="191"/>
      <c r="E1923" s="182"/>
      <c r="F1923" s="191"/>
      <c r="G1923" s="191"/>
      <c r="H1923" s="191"/>
      <c r="I1923" s="182"/>
      <c r="J1923" s="191"/>
      <c r="K1923" s="191"/>
      <c r="L1923" s="191"/>
      <c r="M1923" s="191"/>
      <c r="N1923" s="191"/>
      <c r="O1923" s="191"/>
      <c r="P1923" s="191"/>
      <c r="Q1923" s="191"/>
      <c r="R1923" s="191"/>
      <c r="S1923" s="191"/>
      <c r="T1923" s="191"/>
      <c r="U1923" s="191"/>
      <c r="V1923" s="191"/>
      <c r="W1923" s="191"/>
    </row>
    <row r="1924" spans="1:23">
      <c r="A1924" s="191"/>
      <c r="B1924" s="191"/>
      <c r="C1924" s="191"/>
      <c r="D1924" s="191"/>
      <c r="E1924" s="182"/>
      <c r="F1924" s="191"/>
      <c r="G1924" s="191"/>
      <c r="H1924" s="191"/>
      <c r="I1924" s="182"/>
      <c r="J1924" s="191"/>
      <c r="K1924" s="191"/>
      <c r="L1924" s="191"/>
      <c r="M1924" s="191"/>
      <c r="N1924" s="191"/>
      <c r="O1924" s="191"/>
      <c r="P1924" s="191"/>
      <c r="Q1924" s="191"/>
      <c r="R1924" s="191"/>
      <c r="S1924" s="191"/>
      <c r="T1924" s="191"/>
      <c r="U1924" s="191"/>
      <c r="V1924" s="191"/>
      <c r="W1924" s="191"/>
    </row>
    <row r="1925" spans="1:23">
      <c r="A1925" s="191"/>
      <c r="B1925" s="191"/>
      <c r="C1925" s="191"/>
      <c r="D1925" s="191"/>
      <c r="E1925" s="182"/>
      <c r="F1925" s="191"/>
      <c r="G1925" s="191"/>
      <c r="H1925" s="191"/>
      <c r="I1925" s="182"/>
      <c r="J1925" s="191"/>
      <c r="K1925" s="191"/>
      <c r="L1925" s="191"/>
      <c r="M1925" s="191"/>
      <c r="N1925" s="191"/>
      <c r="O1925" s="191"/>
      <c r="P1925" s="191"/>
      <c r="Q1925" s="191"/>
      <c r="R1925" s="191"/>
      <c r="S1925" s="191"/>
      <c r="T1925" s="191"/>
      <c r="U1925" s="191"/>
      <c r="V1925" s="191"/>
      <c r="W1925" s="191"/>
    </row>
    <row r="1926" spans="1:23">
      <c r="A1926" s="191"/>
      <c r="B1926" s="191"/>
      <c r="C1926" s="191"/>
      <c r="D1926" s="191"/>
      <c r="E1926" s="182"/>
      <c r="F1926" s="191"/>
      <c r="G1926" s="191"/>
      <c r="H1926" s="191"/>
      <c r="I1926" s="182"/>
      <c r="J1926" s="191"/>
      <c r="K1926" s="191"/>
      <c r="L1926" s="191"/>
      <c r="M1926" s="191"/>
      <c r="N1926" s="191"/>
      <c r="O1926" s="191"/>
      <c r="P1926" s="191"/>
      <c r="Q1926" s="191"/>
      <c r="R1926" s="191"/>
      <c r="S1926" s="191"/>
      <c r="T1926" s="191"/>
      <c r="U1926" s="191"/>
      <c r="V1926" s="191"/>
      <c r="W1926" s="191"/>
    </row>
    <row r="1927" spans="1:23">
      <c r="A1927" s="191"/>
      <c r="B1927" s="191"/>
      <c r="C1927" s="191"/>
      <c r="D1927" s="191"/>
      <c r="E1927" s="182"/>
      <c r="F1927" s="191"/>
      <c r="G1927" s="191"/>
      <c r="H1927" s="191"/>
      <c r="I1927" s="182"/>
      <c r="J1927" s="191"/>
      <c r="K1927" s="191"/>
      <c r="L1927" s="191"/>
      <c r="M1927" s="191"/>
      <c r="N1927" s="191"/>
      <c r="O1927" s="191"/>
      <c r="P1927" s="191"/>
      <c r="Q1927" s="191"/>
      <c r="R1927" s="191"/>
      <c r="S1927" s="191"/>
      <c r="T1927" s="191"/>
      <c r="U1927" s="191"/>
      <c r="V1927" s="191"/>
      <c r="W1927" s="191"/>
    </row>
    <row r="1928" spans="1:23">
      <c r="A1928" s="191"/>
      <c r="B1928" s="191"/>
      <c r="C1928" s="191"/>
      <c r="D1928" s="191"/>
      <c r="E1928" s="182"/>
      <c r="F1928" s="191"/>
      <c r="G1928" s="191"/>
      <c r="H1928" s="191"/>
      <c r="I1928" s="182"/>
      <c r="J1928" s="191"/>
      <c r="K1928" s="191"/>
      <c r="L1928" s="191"/>
      <c r="M1928" s="191"/>
      <c r="N1928" s="191"/>
      <c r="O1928" s="191"/>
      <c r="P1928" s="191"/>
      <c r="Q1928" s="191"/>
      <c r="R1928" s="191"/>
      <c r="S1928" s="191"/>
      <c r="T1928" s="191"/>
      <c r="U1928" s="191"/>
      <c r="V1928" s="191"/>
      <c r="W1928" s="191"/>
    </row>
    <row r="1929" spans="1:23">
      <c r="A1929" s="191"/>
      <c r="B1929" s="191"/>
      <c r="C1929" s="191"/>
      <c r="D1929" s="191"/>
      <c r="E1929" s="182"/>
      <c r="F1929" s="191"/>
      <c r="G1929" s="191"/>
      <c r="H1929" s="191"/>
      <c r="I1929" s="182"/>
      <c r="J1929" s="191"/>
      <c r="K1929" s="191"/>
      <c r="L1929" s="191"/>
      <c r="M1929" s="191"/>
      <c r="N1929" s="191"/>
      <c r="O1929" s="191"/>
      <c r="P1929" s="191"/>
      <c r="Q1929" s="191"/>
      <c r="R1929" s="191"/>
      <c r="S1929" s="191"/>
      <c r="T1929" s="191"/>
      <c r="U1929" s="191"/>
      <c r="V1929" s="191"/>
      <c r="W1929" s="191"/>
    </row>
    <row r="1930" spans="1:23">
      <c r="A1930" s="191"/>
      <c r="B1930" s="191"/>
      <c r="C1930" s="191"/>
      <c r="D1930" s="191"/>
      <c r="E1930" s="182"/>
      <c r="F1930" s="191"/>
      <c r="G1930" s="191"/>
      <c r="H1930" s="191"/>
      <c r="I1930" s="182"/>
      <c r="J1930" s="191"/>
      <c r="K1930" s="191"/>
      <c r="L1930" s="191"/>
      <c r="M1930" s="191"/>
      <c r="N1930" s="191"/>
      <c r="O1930" s="191"/>
      <c r="P1930" s="191"/>
      <c r="Q1930" s="191"/>
      <c r="R1930" s="191"/>
      <c r="S1930" s="191"/>
      <c r="T1930" s="191"/>
      <c r="U1930" s="191"/>
      <c r="V1930" s="191"/>
      <c r="W1930" s="191"/>
    </row>
    <row r="1931" spans="1:23">
      <c r="A1931" s="191"/>
      <c r="B1931" s="191"/>
      <c r="C1931" s="191"/>
      <c r="D1931" s="191"/>
      <c r="E1931" s="182"/>
      <c r="F1931" s="191"/>
      <c r="G1931" s="191"/>
      <c r="H1931" s="191"/>
      <c r="I1931" s="182"/>
      <c r="J1931" s="191"/>
      <c r="K1931" s="191"/>
      <c r="L1931" s="191"/>
      <c r="M1931" s="191"/>
      <c r="N1931" s="191"/>
      <c r="O1931" s="191"/>
      <c r="P1931" s="191"/>
      <c r="Q1931" s="191"/>
      <c r="R1931" s="191"/>
      <c r="S1931" s="191"/>
      <c r="T1931" s="191"/>
      <c r="U1931" s="191"/>
      <c r="V1931" s="191"/>
      <c r="W1931" s="191"/>
    </row>
    <row r="1932" spans="1:23">
      <c r="A1932" s="191"/>
      <c r="B1932" s="191"/>
      <c r="C1932" s="191"/>
      <c r="D1932" s="191"/>
      <c r="E1932" s="182"/>
      <c r="F1932" s="191"/>
      <c r="G1932" s="191"/>
      <c r="H1932" s="191"/>
      <c r="I1932" s="182"/>
      <c r="J1932" s="191"/>
      <c r="K1932" s="191"/>
      <c r="L1932" s="191"/>
      <c r="M1932" s="191"/>
      <c r="N1932" s="191"/>
      <c r="O1932" s="191"/>
      <c r="P1932" s="191"/>
      <c r="Q1932" s="191"/>
      <c r="R1932" s="191"/>
      <c r="S1932" s="191"/>
      <c r="T1932" s="191"/>
      <c r="U1932" s="191"/>
      <c r="V1932" s="191"/>
      <c r="W1932" s="191"/>
    </row>
    <row r="1933" spans="1:23">
      <c r="A1933" s="191"/>
      <c r="B1933" s="191"/>
      <c r="C1933" s="191"/>
      <c r="D1933" s="191"/>
      <c r="E1933" s="182"/>
      <c r="F1933" s="191"/>
      <c r="G1933" s="191"/>
      <c r="H1933" s="191"/>
      <c r="I1933" s="182"/>
      <c r="J1933" s="191"/>
      <c r="K1933" s="191"/>
      <c r="L1933" s="191"/>
      <c r="M1933" s="191"/>
      <c r="N1933" s="191"/>
      <c r="O1933" s="191"/>
      <c r="P1933" s="191"/>
      <c r="Q1933" s="191"/>
      <c r="R1933" s="191"/>
      <c r="S1933" s="191"/>
      <c r="T1933" s="191"/>
      <c r="U1933" s="191"/>
      <c r="V1933" s="191"/>
      <c r="W1933" s="191"/>
    </row>
    <row r="1934" spans="1:23">
      <c r="A1934" s="191"/>
      <c r="B1934" s="191"/>
      <c r="C1934" s="191"/>
      <c r="D1934" s="191"/>
      <c r="E1934" s="182"/>
      <c r="F1934" s="191"/>
      <c r="G1934" s="191"/>
      <c r="H1934" s="191"/>
      <c r="I1934" s="182"/>
      <c r="J1934" s="191"/>
      <c r="K1934" s="191"/>
      <c r="L1934" s="191"/>
      <c r="M1934" s="191"/>
      <c r="N1934" s="191"/>
      <c r="O1934" s="191"/>
      <c r="P1934" s="191"/>
      <c r="Q1934" s="191"/>
      <c r="R1934" s="191"/>
      <c r="S1934" s="191"/>
      <c r="T1934" s="191"/>
      <c r="U1934" s="191"/>
      <c r="V1934" s="191"/>
      <c r="W1934" s="191"/>
    </row>
    <row r="1935" spans="1:23">
      <c r="A1935" s="191"/>
      <c r="B1935" s="191"/>
      <c r="C1935" s="191"/>
      <c r="D1935" s="191"/>
      <c r="E1935" s="182"/>
      <c r="F1935" s="191"/>
      <c r="G1935" s="191"/>
      <c r="H1935" s="191"/>
      <c r="I1935" s="182"/>
      <c r="J1935" s="191"/>
      <c r="K1935" s="191"/>
      <c r="L1935" s="191"/>
      <c r="M1935" s="191"/>
      <c r="N1935" s="191"/>
      <c r="O1935" s="191"/>
      <c r="P1935" s="191"/>
      <c r="Q1935" s="191"/>
      <c r="R1935" s="191"/>
      <c r="S1935" s="191"/>
      <c r="T1935" s="191"/>
      <c r="U1935" s="191"/>
      <c r="V1935" s="191"/>
      <c r="W1935" s="191"/>
    </row>
    <row r="1936" spans="1:23">
      <c r="A1936" s="191"/>
      <c r="B1936" s="191"/>
      <c r="C1936" s="191"/>
      <c r="D1936" s="191"/>
      <c r="E1936" s="182"/>
      <c r="F1936" s="191"/>
      <c r="G1936" s="191"/>
      <c r="H1936" s="191"/>
      <c r="I1936" s="182"/>
      <c r="J1936" s="191"/>
      <c r="K1936" s="191"/>
      <c r="L1936" s="191"/>
      <c r="M1936" s="191"/>
      <c r="N1936" s="191"/>
      <c r="O1936" s="191"/>
      <c r="P1936" s="191"/>
      <c r="Q1936" s="191"/>
      <c r="R1936" s="191"/>
      <c r="S1936" s="191"/>
      <c r="T1936" s="191"/>
      <c r="U1936" s="191"/>
      <c r="V1936" s="191"/>
      <c r="W1936" s="191"/>
    </row>
    <row r="1937" spans="1:23">
      <c r="A1937" s="191"/>
      <c r="B1937" s="191"/>
      <c r="C1937" s="191"/>
      <c r="D1937" s="191"/>
      <c r="E1937" s="182"/>
      <c r="F1937" s="191"/>
      <c r="G1937" s="191"/>
      <c r="H1937" s="191"/>
      <c r="I1937" s="182"/>
      <c r="J1937" s="191"/>
      <c r="K1937" s="191"/>
      <c r="L1937" s="191"/>
      <c r="M1937" s="191"/>
      <c r="N1937" s="191"/>
      <c r="O1937" s="191"/>
      <c r="P1937" s="191"/>
      <c r="Q1937" s="191"/>
      <c r="R1937" s="191"/>
      <c r="S1937" s="191"/>
      <c r="T1937" s="191"/>
      <c r="U1937" s="191"/>
      <c r="V1937" s="191"/>
      <c r="W1937" s="191"/>
    </row>
    <row r="1938" spans="1:23">
      <c r="A1938" s="191"/>
      <c r="B1938" s="191"/>
      <c r="C1938" s="191"/>
      <c r="D1938" s="191"/>
      <c r="E1938" s="182"/>
      <c r="F1938" s="191"/>
      <c r="G1938" s="191"/>
      <c r="H1938" s="191"/>
      <c r="I1938" s="182"/>
      <c r="J1938" s="191"/>
      <c r="K1938" s="191"/>
      <c r="L1938" s="191"/>
      <c r="M1938" s="191"/>
      <c r="N1938" s="191"/>
      <c r="O1938" s="191"/>
      <c r="P1938" s="191"/>
      <c r="Q1938" s="191"/>
      <c r="R1938" s="191"/>
      <c r="S1938" s="191"/>
      <c r="T1938" s="191"/>
      <c r="U1938" s="191"/>
      <c r="V1938" s="191"/>
      <c r="W1938" s="191"/>
    </row>
    <row r="1939" spans="1:23">
      <c r="A1939" s="191"/>
      <c r="B1939" s="191"/>
      <c r="C1939" s="191"/>
      <c r="D1939" s="191"/>
      <c r="E1939" s="182"/>
      <c r="F1939" s="191"/>
      <c r="G1939" s="191"/>
      <c r="H1939" s="191"/>
      <c r="I1939" s="182"/>
      <c r="J1939" s="191"/>
      <c r="K1939" s="191"/>
      <c r="L1939" s="191"/>
      <c r="M1939" s="191"/>
      <c r="N1939" s="191"/>
      <c r="O1939" s="191"/>
      <c r="P1939" s="191"/>
      <c r="Q1939" s="191"/>
      <c r="R1939" s="191"/>
      <c r="S1939" s="191"/>
      <c r="T1939" s="191"/>
      <c r="U1939" s="191"/>
      <c r="V1939" s="191"/>
      <c r="W1939" s="191"/>
    </row>
    <row r="1940" spans="1:23">
      <c r="A1940" s="191"/>
      <c r="B1940" s="191"/>
      <c r="C1940" s="191"/>
      <c r="D1940" s="191"/>
      <c r="E1940" s="182"/>
      <c r="F1940" s="191"/>
      <c r="G1940" s="191"/>
      <c r="H1940" s="191"/>
      <c r="I1940" s="182"/>
      <c r="J1940" s="191"/>
      <c r="K1940" s="191"/>
      <c r="L1940" s="191"/>
      <c r="M1940" s="191"/>
      <c r="N1940" s="191"/>
      <c r="O1940" s="191"/>
      <c r="P1940" s="191"/>
      <c r="Q1940" s="191"/>
      <c r="R1940" s="191"/>
      <c r="S1940" s="191"/>
      <c r="T1940" s="191"/>
      <c r="U1940" s="191"/>
      <c r="V1940" s="191"/>
      <c r="W1940" s="191"/>
    </row>
    <row r="1941" spans="1:23">
      <c r="A1941" s="191"/>
      <c r="B1941" s="191"/>
      <c r="C1941" s="191"/>
      <c r="D1941" s="191"/>
      <c r="E1941" s="182"/>
      <c r="F1941" s="191"/>
      <c r="G1941" s="191"/>
      <c r="H1941" s="191"/>
      <c r="I1941" s="182"/>
      <c r="J1941" s="191"/>
      <c r="K1941" s="191"/>
      <c r="L1941" s="191"/>
      <c r="M1941" s="191"/>
      <c r="N1941" s="191"/>
      <c r="O1941" s="191"/>
      <c r="P1941" s="191"/>
      <c r="Q1941" s="191"/>
      <c r="R1941" s="191"/>
      <c r="S1941" s="191"/>
      <c r="T1941" s="191"/>
      <c r="U1941" s="191"/>
      <c r="V1941" s="191"/>
      <c r="W1941" s="191"/>
    </row>
    <row r="1942" spans="1:23">
      <c r="A1942" s="191"/>
      <c r="B1942" s="191"/>
      <c r="C1942" s="191"/>
      <c r="D1942" s="191"/>
      <c r="E1942" s="182"/>
      <c r="F1942" s="191"/>
      <c r="G1942" s="191"/>
      <c r="H1942" s="191"/>
      <c r="I1942" s="182"/>
      <c r="J1942" s="191"/>
      <c r="K1942" s="191"/>
      <c r="L1942" s="191"/>
      <c r="M1942" s="191"/>
      <c r="N1942" s="191"/>
      <c r="O1942" s="191"/>
      <c r="P1942" s="191"/>
      <c r="Q1942" s="191"/>
      <c r="R1942" s="191"/>
      <c r="S1942" s="191"/>
      <c r="T1942" s="191"/>
      <c r="U1942" s="191"/>
      <c r="V1942" s="191"/>
      <c r="W1942" s="191"/>
    </row>
    <row r="1943" spans="1:23">
      <c r="A1943" s="191"/>
      <c r="B1943" s="191"/>
      <c r="C1943" s="191"/>
      <c r="D1943" s="191"/>
      <c r="E1943" s="182"/>
      <c r="F1943" s="191"/>
      <c r="G1943" s="191"/>
      <c r="H1943" s="191"/>
      <c r="I1943" s="182"/>
      <c r="J1943" s="191"/>
      <c r="K1943" s="191"/>
      <c r="L1943" s="191"/>
      <c r="M1943" s="191"/>
      <c r="N1943" s="191"/>
      <c r="O1943" s="191"/>
      <c r="P1943" s="191"/>
      <c r="Q1943" s="191"/>
      <c r="R1943" s="191"/>
      <c r="S1943" s="191"/>
      <c r="T1943" s="191"/>
      <c r="U1943" s="191"/>
      <c r="V1943" s="191"/>
      <c r="W1943" s="191"/>
    </row>
    <row r="1944" spans="1:23">
      <c r="A1944" s="191"/>
      <c r="B1944" s="191"/>
      <c r="C1944" s="191"/>
      <c r="D1944" s="191"/>
      <c r="E1944" s="182"/>
      <c r="F1944" s="191"/>
      <c r="G1944" s="191"/>
      <c r="H1944" s="191"/>
      <c r="I1944" s="182"/>
      <c r="J1944" s="191"/>
      <c r="K1944" s="191"/>
      <c r="L1944" s="191"/>
      <c r="M1944" s="191"/>
      <c r="N1944" s="191"/>
      <c r="O1944" s="191"/>
      <c r="P1944" s="191"/>
      <c r="Q1944" s="191"/>
      <c r="R1944" s="191"/>
      <c r="S1944" s="191"/>
      <c r="T1944" s="191"/>
      <c r="U1944" s="191"/>
      <c r="V1944" s="191"/>
      <c r="W1944" s="191"/>
    </row>
    <row r="1945" spans="1:23">
      <c r="A1945" s="191"/>
      <c r="B1945" s="191"/>
      <c r="C1945" s="191"/>
      <c r="D1945" s="191"/>
      <c r="E1945" s="182"/>
      <c r="F1945" s="191"/>
      <c r="G1945" s="191"/>
      <c r="H1945" s="191"/>
      <c r="I1945" s="182"/>
      <c r="J1945" s="191"/>
      <c r="K1945" s="191"/>
      <c r="L1945" s="191"/>
      <c r="M1945" s="191"/>
      <c r="N1945" s="191"/>
      <c r="O1945" s="191"/>
      <c r="P1945" s="191"/>
      <c r="Q1945" s="191"/>
      <c r="R1945" s="191"/>
      <c r="S1945" s="191"/>
      <c r="T1945" s="191"/>
      <c r="U1945" s="191"/>
      <c r="V1945" s="191"/>
      <c r="W1945" s="191"/>
    </row>
    <row r="1946" spans="1:23">
      <c r="A1946" s="191"/>
      <c r="B1946" s="191"/>
      <c r="C1946" s="191"/>
      <c r="D1946" s="191"/>
      <c r="E1946" s="182"/>
      <c r="F1946" s="191"/>
      <c r="G1946" s="191"/>
      <c r="H1946" s="191"/>
      <c r="I1946" s="182"/>
      <c r="J1946" s="191"/>
      <c r="K1946" s="191"/>
      <c r="L1946" s="191"/>
      <c r="M1946" s="191"/>
      <c r="N1946" s="191"/>
      <c r="O1946" s="191"/>
      <c r="P1946" s="191"/>
      <c r="Q1946" s="191"/>
      <c r="R1946" s="191"/>
      <c r="S1946" s="191"/>
      <c r="T1946" s="191"/>
      <c r="U1946" s="191"/>
      <c r="V1946" s="191"/>
      <c r="W1946" s="191"/>
    </row>
    <row r="1947" spans="1:23">
      <c r="A1947" s="191"/>
      <c r="B1947" s="191"/>
      <c r="C1947" s="191"/>
      <c r="D1947" s="191"/>
      <c r="E1947" s="182"/>
      <c r="F1947" s="191"/>
      <c r="G1947" s="191"/>
      <c r="H1947" s="191"/>
      <c r="I1947" s="182"/>
      <c r="J1947" s="191"/>
      <c r="K1947" s="191"/>
      <c r="L1947" s="191"/>
      <c r="M1947" s="191"/>
      <c r="N1947" s="191"/>
      <c r="O1947" s="191"/>
      <c r="P1947" s="191"/>
      <c r="Q1947" s="191"/>
      <c r="R1947" s="191"/>
      <c r="S1947" s="191"/>
      <c r="T1947" s="191"/>
      <c r="U1947" s="191"/>
      <c r="V1947" s="191"/>
      <c r="W1947" s="191"/>
    </row>
    <row r="1948" spans="1:23">
      <c r="A1948" s="191"/>
      <c r="B1948" s="191"/>
      <c r="C1948" s="191"/>
      <c r="D1948" s="191"/>
      <c r="E1948" s="182"/>
      <c r="F1948" s="191"/>
      <c r="G1948" s="191"/>
      <c r="H1948" s="191"/>
      <c r="I1948" s="182"/>
      <c r="J1948" s="191"/>
      <c r="K1948" s="191"/>
      <c r="L1948" s="191"/>
      <c r="M1948" s="191"/>
      <c r="N1948" s="191"/>
      <c r="O1948" s="191"/>
      <c r="P1948" s="191"/>
      <c r="Q1948" s="191"/>
      <c r="R1948" s="191"/>
      <c r="S1948" s="191"/>
      <c r="T1948" s="191"/>
      <c r="U1948" s="191"/>
      <c r="V1948" s="191"/>
      <c r="W1948" s="191"/>
    </row>
    <row r="1949" spans="1:23">
      <c r="A1949" s="191"/>
      <c r="B1949" s="191"/>
      <c r="C1949" s="191"/>
      <c r="D1949" s="191"/>
      <c r="E1949" s="182"/>
      <c r="F1949" s="191"/>
      <c r="G1949" s="191"/>
      <c r="H1949" s="191"/>
      <c r="I1949" s="182"/>
      <c r="J1949" s="191"/>
      <c r="K1949" s="191"/>
      <c r="L1949" s="191"/>
      <c r="M1949" s="191"/>
      <c r="N1949" s="191"/>
      <c r="O1949" s="191"/>
      <c r="P1949" s="191"/>
      <c r="Q1949" s="191"/>
      <c r="R1949" s="191"/>
      <c r="S1949" s="191"/>
      <c r="T1949" s="191"/>
      <c r="U1949" s="191"/>
      <c r="V1949" s="191"/>
      <c r="W1949" s="191"/>
    </row>
    <row r="1950" spans="1:23">
      <c r="A1950" s="191"/>
      <c r="B1950" s="191"/>
      <c r="C1950" s="191"/>
      <c r="D1950" s="191"/>
      <c r="E1950" s="182"/>
      <c r="F1950" s="191"/>
      <c r="G1950" s="191"/>
      <c r="H1950" s="191"/>
      <c r="I1950" s="182"/>
      <c r="J1950" s="191"/>
      <c r="K1950" s="191"/>
      <c r="L1950" s="191"/>
      <c r="M1950" s="191"/>
      <c r="N1950" s="191"/>
      <c r="O1950" s="191"/>
      <c r="P1950" s="191"/>
      <c r="Q1950" s="191"/>
      <c r="R1950" s="191"/>
      <c r="S1950" s="191"/>
      <c r="T1950" s="191"/>
      <c r="U1950" s="191"/>
      <c r="V1950" s="191"/>
      <c r="W1950" s="191"/>
    </row>
    <row r="1951" spans="1:23">
      <c r="A1951" s="191"/>
      <c r="B1951" s="191"/>
      <c r="C1951" s="191"/>
      <c r="D1951" s="191"/>
      <c r="E1951" s="182"/>
      <c r="F1951" s="191"/>
      <c r="G1951" s="191"/>
      <c r="H1951" s="191"/>
      <c r="I1951" s="182"/>
      <c r="J1951" s="191"/>
      <c r="K1951" s="191"/>
      <c r="L1951" s="191"/>
      <c r="M1951" s="191"/>
      <c r="N1951" s="191"/>
      <c r="O1951" s="191"/>
      <c r="P1951" s="191"/>
      <c r="Q1951" s="191"/>
      <c r="R1951" s="191"/>
      <c r="S1951" s="191"/>
      <c r="T1951" s="191"/>
      <c r="U1951" s="191"/>
      <c r="V1951" s="191"/>
      <c r="W1951" s="191"/>
    </row>
    <row r="1952" spans="1:23">
      <c r="A1952" s="191"/>
      <c r="B1952" s="191"/>
      <c r="C1952" s="191"/>
      <c r="D1952" s="191"/>
      <c r="E1952" s="182"/>
      <c r="F1952" s="191"/>
      <c r="G1952" s="191"/>
      <c r="H1952" s="191"/>
      <c r="I1952" s="182"/>
      <c r="J1952" s="191"/>
      <c r="K1952" s="191"/>
      <c r="L1952" s="191"/>
      <c r="M1952" s="191"/>
      <c r="N1952" s="191"/>
      <c r="O1952" s="191"/>
      <c r="P1952" s="191"/>
      <c r="Q1952" s="191"/>
      <c r="R1952" s="191"/>
      <c r="S1952" s="191"/>
      <c r="T1952" s="191"/>
      <c r="U1952" s="191"/>
      <c r="V1952" s="191"/>
      <c r="W1952" s="191"/>
    </row>
    <row r="1953" spans="1:23">
      <c r="A1953" s="191"/>
      <c r="B1953" s="191"/>
      <c r="C1953" s="191"/>
      <c r="D1953" s="191"/>
      <c r="E1953" s="182"/>
      <c r="F1953" s="191"/>
      <c r="G1953" s="191"/>
      <c r="H1953" s="191"/>
      <c r="I1953" s="182"/>
      <c r="J1953" s="191"/>
      <c r="K1953" s="191"/>
      <c r="L1953" s="191"/>
      <c r="M1953" s="191"/>
      <c r="N1953" s="191"/>
      <c r="O1953" s="191"/>
      <c r="P1953" s="191"/>
      <c r="Q1953" s="191"/>
      <c r="R1953" s="191"/>
      <c r="S1953" s="191"/>
      <c r="T1953" s="191"/>
      <c r="U1953" s="191"/>
      <c r="V1953" s="191"/>
      <c r="W1953" s="191"/>
    </row>
    <row r="1954" spans="1:23">
      <c r="A1954" s="191"/>
      <c r="B1954" s="191"/>
      <c r="C1954" s="191"/>
      <c r="D1954" s="191"/>
      <c r="E1954" s="182"/>
      <c r="F1954" s="191"/>
      <c r="G1954" s="191"/>
      <c r="H1954" s="191"/>
      <c r="I1954" s="182"/>
      <c r="J1954" s="191"/>
      <c r="K1954" s="191"/>
      <c r="L1954" s="191"/>
      <c r="M1954" s="191"/>
      <c r="N1954" s="191"/>
      <c r="O1954" s="191"/>
      <c r="P1954" s="191"/>
      <c r="Q1954" s="191"/>
      <c r="R1954" s="191"/>
      <c r="S1954" s="191"/>
      <c r="T1954" s="191"/>
      <c r="U1954" s="191"/>
      <c r="V1954" s="191"/>
      <c r="W1954" s="191"/>
    </row>
    <row r="1955" spans="1:23">
      <c r="A1955" s="191"/>
      <c r="B1955" s="191"/>
      <c r="C1955" s="191"/>
      <c r="D1955" s="191"/>
      <c r="E1955" s="182"/>
      <c r="F1955" s="191"/>
      <c r="G1955" s="191"/>
      <c r="H1955" s="191"/>
      <c r="I1955" s="182"/>
      <c r="J1955" s="191"/>
      <c r="K1955" s="191"/>
      <c r="L1955" s="191"/>
      <c r="M1955" s="191"/>
      <c r="N1955" s="191"/>
      <c r="O1955" s="191"/>
      <c r="P1955" s="191"/>
      <c r="Q1955" s="191"/>
      <c r="R1955" s="191"/>
      <c r="S1955" s="191"/>
      <c r="T1955" s="191"/>
      <c r="U1955" s="191"/>
      <c r="V1955" s="191"/>
      <c r="W1955" s="191"/>
    </row>
    <row r="1956" spans="1:23">
      <c r="A1956" s="191"/>
      <c r="B1956" s="191"/>
      <c r="C1956" s="191"/>
      <c r="D1956" s="191"/>
      <c r="E1956" s="182"/>
      <c r="F1956" s="191"/>
      <c r="G1956" s="191"/>
      <c r="H1956" s="191"/>
      <c r="I1956" s="182"/>
      <c r="J1956" s="191"/>
      <c r="K1956" s="191"/>
      <c r="L1956" s="191"/>
      <c r="M1956" s="191"/>
      <c r="N1956" s="191"/>
      <c r="O1956" s="191"/>
      <c r="P1956" s="191"/>
      <c r="Q1956" s="191"/>
      <c r="R1956" s="191"/>
      <c r="S1956" s="191"/>
      <c r="T1956" s="191"/>
      <c r="U1956" s="191"/>
      <c r="V1956" s="191"/>
      <c r="W1956" s="191"/>
    </row>
    <row r="1957" spans="1:23">
      <c r="A1957" s="191"/>
      <c r="B1957" s="191"/>
      <c r="C1957" s="191"/>
      <c r="D1957" s="191"/>
      <c r="E1957" s="182"/>
      <c r="F1957" s="191"/>
      <c r="G1957" s="191"/>
      <c r="H1957" s="191"/>
      <c r="I1957" s="182"/>
      <c r="J1957" s="191"/>
      <c r="K1957" s="191"/>
      <c r="L1957" s="191"/>
      <c r="M1957" s="191"/>
      <c r="N1957" s="191"/>
      <c r="O1957" s="191"/>
      <c r="P1957" s="191"/>
      <c r="Q1957" s="191"/>
      <c r="R1957" s="191"/>
      <c r="S1957" s="191"/>
      <c r="T1957" s="191"/>
      <c r="U1957" s="191"/>
      <c r="V1957" s="191"/>
      <c r="W1957" s="191"/>
    </row>
    <row r="1958" spans="1:23">
      <c r="A1958" s="191"/>
      <c r="B1958" s="191"/>
      <c r="C1958" s="191"/>
      <c r="D1958" s="191"/>
      <c r="E1958" s="182"/>
      <c r="F1958" s="191"/>
      <c r="G1958" s="191"/>
      <c r="H1958" s="191"/>
      <c r="I1958" s="182"/>
      <c r="J1958" s="191"/>
      <c r="K1958" s="191"/>
      <c r="L1958" s="191"/>
      <c r="M1958" s="191"/>
      <c r="N1958" s="191"/>
      <c r="O1958" s="191"/>
      <c r="P1958" s="191"/>
      <c r="Q1958" s="191"/>
      <c r="R1958" s="191"/>
      <c r="S1958" s="191"/>
      <c r="T1958" s="191"/>
      <c r="U1958" s="191"/>
      <c r="V1958" s="191"/>
      <c r="W1958" s="191"/>
    </row>
    <row r="1959" spans="1:23">
      <c r="A1959" s="191"/>
      <c r="B1959" s="191"/>
      <c r="C1959" s="191"/>
      <c r="D1959" s="191"/>
      <c r="E1959" s="182"/>
      <c r="F1959" s="191"/>
      <c r="G1959" s="191"/>
      <c r="H1959" s="191"/>
      <c r="I1959" s="182"/>
      <c r="J1959" s="191"/>
      <c r="K1959" s="191"/>
      <c r="L1959" s="191"/>
      <c r="M1959" s="191"/>
      <c r="N1959" s="191"/>
      <c r="O1959" s="191"/>
      <c r="P1959" s="191"/>
      <c r="Q1959" s="191"/>
      <c r="R1959" s="191"/>
      <c r="S1959" s="191"/>
      <c r="T1959" s="191"/>
      <c r="U1959" s="191"/>
      <c r="V1959" s="191"/>
      <c r="W1959" s="191"/>
    </row>
    <row r="1960" spans="1:23">
      <c r="A1960" s="191"/>
      <c r="B1960" s="191"/>
      <c r="C1960" s="191"/>
      <c r="D1960" s="191"/>
      <c r="E1960" s="182"/>
      <c r="F1960" s="191"/>
      <c r="G1960" s="191"/>
      <c r="H1960" s="191"/>
      <c r="I1960" s="182"/>
      <c r="J1960" s="191"/>
      <c r="K1960" s="191"/>
      <c r="L1960" s="191"/>
      <c r="M1960" s="191"/>
      <c r="N1960" s="191"/>
      <c r="O1960" s="191"/>
      <c r="P1960" s="191"/>
      <c r="Q1960" s="191"/>
      <c r="R1960" s="191"/>
      <c r="S1960" s="191"/>
      <c r="T1960" s="191"/>
      <c r="U1960" s="191"/>
      <c r="V1960" s="191"/>
      <c r="W1960" s="191"/>
    </row>
    <row r="1961" spans="1:23">
      <c r="A1961" s="191"/>
      <c r="B1961" s="191"/>
      <c r="C1961" s="191"/>
      <c r="D1961" s="191"/>
      <c r="E1961" s="182"/>
      <c r="F1961" s="191"/>
      <c r="G1961" s="191"/>
      <c r="H1961" s="191"/>
      <c r="I1961" s="182"/>
      <c r="J1961" s="191"/>
      <c r="K1961" s="191"/>
      <c r="L1961" s="191"/>
      <c r="M1961" s="191"/>
      <c r="N1961" s="191"/>
      <c r="O1961" s="191"/>
      <c r="P1961" s="191"/>
      <c r="Q1961" s="191"/>
      <c r="R1961" s="191"/>
      <c r="S1961" s="191"/>
      <c r="T1961" s="191"/>
      <c r="U1961" s="191"/>
      <c r="V1961" s="191"/>
      <c r="W1961" s="191"/>
    </row>
    <row r="1962" spans="1:23">
      <c r="A1962" s="191"/>
      <c r="B1962" s="191"/>
      <c r="C1962" s="191"/>
      <c r="D1962" s="191"/>
      <c r="E1962" s="182"/>
      <c r="F1962" s="191"/>
      <c r="G1962" s="191"/>
      <c r="H1962" s="191"/>
      <c r="I1962" s="182"/>
      <c r="J1962" s="191"/>
      <c r="K1962" s="191"/>
      <c r="L1962" s="191"/>
      <c r="M1962" s="191"/>
      <c r="N1962" s="191"/>
      <c r="O1962" s="191"/>
      <c r="P1962" s="191"/>
      <c r="Q1962" s="191"/>
      <c r="R1962" s="191"/>
      <c r="S1962" s="191"/>
      <c r="T1962" s="191"/>
      <c r="U1962" s="191"/>
      <c r="V1962" s="191"/>
      <c r="W1962" s="191"/>
    </row>
    <row r="1963" spans="1:23">
      <c r="A1963" s="191"/>
      <c r="B1963" s="191"/>
      <c r="C1963" s="191"/>
      <c r="D1963" s="191"/>
      <c r="E1963" s="182"/>
      <c r="F1963" s="191"/>
      <c r="G1963" s="191"/>
      <c r="H1963" s="191"/>
      <c r="I1963" s="182"/>
      <c r="J1963" s="191"/>
      <c r="K1963" s="191"/>
      <c r="L1963" s="191"/>
      <c r="M1963" s="191"/>
      <c r="N1963" s="191"/>
      <c r="O1963" s="191"/>
      <c r="P1963" s="191"/>
      <c r="Q1963" s="191"/>
      <c r="R1963" s="191"/>
      <c r="S1963" s="191"/>
      <c r="T1963" s="191"/>
      <c r="U1963" s="191"/>
      <c r="V1963" s="191"/>
      <c r="W1963" s="191"/>
    </row>
    <row r="1964" spans="1:23">
      <c r="A1964" s="191"/>
      <c r="B1964" s="191"/>
      <c r="C1964" s="191"/>
      <c r="D1964" s="191"/>
      <c r="E1964" s="182"/>
      <c r="F1964" s="191"/>
      <c r="G1964" s="191"/>
      <c r="H1964" s="191"/>
      <c r="I1964" s="182"/>
      <c r="J1964" s="191"/>
      <c r="K1964" s="191"/>
      <c r="L1964" s="191"/>
      <c r="M1964" s="191"/>
      <c r="N1964" s="191"/>
      <c r="O1964" s="191"/>
      <c r="P1964" s="191"/>
      <c r="Q1964" s="191"/>
      <c r="R1964" s="191"/>
      <c r="S1964" s="191"/>
      <c r="T1964" s="191"/>
      <c r="U1964" s="191"/>
      <c r="V1964" s="191"/>
      <c r="W1964" s="191"/>
    </row>
    <row r="1965" spans="1:23">
      <c r="A1965" s="191"/>
      <c r="B1965" s="191"/>
      <c r="C1965" s="191"/>
      <c r="D1965" s="191"/>
      <c r="E1965" s="182"/>
      <c r="F1965" s="191"/>
      <c r="G1965" s="191"/>
      <c r="H1965" s="191"/>
      <c r="I1965" s="182"/>
      <c r="J1965" s="191"/>
      <c r="K1965" s="191"/>
      <c r="L1965" s="191"/>
      <c r="M1965" s="191"/>
      <c r="N1965" s="191"/>
      <c r="O1965" s="191"/>
      <c r="P1965" s="191"/>
      <c r="Q1965" s="191"/>
      <c r="R1965" s="191"/>
      <c r="S1965" s="191"/>
      <c r="T1965" s="191"/>
      <c r="U1965" s="191"/>
      <c r="V1965" s="191"/>
      <c r="W1965" s="191"/>
    </row>
    <row r="1966" spans="1:23">
      <c r="A1966" s="191"/>
      <c r="B1966" s="191"/>
      <c r="C1966" s="191"/>
      <c r="D1966" s="191"/>
      <c r="E1966" s="182"/>
      <c r="F1966" s="191"/>
      <c r="G1966" s="191"/>
      <c r="H1966" s="191"/>
      <c r="I1966" s="182"/>
      <c r="J1966" s="191"/>
      <c r="K1966" s="191"/>
      <c r="L1966" s="191"/>
      <c r="M1966" s="191"/>
      <c r="N1966" s="191"/>
      <c r="O1966" s="191"/>
      <c r="P1966" s="191"/>
      <c r="Q1966" s="191"/>
      <c r="R1966" s="191"/>
      <c r="S1966" s="191"/>
      <c r="T1966" s="191"/>
      <c r="U1966" s="191"/>
      <c r="V1966" s="191"/>
      <c r="W1966" s="191"/>
    </row>
    <row r="1967" spans="1:23">
      <c r="A1967" s="191"/>
      <c r="B1967" s="191"/>
      <c r="C1967" s="191"/>
      <c r="D1967" s="191"/>
      <c r="E1967" s="182"/>
      <c r="F1967" s="191"/>
      <c r="G1967" s="191"/>
      <c r="H1967" s="191"/>
      <c r="I1967" s="182"/>
      <c r="J1967" s="191"/>
      <c r="K1967" s="191"/>
      <c r="L1967" s="191"/>
      <c r="M1967" s="191"/>
      <c r="N1967" s="191"/>
      <c r="O1967" s="191"/>
      <c r="P1967" s="191"/>
      <c r="Q1967" s="191"/>
      <c r="R1967" s="191"/>
      <c r="S1967" s="191"/>
      <c r="T1967" s="191"/>
      <c r="U1967" s="191"/>
      <c r="V1967" s="191"/>
      <c r="W1967" s="191"/>
    </row>
    <row r="1968" spans="1:23">
      <c r="A1968" s="191"/>
      <c r="B1968" s="191"/>
      <c r="C1968" s="191"/>
      <c r="D1968" s="191"/>
      <c r="E1968" s="182"/>
      <c r="F1968" s="191"/>
      <c r="G1968" s="191"/>
      <c r="H1968" s="191"/>
      <c r="I1968" s="182"/>
      <c r="J1968" s="191"/>
      <c r="K1968" s="191"/>
      <c r="L1968" s="191"/>
      <c r="M1968" s="191"/>
      <c r="N1968" s="191"/>
      <c r="O1968" s="191"/>
      <c r="P1968" s="191"/>
      <c r="Q1968" s="191"/>
      <c r="R1968" s="191"/>
      <c r="S1968" s="191"/>
      <c r="T1968" s="191"/>
      <c r="U1968" s="191"/>
      <c r="V1968" s="191"/>
      <c r="W1968" s="191"/>
    </row>
    <row r="1969" spans="1:23">
      <c r="A1969" s="191"/>
      <c r="B1969" s="191"/>
      <c r="C1969" s="191"/>
      <c r="D1969" s="191"/>
      <c r="E1969" s="182"/>
      <c r="F1969" s="191"/>
      <c r="G1969" s="191"/>
      <c r="H1969" s="191"/>
      <c r="I1969" s="182"/>
      <c r="J1969" s="191"/>
      <c r="K1969" s="191"/>
      <c r="L1969" s="191"/>
      <c r="M1969" s="191"/>
      <c r="N1969" s="191"/>
      <c r="O1969" s="191"/>
      <c r="P1969" s="191"/>
      <c r="Q1969" s="191"/>
      <c r="R1969" s="191"/>
      <c r="S1969" s="191"/>
      <c r="T1969" s="191"/>
      <c r="U1969" s="191"/>
      <c r="V1969" s="191"/>
      <c r="W1969" s="191"/>
    </row>
    <row r="1970" spans="1:23">
      <c r="A1970" s="191"/>
      <c r="B1970" s="191"/>
      <c r="C1970" s="191"/>
      <c r="D1970" s="191"/>
      <c r="E1970" s="182"/>
      <c r="F1970" s="191"/>
      <c r="G1970" s="191"/>
      <c r="H1970" s="191"/>
      <c r="I1970" s="182"/>
      <c r="J1970" s="191"/>
      <c r="K1970" s="191"/>
      <c r="L1970" s="191"/>
      <c r="M1970" s="191"/>
      <c r="N1970" s="191"/>
      <c r="O1970" s="191"/>
      <c r="P1970" s="191"/>
      <c r="Q1970" s="191"/>
      <c r="R1970" s="191"/>
      <c r="S1970" s="191"/>
      <c r="T1970" s="191"/>
      <c r="U1970" s="191"/>
      <c r="V1970" s="191"/>
      <c r="W1970" s="191"/>
    </row>
    <row r="1971" spans="1:23">
      <c r="A1971" s="191"/>
      <c r="B1971" s="191"/>
      <c r="C1971" s="191"/>
      <c r="D1971" s="191"/>
      <c r="E1971" s="182"/>
      <c r="F1971" s="191"/>
      <c r="G1971" s="191"/>
      <c r="H1971" s="191"/>
      <c r="I1971" s="182"/>
      <c r="J1971" s="191"/>
      <c r="K1971" s="191"/>
      <c r="L1971" s="191"/>
      <c r="M1971" s="191"/>
      <c r="N1971" s="191"/>
      <c r="O1971" s="191"/>
      <c r="P1971" s="191"/>
      <c r="Q1971" s="191"/>
      <c r="R1971" s="191"/>
      <c r="S1971" s="191"/>
      <c r="T1971" s="191"/>
      <c r="U1971" s="191"/>
      <c r="V1971" s="191"/>
      <c r="W1971" s="191"/>
    </row>
    <row r="1972" spans="1:23">
      <c r="A1972" s="191"/>
      <c r="B1972" s="191"/>
      <c r="C1972" s="191"/>
      <c r="D1972" s="191"/>
      <c r="E1972" s="182"/>
      <c r="F1972" s="191"/>
      <c r="G1972" s="191"/>
      <c r="H1972" s="191"/>
      <c r="I1972" s="182"/>
      <c r="J1972" s="191"/>
      <c r="K1972" s="191"/>
      <c r="L1972" s="191"/>
      <c r="M1972" s="191"/>
      <c r="N1972" s="191"/>
      <c r="O1972" s="191"/>
      <c r="P1972" s="191"/>
      <c r="Q1972" s="191"/>
      <c r="R1972" s="191"/>
      <c r="S1972" s="191"/>
      <c r="T1972" s="191"/>
      <c r="U1972" s="191"/>
      <c r="V1972" s="191"/>
      <c r="W1972" s="191"/>
    </row>
    <row r="1973" spans="1:23">
      <c r="A1973" s="191"/>
      <c r="B1973" s="191"/>
      <c r="C1973" s="191"/>
      <c r="D1973" s="191"/>
      <c r="E1973" s="182"/>
      <c r="F1973" s="191"/>
      <c r="G1973" s="191"/>
      <c r="H1973" s="191"/>
      <c r="I1973" s="182"/>
      <c r="J1973" s="191"/>
      <c r="K1973" s="191"/>
      <c r="L1973" s="191"/>
      <c r="M1973" s="191"/>
      <c r="N1973" s="191"/>
      <c r="O1973" s="191"/>
      <c r="P1973" s="191"/>
      <c r="Q1973" s="191"/>
      <c r="R1973" s="191"/>
      <c r="S1973" s="191"/>
      <c r="T1973" s="191"/>
      <c r="U1973" s="191"/>
      <c r="V1973" s="191"/>
      <c r="W1973" s="191"/>
    </row>
    <row r="1974" spans="1:23">
      <c r="A1974" s="191"/>
      <c r="B1974" s="191"/>
      <c r="C1974" s="191"/>
      <c r="D1974" s="191"/>
      <c r="E1974" s="182"/>
      <c r="F1974" s="191"/>
      <c r="G1974" s="191"/>
      <c r="H1974" s="191"/>
      <c r="I1974" s="182"/>
      <c r="J1974" s="191"/>
      <c r="K1974" s="191"/>
      <c r="L1974" s="191"/>
      <c r="M1974" s="191"/>
      <c r="N1974" s="191"/>
      <c r="O1974" s="191"/>
      <c r="P1974" s="191"/>
      <c r="Q1974" s="191"/>
      <c r="R1974" s="191"/>
      <c r="S1974" s="191"/>
      <c r="T1974" s="191"/>
      <c r="U1974" s="191"/>
      <c r="V1974" s="191"/>
      <c r="W1974" s="191"/>
    </row>
    <row r="1975" spans="1:23">
      <c r="A1975" s="191"/>
      <c r="B1975" s="191"/>
      <c r="C1975" s="191"/>
      <c r="D1975" s="191"/>
      <c r="E1975" s="182"/>
      <c r="F1975" s="191"/>
      <c r="G1975" s="191"/>
      <c r="H1975" s="191"/>
      <c r="I1975" s="182"/>
      <c r="J1975" s="191"/>
      <c r="K1975" s="191"/>
      <c r="L1975" s="191"/>
      <c r="M1975" s="191"/>
      <c r="N1975" s="191"/>
      <c r="O1975" s="191"/>
      <c r="P1975" s="191"/>
      <c r="Q1975" s="191"/>
      <c r="R1975" s="191"/>
      <c r="S1975" s="191"/>
      <c r="T1975" s="191"/>
      <c r="U1975" s="191"/>
      <c r="V1975" s="191"/>
      <c r="W1975" s="191"/>
    </row>
    <row r="1976" spans="1:23">
      <c r="A1976" s="191"/>
      <c r="B1976" s="191"/>
      <c r="C1976" s="191"/>
      <c r="D1976" s="191"/>
      <c r="E1976" s="182"/>
      <c r="F1976" s="191"/>
      <c r="G1976" s="191"/>
      <c r="H1976" s="191"/>
      <c r="I1976" s="182"/>
      <c r="J1976" s="191"/>
      <c r="K1976" s="191"/>
      <c r="L1976" s="191"/>
      <c r="M1976" s="191"/>
      <c r="N1976" s="191"/>
      <c r="O1976" s="191"/>
      <c r="P1976" s="191"/>
      <c r="Q1976" s="191"/>
      <c r="R1976" s="191"/>
      <c r="S1976" s="191"/>
      <c r="T1976" s="191"/>
      <c r="U1976" s="191"/>
      <c r="V1976" s="191"/>
      <c r="W1976" s="191"/>
    </row>
    <row r="1977" spans="1:23">
      <c r="A1977" s="191"/>
      <c r="B1977" s="191"/>
      <c r="C1977" s="191"/>
      <c r="D1977" s="191"/>
      <c r="E1977" s="182"/>
      <c r="F1977" s="191"/>
      <c r="G1977" s="191"/>
      <c r="H1977" s="191"/>
      <c r="I1977" s="182"/>
      <c r="J1977" s="191"/>
      <c r="K1977" s="191"/>
      <c r="L1977" s="191"/>
      <c r="M1977" s="191"/>
      <c r="N1977" s="191"/>
      <c r="O1977" s="191"/>
      <c r="P1977" s="191"/>
      <c r="Q1977" s="191"/>
      <c r="R1977" s="191"/>
      <c r="S1977" s="191"/>
      <c r="T1977" s="191"/>
      <c r="U1977" s="191"/>
      <c r="V1977" s="191"/>
      <c r="W1977" s="191"/>
    </row>
    <row r="1978" spans="1:23">
      <c r="A1978" s="191"/>
      <c r="B1978" s="191"/>
      <c r="C1978" s="191"/>
      <c r="D1978" s="191"/>
      <c r="E1978" s="182"/>
      <c r="F1978" s="191"/>
      <c r="G1978" s="191"/>
      <c r="H1978" s="191"/>
      <c r="I1978" s="182"/>
      <c r="J1978" s="191"/>
      <c r="K1978" s="191"/>
      <c r="L1978" s="191"/>
      <c r="M1978" s="191"/>
      <c r="N1978" s="191"/>
      <c r="O1978" s="191"/>
      <c r="P1978" s="191"/>
      <c r="Q1978" s="191"/>
      <c r="R1978" s="191"/>
      <c r="S1978" s="191"/>
      <c r="T1978" s="191"/>
      <c r="U1978" s="191"/>
      <c r="V1978" s="191"/>
      <c r="W1978" s="191"/>
    </row>
    <row r="1979" spans="1:23">
      <c r="A1979" s="191"/>
      <c r="B1979" s="191"/>
      <c r="C1979" s="191"/>
      <c r="D1979" s="191"/>
      <c r="E1979" s="182"/>
      <c r="F1979" s="191"/>
      <c r="G1979" s="191"/>
      <c r="H1979" s="191"/>
      <c r="I1979" s="182"/>
      <c r="J1979" s="191"/>
      <c r="K1979" s="191"/>
      <c r="L1979" s="191"/>
      <c r="M1979" s="191"/>
      <c r="N1979" s="191"/>
      <c r="O1979" s="191"/>
      <c r="P1979" s="191"/>
      <c r="Q1979" s="191"/>
      <c r="R1979" s="191"/>
      <c r="S1979" s="191"/>
      <c r="T1979" s="191"/>
      <c r="U1979" s="191"/>
      <c r="V1979" s="191"/>
      <c r="W1979" s="191"/>
    </row>
    <row r="1980" spans="1:23">
      <c r="A1980" s="191"/>
      <c r="B1980" s="191"/>
      <c r="C1980" s="191"/>
      <c r="D1980" s="191"/>
      <c r="E1980" s="182"/>
      <c r="F1980" s="191"/>
      <c r="G1980" s="191"/>
      <c r="H1980" s="191"/>
      <c r="I1980" s="182"/>
      <c r="J1980" s="191"/>
      <c r="K1980" s="191"/>
      <c r="L1980" s="191"/>
      <c r="M1980" s="191"/>
      <c r="N1980" s="191"/>
      <c r="O1980" s="191"/>
      <c r="P1980" s="191"/>
      <c r="Q1980" s="191"/>
      <c r="R1980" s="191"/>
      <c r="S1980" s="191"/>
      <c r="T1980" s="191"/>
      <c r="U1980" s="191"/>
      <c r="V1980" s="191"/>
      <c r="W1980" s="191"/>
    </row>
    <row r="1981" spans="1:23">
      <c r="A1981" s="191"/>
      <c r="B1981" s="191"/>
      <c r="C1981" s="191"/>
      <c r="D1981" s="191"/>
      <c r="E1981" s="182"/>
      <c r="F1981" s="191"/>
      <c r="G1981" s="191"/>
      <c r="H1981" s="191"/>
      <c r="I1981" s="182"/>
      <c r="J1981" s="191"/>
      <c r="K1981" s="191"/>
      <c r="L1981" s="191"/>
      <c r="M1981" s="191"/>
      <c r="N1981" s="191"/>
      <c r="O1981" s="191"/>
      <c r="P1981" s="191"/>
      <c r="Q1981" s="191"/>
      <c r="R1981" s="191"/>
      <c r="S1981" s="191"/>
      <c r="T1981" s="191"/>
      <c r="U1981" s="191"/>
      <c r="V1981" s="191"/>
      <c r="W1981" s="191"/>
    </row>
    <row r="1982" spans="1:23">
      <c r="A1982" s="191"/>
      <c r="B1982" s="191"/>
      <c r="C1982" s="191"/>
      <c r="D1982" s="191"/>
      <c r="E1982" s="182"/>
      <c r="F1982" s="191"/>
      <c r="G1982" s="191"/>
      <c r="H1982" s="191"/>
      <c r="I1982" s="182"/>
      <c r="J1982" s="191"/>
      <c r="K1982" s="191"/>
      <c r="L1982" s="191"/>
      <c r="M1982" s="191"/>
      <c r="N1982" s="191"/>
      <c r="O1982" s="191"/>
      <c r="P1982" s="191"/>
      <c r="Q1982" s="191"/>
      <c r="R1982" s="191"/>
      <c r="S1982" s="191"/>
      <c r="T1982" s="191"/>
      <c r="U1982" s="191"/>
      <c r="V1982" s="191"/>
      <c r="W1982" s="191"/>
    </row>
    <row r="1983" spans="1:23">
      <c r="A1983" s="191"/>
      <c r="B1983" s="191"/>
      <c r="C1983" s="191"/>
      <c r="D1983" s="191"/>
      <c r="E1983" s="182"/>
      <c r="F1983" s="191"/>
      <c r="G1983" s="191"/>
      <c r="H1983" s="191"/>
      <c r="I1983" s="182"/>
      <c r="J1983" s="191"/>
      <c r="K1983" s="191"/>
      <c r="L1983" s="191"/>
      <c r="M1983" s="191"/>
      <c r="N1983" s="191"/>
      <c r="O1983" s="191"/>
      <c r="P1983" s="191"/>
      <c r="Q1983" s="191"/>
      <c r="R1983" s="191"/>
      <c r="S1983" s="191"/>
      <c r="T1983" s="191"/>
      <c r="U1983" s="191"/>
      <c r="V1983" s="191"/>
      <c r="W1983" s="191"/>
    </row>
    <row r="1984" spans="1:23">
      <c r="A1984" s="191"/>
      <c r="B1984" s="191"/>
      <c r="C1984" s="191"/>
      <c r="D1984" s="191"/>
      <c r="E1984" s="182"/>
      <c r="F1984" s="191"/>
      <c r="G1984" s="191"/>
      <c r="H1984" s="191"/>
      <c r="I1984" s="182"/>
      <c r="J1984" s="191"/>
      <c r="K1984" s="191"/>
      <c r="L1984" s="191"/>
      <c r="M1984" s="191"/>
      <c r="N1984" s="191"/>
      <c r="O1984" s="191"/>
      <c r="P1984" s="191"/>
      <c r="Q1984" s="191"/>
      <c r="R1984" s="191"/>
      <c r="S1984" s="191"/>
      <c r="T1984" s="191"/>
      <c r="U1984" s="191"/>
      <c r="V1984" s="191"/>
      <c r="W1984" s="191"/>
    </row>
    <row r="1985" spans="1:23">
      <c r="A1985" s="191"/>
      <c r="B1985" s="191"/>
      <c r="C1985" s="191"/>
      <c r="D1985" s="191"/>
      <c r="E1985" s="182"/>
      <c r="F1985" s="191"/>
      <c r="G1985" s="191"/>
      <c r="H1985" s="191"/>
      <c r="I1985" s="182"/>
      <c r="J1985" s="191"/>
      <c r="K1985" s="191"/>
      <c r="L1985" s="191"/>
      <c r="M1985" s="191"/>
      <c r="N1985" s="191"/>
      <c r="O1985" s="191"/>
      <c r="P1985" s="191"/>
      <c r="Q1985" s="191"/>
      <c r="R1985" s="191"/>
      <c r="S1985" s="191"/>
      <c r="T1985" s="191"/>
      <c r="U1985" s="191"/>
      <c r="V1985" s="191"/>
      <c r="W1985" s="191"/>
    </row>
    <row r="1986" spans="1:23">
      <c r="A1986" s="191"/>
      <c r="B1986" s="191"/>
      <c r="C1986" s="191"/>
      <c r="D1986" s="191"/>
      <c r="E1986" s="182"/>
      <c r="F1986" s="191"/>
      <c r="G1986" s="191"/>
      <c r="H1986" s="191"/>
      <c r="I1986" s="182"/>
      <c r="J1986" s="191"/>
      <c r="K1986" s="191"/>
      <c r="L1986" s="191"/>
      <c r="M1986" s="191"/>
      <c r="N1986" s="191"/>
      <c r="O1986" s="191"/>
      <c r="P1986" s="191"/>
      <c r="Q1986" s="191"/>
      <c r="R1986" s="191"/>
      <c r="S1986" s="191"/>
      <c r="T1986" s="191"/>
      <c r="U1986" s="191"/>
      <c r="V1986" s="191"/>
      <c r="W1986" s="191"/>
    </row>
    <row r="1987" spans="1:23">
      <c r="A1987" s="191"/>
      <c r="B1987" s="191"/>
      <c r="C1987" s="191"/>
      <c r="D1987" s="191"/>
      <c r="E1987" s="182"/>
      <c r="F1987" s="191"/>
      <c r="G1987" s="191"/>
      <c r="H1987" s="191"/>
      <c r="I1987" s="182"/>
      <c r="J1987" s="191"/>
      <c r="K1987" s="191"/>
      <c r="L1987" s="191"/>
      <c r="M1987" s="191"/>
      <c r="N1987" s="191"/>
      <c r="O1987" s="191"/>
      <c r="P1987" s="191"/>
      <c r="Q1987" s="191"/>
      <c r="R1987" s="191"/>
      <c r="S1987" s="191"/>
      <c r="T1987" s="191"/>
      <c r="U1987" s="191"/>
      <c r="V1987" s="191"/>
      <c r="W1987" s="191"/>
    </row>
    <row r="1988" spans="1:23">
      <c r="A1988" s="191"/>
      <c r="B1988" s="191"/>
      <c r="C1988" s="191"/>
      <c r="D1988" s="191"/>
      <c r="E1988" s="182"/>
      <c r="F1988" s="191"/>
      <c r="G1988" s="191"/>
      <c r="H1988" s="191"/>
      <c r="I1988" s="182"/>
      <c r="J1988" s="191"/>
      <c r="K1988" s="191"/>
      <c r="L1988" s="191"/>
      <c r="M1988" s="191"/>
      <c r="N1988" s="191"/>
      <c r="O1988" s="191"/>
      <c r="P1988" s="191"/>
      <c r="Q1988" s="191"/>
      <c r="R1988" s="191"/>
      <c r="S1988" s="191"/>
      <c r="T1988" s="191"/>
      <c r="U1988" s="191"/>
      <c r="V1988" s="191"/>
      <c r="W1988" s="191"/>
    </row>
    <row r="1989" spans="1:23">
      <c r="A1989" s="191"/>
      <c r="B1989" s="191"/>
      <c r="C1989" s="191"/>
      <c r="D1989" s="191"/>
      <c r="E1989" s="182"/>
      <c r="F1989" s="191"/>
      <c r="G1989" s="191"/>
      <c r="H1989" s="191"/>
      <c r="I1989" s="182"/>
      <c r="J1989" s="191"/>
      <c r="K1989" s="191"/>
      <c r="L1989" s="191"/>
      <c r="M1989" s="191"/>
      <c r="N1989" s="191"/>
      <c r="O1989" s="191"/>
      <c r="P1989" s="191"/>
      <c r="Q1989" s="191"/>
      <c r="R1989" s="191"/>
      <c r="S1989" s="191"/>
      <c r="T1989" s="191"/>
      <c r="U1989" s="191"/>
      <c r="V1989" s="191"/>
      <c r="W1989" s="191"/>
    </row>
    <row r="1990" spans="1:23">
      <c r="A1990" s="191"/>
      <c r="B1990" s="191"/>
      <c r="C1990" s="191"/>
      <c r="D1990" s="191"/>
      <c r="E1990" s="182"/>
      <c r="F1990" s="191"/>
      <c r="G1990" s="191"/>
      <c r="H1990" s="191"/>
      <c r="I1990" s="182"/>
      <c r="J1990" s="191"/>
      <c r="K1990" s="191"/>
      <c r="L1990" s="191"/>
      <c r="M1990" s="191"/>
      <c r="N1990" s="191"/>
      <c r="O1990" s="191"/>
      <c r="P1990" s="191"/>
      <c r="Q1990" s="191"/>
      <c r="R1990" s="191"/>
      <c r="S1990" s="191"/>
      <c r="T1990" s="191"/>
      <c r="U1990" s="191"/>
      <c r="V1990" s="191"/>
      <c r="W1990" s="191"/>
    </row>
    <row r="1991" spans="1:23">
      <c r="A1991" s="191"/>
      <c r="B1991" s="191"/>
      <c r="C1991" s="191"/>
      <c r="D1991" s="191"/>
      <c r="E1991" s="182"/>
      <c r="F1991" s="191"/>
      <c r="G1991" s="191"/>
      <c r="H1991" s="191"/>
      <c r="I1991" s="182"/>
      <c r="J1991" s="191"/>
      <c r="K1991" s="191"/>
      <c r="L1991" s="191"/>
      <c r="M1991" s="191"/>
      <c r="N1991" s="191"/>
      <c r="O1991" s="191"/>
      <c r="P1991" s="191"/>
      <c r="Q1991" s="191"/>
      <c r="R1991" s="191"/>
      <c r="S1991" s="191"/>
      <c r="T1991" s="191"/>
      <c r="U1991" s="191"/>
      <c r="V1991" s="191"/>
      <c r="W1991" s="191"/>
    </row>
    <row r="1992" spans="1:23">
      <c r="A1992" s="191"/>
      <c r="B1992" s="191"/>
      <c r="C1992" s="191"/>
      <c r="D1992" s="191"/>
      <c r="E1992" s="182"/>
      <c r="F1992" s="191"/>
      <c r="G1992" s="191"/>
      <c r="H1992" s="191"/>
      <c r="I1992" s="182"/>
      <c r="J1992" s="191"/>
      <c r="K1992" s="191"/>
      <c r="L1992" s="191"/>
      <c r="M1992" s="191"/>
      <c r="N1992" s="191"/>
      <c r="O1992" s="191"/>
      <c r="P1992" s="191"/>
      <c r="Q1992" s="191"/>
      <c r="R1992" s="191"/>
      <c r="S1992" s="191"/>
      <c r="T1992" s="191"/>
      <c r="U1992" s="191"/>
      <c r="V1992" s="191"/>
      <c r="W1992" s="191"/>
    </row>
    <row r="1993" spans="1:23">
      <c r="A1993" s="191"/>
      <c r="B1993" s="191"/>
      <c r="C1993" s="191"/>
      <c r="D1993" s="191"/>
      <c r="E1993" s="182"/>
      <c r="F1993" s="191"/>
      <c r="G1993" s="191"/>
      <c r="H1993" s="191"/>
      <c r="I1993" s="182"/>
      <c r="J1993" s="191"/>
      <c r="K1993" s="191"/>
      <c r="L1993" s="191"/>
      <c r="M1993" s="191"/>
      <c r="N1993" s="191"/>
      <c r="O1993" s="191"/>
      <c r="P1993" s="191"/>
      <c r="Q1993" s="191"/>
      <c r="R1993" s="191"/>
      <c r="S1993" s="191"/>
      <c r="T1993" s="191"/>
      <c r="U1993" s="191"/>
      <c r="V1993" s="191"/>
      <c r="W1993" s="191"/>
    </row>
    <row r="1994" spans="1:23">
      <c r="A1994" s="191"/>
      <c r="B1994" s="191"/>
      <c r="C1994" s="191"/>
      <c r="D1994" s="191"/>
      <c r="E1994" s="182"/>
      <c r="F1994" s="191"/>
      <c r="G1994" s="191"/>
      <c r="H1994" s="191"/>
      <c r="I1994" s="182"/>
      <c r="J1994" s="191"/>
      <c r="K1994" s="191"/>
      <c r="L1994" s="191"/>
      <c r="M1994" s="191"/>
      <c r="N1994" s="191"/>
      <c r="O1994" s="191"/>
      <c r="P1994" s="191"/>
      <c r="Q1994" s="191"/>
      <c r="R1994" s="191"/>
      <c r="S1994" s="191"/>
      <c r="T1994" s="191"/>
      <c r="U1994" s="191"/>
      <c r="V1994" s="191"/>
      <c r="W1994" s="191"/>
    </row>
    <row r="1995" spans="1:23">
      <c r="A1995" s="191"/>
      <c r="B1995" s="191"/>
      <c r="C1995" s="191"/>
      <c r="D1995" s="191"/>
      <c r="E1995" s="182"/>
      <c r="F1995" s="191"/>
      <c r="G1995" s="191"/>
      <c r="H1995" s="191"/>
      <c r="I1995" s="182"/>
      <c r="J1995" s="191"/>
      <c r="K1995" s="191"/>
      <c r="L1995" s="191"/>
      <c r="M1995" s="191"/>
      <c r="N1995" s="191"/>
      <c r="O1995" s="191"/>
      <c r="P1995" s="191"/>
      <c r="Q1995" s="191"/>
      <c r="R1995" s="191"/>
      <c r="S1995" s="191"/>
      <c r="T1995" s="191"/>
      <c r="U1995" s="191"/>
      <c r="V1995" s="191"/>
      <c r="W1995" s="191"/>
    </row>
    <row r="1996" spans="1:23">
      <c r="A1996" s="191"/>
      <c r="B1996" s="191"/>
      <c r="C1996" s="191"/>
      <c r="D1996" s="191"/>
      <c r="E1996" s="182"/>
      <c r="F1996" s="191"/>
      <c r="G1996" s="191"/>
      <c r="H1996" s="191"/>
      <c r="I1996" s="182"/>
      <c r="J1996" s="191"/>
      <c r="K1996" s="191"/>
      <c r="L1996" s="191"/>
      <c r="M1996" s="191"/>
      <c r="N1996" s="191"/>
      <c r="O1996" s="191"/>
      <c r="P1996" s="191"/>
      <c r="Q1996" s="191"/>
      <c r="R1996" s="191"/>
      <c r="S1996" s="191"/>
      <c r="T1996" s="191"/>
      <c r="U1996" s="191"/>
      <c r="V1996" s="191"/>
      <c r="W1996" s="191"/>
    </row>
    <row r="1997" spans="1:23">
      <c r="A1997" s="191"/>
      <c r="B1997" s="191"/>
      <c r="C1997" s="191"/>
      <c r="D1997" s="191"/>
      <c r="E1997" s="182"/>
      <c r="F1997" s="191"/>
      <c r="G1997" s="191"/>
      <c r="H1997" s="191"/>
      <c r="I1997" s="182"/>
      <c r="J1997" s="191"/>
      <c r="K1997" s="191"/>
      <c r="L1997" s="191"/>
      <c r="M1997" s="191"/>
      <c r="N1997" s="191"/>
      <c r="O1997" s="191"/>
      <c r="P1997" s="191"/>
      <c r="Q1997" s="191"/>
      <c r="R1997" s="191"/>
      <c r="S1997" s="191"/>
      <c r="T1997" s="191"/>
      <c r="U1997" s="191"/>
      <c r="V1997" s="191"/>
      <c r="W1997" s="191"/>
    </row>
    <row r="1998" spans="1:23">
      <c r="A1998" s="191"/>
      <c r="B1998" s="191"/>
      <c r="C1998" s="191"/>
      <c r="D1998" s="191"/>
      <c r="E1998" s="182"/>
      <c r="F1998" s="191"/>
      <c r="G1998" s="191"/>
      <c r="H1998" s="191"/>
      <c r="I1998" s="182"/>
      <c r="J1998" s="191"/>
      <c r="K1998" s="191"/>
      <c r="L1998" s="191"/>
      <c r="M1998" s="191"/>
      <c r="N1998" s="191"/>
      <c r="O1998" s="191"/>
      <c r="P1998" s="191"/>
      <c r="Q1998" s="191"/>
      <c r="R1998" s="191"/>
      <c r="S1998" s="191"/>
      <c r="T1998" s="191"/>
      <c r="U1998" s="191"/>
      <c r="V1998" s="191"/>
      <c r="W1998" s="191"/>
    </row>
    <row r="1999" spans="1:23">
      <c r="A1999" s="191"/>
      <c r="B1999" s="191"/>
      <c r="C1999" s="191"/>
      <c r="D1999" s="191"/>
      <c r="E1999" s="182"/>
      <c r="F1999" s="191"/>
      <c r="G1999" s="191"/>
      <c r="H1999" s="191"/>
      <c r="I1999" s="182"/>
      <c r="J1999" s="191"/>
      <c r="K1999" s="191"/>
      <c r="L1999" s="191"/>
      <c r="M1999" s="191"/>
      <c r="N1999" s="191"/>
      <c r="O1999" s="191"/>
      <c r="P1999" s="191"/>
      <c r="Q1999" s="191"/>
      <c r="R1999" s="191"/>
      <c r="S1999" s="191"/>
      <c r="T1999" s="191"/>
      <c r="U1999" s="191"/>
      <c r="V1999" s="191"/>
      <c r="W1999" s="191"/>
    </row>
    <row r="2000" spans="1:23">
      <c r="A2000" s="191"/>
      <c r="B2000" s="191"/>
      <c r="C2000" s="191"/>
      <c r="D2000" s="191"/>
      <c r="E2000" s="182"/>
      <c r="F2000" s="191"/>
      <c r="G2000" s="191"/>
      <c r="H2000" s="191"/>
      <c r="I2000" s="182"/>
      <c r="J2000" s="191"/>
      <c r="K2000" s="191"/>
      <c r="L2000" s="191"/>
      <c r="M2000" s="191"/>
      <c r="N2000" s="191"/>
      <c r="O2000" s="191"/>
      <c r="P2000" s="191"/>
      <c r="Q2000" s="191"/>
      <c r="R2000" s="191"/>
      <c r="S2000" s="191"/>
      <c r="T2000" s="191"/>
      <c r="U2000" s="191"/>
      <c r="V2000" s="191"/>
      <c r="W2000" s="191"/>
    </row>
    <row r="2001" spans="1:23">
      <c r="A2001" s="191"/>
      <c r="B2001" s="191"/>
      <c r="C2001" s="191"/>
      <c r="D2001" s="191"/>
      <c r="E2001" s="182"/>
      <c r="F2001" s="191"/>
      <c r="G2001" s="191"/>
      <c r="H2001" s="191"/>
      <c r="I2001" s="182"/>
      <c r="J2001" s="191"/>
      <c r="K2001" s="191"/>
      <c r="L2001" s="191"/>
      <c r="M2001" s="191"/>
      <c r="N2001" s="191"/>
      <c r="O2001" s="191"/>
      <c r="P2001" s="191"/>
      <c r="Q2001" s="191"/>
      <c r="R2001" s="191"/>
      <c r="S2001" s="191"/>
      <c r="T2001" s="191"/>
      <c r="U2001" s="191"/>
      <c r="V2001" s="191"/>
      <c r="W2001" s="191"/>
    </row>
    <row r="2002" spans="1:23">
      <c r="A2002" s="191"/>
      <c r="B2002" s="191"/>
      <c r="C2002" s="191"/>
      <c r="D2002" s="191"/>
      <c r="E2002" s="182"/>
      <c r="F2002" s="191"/>
      <c r="G2002" s="191"/>
      <c r="H2002" s="191"/>
      <c r="I2002" s="182"/>
      <c r="J2002" s="191"/>
      <c r="K2002" s="191"/>
      <c r="L2002" s="191"/>
      <c r="M2002" s="191"/>
      <c r="N2002" s="191"/>
      <c r="O2002" s="191"/>
      <c r="P2002" s="191"/>
      <c r="Q2002" s="191"/>
      <c r="R2002" s="191"/>
      <c r="S2002" s="191"/>
      <c r="T2002" s="191"/>
      <c r="U2002" s="191"/>
      <c r="V2002" s="191"/>
      <c r="W2002" s="191"/>
    </row>
    <row r="2003" spans="1:23">
      <c r="A2003" s="191"/>
      <c r="B2003" s="191"/>
      <c r="C2003" s="191"/>
      <c r="D2003" s="191"/>
      <c r="E2003" s="182"/>
      <c r="F2003" s="191"/>
      <c r="G2003" s="191"/>
      <c r="H2003" s="191"/>
      <c r="I2003" s="182"/>
      <c r="J2003" s="191"/>
      <c r="K2003" s="191"/>
      <c r="L2003" s="191"/>
      <c r="M2003" s="191"/>
      <c r="N2003" s="191"/>
      <c r="O2003" s="191"/>
      <c r="P2003" s="191"/>
      <c r="Q2003" s="191"/>
      <c r="R2003" s="191"/>
      <c r="S2003" s="191"/>
      <c r="T2003" s="191"/>
      <c r="U2003" s="191"/>
      <c r="V2003" s="191"/>
      <c r="W2003" s="191"/>
    </row>
    <row r="2004" spans="1:23">
      <c r="A2004" s="191"/>
      <c r="B2004" s="191"/>
      <c r="C2004" s="191"/>
      <c r="D2004" s="191"/>
      <c r="E2004" s="182"/>
      <c r="F2004" s="191"/>
      <c r="G2004" s="191"/>
      <c r="H2004" s="191"/>
      <c r="I2004" s="182"/>
      <c r="J2004" s="191"/>
      <c r="K2004" s="191"/>
      <c r="L2004" s="191"/>
      <c r="M2004" s="191"/>
      <c r="N2004" s="191"/>
      <c r="O2004" s="191"/>
      <c r="P2004" s="191"/>
      <c r="Q2004" s="191"/>
      <c r="R2004" s="191"/>
      <c r="S2004" s="191"/>
      <c r="T2004" s="191"/>
      <c r="U2004" s="191"/>
      <c r="V2004" s="191"/>
      <c r="W2004" s="191"/>
    </row>
    <row r="2005" spans="1:23">
      <c r="A2005" s="191"/>
      <c r="B2005" s="191"/>
      <c r="C2005" s="191"/>
      <c r="D2005" s="191"/>
      <c r="E2005" s="182"/>
      <c r="F2005" s="191"/>
      <c r="G2005" s="191"/>
      <c r="H2005" s="191"/>
      <c r="I2005" s="182"/>
      <c r="J2005" s="191"/>
      <c r="K2005" s="191"/>
      <c r="L2005" s="191"/>
      <c r="M2005" s="191"/>
      <c r="N2005" s="191"/>
      <c r="O2005" s="191"/>
      <c r="P2005" s="191"/>
      <c r="Q2005" s="191"/>
      <c r="R2005" s="191"/>
      <c r="S2005" s="191"/>
      <c r="T2005" s="191"/>
      <c r="U2005" s="191"/>
      <c r="V2005" s="191"/>
      <c r="W2005" s="191"/>
    </row>
    <row r="2006" spans="1:23">
      <c r="A2006" s="191"/>
      <c r="B2006" s="191"/>
      <c r="C2006" s="191"/>
      <c r="D2006" s="191"/>
      <c r="E2006" s="182"/>
      <c r="F2006" s="191"/>
      <c r="G2006" s="191"/>
      <c r="H2006" s="191"/>
      <c r="I2006" s="182"/>
      <c r="J2006" s="191"/>
      <c r="K2006" s="191"/>
      <c r="L2006" s="191"/>
      <c r="M2006" s="191"/>
      <c r="N2006" s="191"/>
      <c r="O2006" s="191"/>
      <c r="P2006" s="191"/>
      <c r="Q2006" s="191"/>
      <c r="R2006" s="191"/>
      <c r="S2006" s="191"/>
      <c r="T2006" s="191"/>
      <c r="U2006" s="191"/>
      <c r="V2006" s="191"/>
      <c r="W2006" s="191"/>
    </row>
    <row r="2007" spans="1:23">
      <c r="A2007" s="191"/>
      <c r="B2007" s="191"/>
      <c r="C2007" s="191"/>
      <c r="D2007" s="191"/>
      <c r="E2007" s="182"/>
      <c r="F2007" s="191"/>
      <c r="G2007" s="191"/>
      <c r="H2007" s="191"/>
      <c r="I2007" s="182"/>
      <c r="J2007" s="191"/>
      <c r="K2007" s="191"/>
      <c r="L2007" s="191"/>
      <c r="M2007" s="191"/>
      <c r="N2007" s="191"/>
      <c r="O2007" s="191"/>
      <c r="P2007" s="191"/>
      <c r="Q2007" s="191"/>
      <c r="R2007" s="191"/>
      <c r="S2007" s="191"/>
      <c r="T2007" s="191"/>
      <c r="U2007" s="191"/>
      <c r="V2007" s="191"/>
      <c r="W2007" s="191"/>
    </row>
    <row r="2008" spans="1:23">
      <c r="A2008" s="191"/>
      <c r="B2008" s="191"/>
      <c r="C2008" s="191"/>
      <c r="D2008" s="191"/>
      <c r="E2008" s="182"/>
      <c r="F2008" s="191"/>
      <c r="G2008" s="191"/>
      <c r="H2008" s="191"/>
      <c r="I2008" s="182"/>
      <c r="J2008" s="191"/>
      <c r="K2008" s="191"/>
      <c r="L2008" s="191"/>
      <c r="M2008" s="191"/>
      <c r="N2008" s="191"/>
      <c r="O2008" s="191"/>
      <c r="P2008" s="191"/>
      <c r="Q2008" s="191"/>
      <c r="R2008" s="191"/>
      <c r="S2008" s="191"/>
      <c r="T2008" s="191"/>
      <c r="U2008" s="191"/>
      <c r="V2008" s="191"/>
      <c r="W2008" s="191"/>
    </row>
    <row r="2009" spans="1:23">
      <c r="A2009" s="191"/>
      <c r="B2009" s="191"/>
      <c r="C2009" s="191"/>
      <c r="D2009" s="191"/>
      <c r="E2009" s="182"/>
      <c r="F2009" s="191"/>
      <c r="G2009" s="191"/>
      <c r="H2009" s="191"/>
      <c r="I2009" s="182"/>
      <c r="J2009" s="191"/>
      <c r="K2009" s="191"/>
      <c r="L2009" s="191"/>
      <c r="M2009" s="191"/>
      <c r="N2009" s="191"/>
      <c r="O2009" s="191"/>
      <c r="P2009" s="191"/>
      <c r="Q2009" s="191"/>
      <c r="R2009" s="191"/>
      <c r="S2009" s="191"/>
      <c r="T2009" s="191"/>
      <c r="U2009" s="191"/>
      <c r="V2009" s="191"/>
      <c r="W2009" s="191"/>
    </row>
    <row r="2010" spans="1:23">
      <c r="A2010" s="191"/>
      <c r="B2010" s="191"/>
      <c r="C2010" s="191"/>
      <c r="D2010" s="191"/>
      <c r="E2010" s="182"/>
      <c r="F2010" s="191"/>
      <c r="G2010" s="191"/>
      <c r="H2010" s="191"/>
      <c r="I2010" s="182"/>
      <c r="J2010" s="191"/>
      <c r="K2010" s="191"/>
      <c r="L2010" s="191"/>
      <c r="M2010" s="191"/>
      <c r="N2010" s="191"/>
      <c r="O2010" s="191"/>
      <c r="P2010" s="191"/>
      <c r="Q2010" s="191"/>
      <c r="R2010" s="191"/>
      <c r="S2010" s="191"/>
      <c r="T2010" s="191"/>
      <c r="U2010" s="191"/>
      <c r="V2010" s="191"/>
      <c r="W2010" s="191"/>
    </row>
    <row r="2011" spans="1:23">
      <c r="A2011" s="191"/>
      <c r="B2011" s="191"/>
      <c r="C2011" s="191"/>
      <c r="D2011" s="191"/>
      <c r="E2011" s="182"/>
      <c r="F2011" s="191"/>
      <c r="G2011" s="191"/>
      <c r="H2011" s="191"/>
      <c r="I2011" s="182"/>
      <c r="J2011" s="191"/>
      <c r="K2011" s="191"/>
      <c r="L2011" s="191"/>
      <c r="M2011" s="191"/>
      <c r="N2011" s="191"/>
      <c r="O2011" s="191"/>
      <c r="P2011" s="191"/>
      <c r="Q2011" s="191"/>
      <c r="R2011" s="191"/>
      <c r="S2011" s="191"/>
      <c r="T2011" s="191"/>
      <c r="U2011" s="191"/>
      <c r="V2011" s="191"/>
      <c r="W2011" s="191"/>
    </row>
    <row r="2012" spans="1:23">
      <c r="A2012" s="191"/>
      <c r="B2012" s="191"/>
      <c r="C2012" s="191"/>
      <c r="D2012" s="191"/>
      <c r="E2012" s="182"/>
      <c r="F2012" s="191"/>
      <c r="G2012" s="191"/>
      <c r="H2012" s="191"/>
      <c r="I2012" s="182"/>
      <c r="J2012" s="191"/>
      <c r="K2012" s="191"/>
      <c r="L2012" s="191"/>
      <c r="M2012" s="191"/>
      <c r="N2012" s="191"/>
      <c r="O2012" s="191"/>
      <c r="P2012" s="191"/>
      <c r="Q2012" s="191"/>
      <c r="R2012" s="191"/>
      <c r="S2012" s="191"/>
      <c r="T2012" s="191"/>
      <c r="U2012" s="191"/>
      <c r="V2012" s="191"/>
      <c r="W2012" s="191"/>
    </row>
    <row r="2013" spans="1:23">
      <c r="A2013" s="191"/>
      <c r="B2013" s="191"/>
      <c r="C2013" s="191"/>
      <c r="D2013" s="191"/>
      <c r="E2013" s="182"/>
      <c r="F2013" s="191"/>
      <c r="G2013" s="191"/>
      <c r="H2013" s="191"/>
      <c r="I2013" s="182"/>
      <c r="J2013" s="191"/>
      <c r="K2013" s="191"/>
      <c r="L2013" s="191"/>
      <c r="M2013" s="191"/>
      <c r="N2013" s="191"/>
      <c r="O2013" s="191"/>
      <c r="P2013" s="191"/>
      <c r="Q2013" s="191"/>
      <c r="R2013" s="191"/>
      <c r="S2013" s="191"/>
      <c r="T2013" s="191"/>
      <c r="U2013" s="191"/>
      <c r="V2013" s="191"/>
      <c r="W2013" s="191"/>
    </row>
    <row r="2014" spans="1:23">
      <c r="A2014" s="191"/>
      <c r="B2014" s="191"/>
      <c r="C2014" s="191"/>
      <c r="D2014" s="191"/>
      <c r="E2014" s="182"/>
      <c r="F2014" s="191"/>
      <c r="G2014" s="191"/>
      <c r="H2014" s="191"/>
      <c r="I2014" s="182"/>
      <c r="J2014" s="191"/>
      <c r="K2014" s="191"/>
      <c r="L2014" s="191"/>
      <c r="M2014" s="191"/>
      <c r="N2014" s="191"/>
      <c r="O2014" s="191"/>
      <c r="P2014" s="191"/>
      <c r="Q2014" s="191"/>
      <c r="R2014" s="191"/>
      <c r="S2014" s="191"/>
      <c r="T2014" s="191"/>
      <c r="U2014" s="191"/>
      <c r="V2014" s="191"/>
      <c r="W2014" s="191"/>
    </row>
    <row r="2015" spans="1:23">
      <c r="A2015" s="191"/>
      <c r="B2015" s="191"/>
      <c r="C2015" s="191"/>
      <c r="D2015" s="191"/>
      <c r="E2015" s="182"/>
      <c r="F2015" s="191"/>
      <c r="G2015" s="191"/>
      <c r="H2015" s="191"/>
      <c r="I2015" s="182"/>
      <c r="J2015" s="191"/>
      <c r="K2015" s="191"/>
      <c r="L2015" s="191"/>
      <c r="M2015" s="191"/>
      <c r="N2015" s="191"/>
      <c r="O2015" s="191"/>
      <c r="P2015" s="191"/>
      <c r="Q2015" s="191"/>
      <c r="R2015" s="191"/>
      <c r="S2015" s="191"/>
      <c r="T2015" s="191"/>
      <c r="U2015" s="191"/>
      <c r="V2015" s="191"/>
      <c r="W2015" s="191"/>
    </row>
    <row r="2016" spans="1:23">
      <c r="A2016" s="191"/>
      <c r="B2016" s="191"/>
      <c r="C2016" s="191"/>
      <c r="D2016" s="191"/>
      <c r="E2016" s="182"/>
      <c r="F2016" s="191"/>
      <c r="G2016" s="191"/>
      <c r="H2016" s="191"/>
      <c r="I2016" s="182"/>
      <c r="J2016" s="191"/>
      <c r="K2016" s="191"/>
      <c r="L2016" s="191"/>
      <c r="M2016" s="191"/>
      <c r="N2016" s="191"/>
      <c r="O2016" s="191"/>
      <c r="P2016" s="191"/>
      <c r="Q2016" s="191"/>
      <c r="R2016" s="191"/>
      <c r="S2016" s="191"/>
      <c r="T2016" s="191"/>
      <c r="U2016" s="191"/>
      <c r="V2016" s="191"/>
      <c r="W2016" s="191"/>
    </row>
    <row r="2017" spans="1:23">
      <c r="A2017" s="191"/>
      <c r="B2017" s="191"/>
      <c r="C2017" s="191"/>
      <c r="D2017" s="191"/>
      <c r="E2017" s="182"/>
      <c r="F2017" s="191"/>
      <c r="G2017" s="191"/>
      <c r="H2017" s="191"/>
      <c r="I2017" s="182"/>
      <c r="J2017" s="191"/>
      <c r="K2017" s="191"/>
      <c r="L2017" s="191"/>
      <c r="M2017" s="191"/>
      <c r="N2017" s="191"/>
      <c r="O2017" s="191"/>
      <c r="P2017" s="191"/>
      <c r="Q2017" s="191"/>
      <c r="R2017" s="191"/>
      <c r="S2017" s="191"/>
      <c r="T2017" s="191"/>
      <c r="U2017" s="191"/>
      <c r="V2017" s="191"/>
      <c r="W2017" s="191"/>
    </row>
    <row r="2018" spans="1:23">
      <c r="A2018" s="191"/>
      <c r="B2018" s="191"/>
      <c r="C2018" s="191"/>
      <c r="D2018" s="191"/>
      <c r="E2018" s="182"/>
      <c r="F2018" s="191"/>
      <c r="G2018" s="191"/>
      <c r="H2018" s="191"/>
      <c r="I2018" s="182"/>
      <c r="J2018" s="191"/>
      <c r="K2018" s="191"/>
      <c r="L2018" s="191"/>
      <c r="M2018" s="191"/>
      <c r="N2018" s="191"/>
      <c r="O2018" s="191"/>
      <c r="P2018" s="191"/>
      <c r="Q2018" s="191"/>
      <c r="R2018" s="191"/>
      <c r="S2018" s="191"/>
      <c r="T2018" s="191"/>
      <c r="U2018" s="191"/>
      <c r="V2018" s="191"/>
      <c r="W2018" s="191"/>
    </row>
    <row r="2019" spans="1:23">
      <c r="A2019" s="191"/>
      <c r="B2019" s="191"/>
      <c r="C2019" s="191"/>
      <c r="D2019" s="191"/>
      <c r="E2019" s="182"/>
      <c r="F2019" s="191"/>
      <c r="G2019" s="191"/>
      <c r="H2019" s="191"/>
      <c r="I2019" s="182"/>
      <c r="J2019" s="191"/>
      <c r="K2019" s="191"/>
      <c r="L2019" s="191"/>
      <c r="M2019" s="191"/>
      <c r="N2019" s="191"/>
      <c r="O2019" s="191"/>
      <c r="P2019" s="191"/>
      <c r="Q2019" s="191"/>
      <c r="R2019" s="191"/>
      <c r="S2019" s="191"/>
      <c r="T2019" s="191"/>
      <c r="U2019" s="191"/>
      <c r="V2019" s="191"/>
      <c r="W2019" s="191"/>
    </row>
    <row r="2020" spans="1:23">
      <c r="A2020" s="191"/>
      <c r="B2020" s="191"/>
      <c r="C2020" s="191"/>
      <c r="D2020" s="191"/>
      <c r="E2020" s="182"/>
      <c r="F2020" s="191"/>
      <c r="G2020" s="191"/>
      <c r="H2020" s="191"/>
      <c r="I2020" s="182"/>
      <c r="J2020" s="191"/>
      <c r="K2020" s="191"/>
      <c r="L2020" s="191"/>
      <c r="M2020" s="191"/>
      <c r="N2020" s="191"/>
      <c r="O2020" s="191"/>
      <c r="P2020" s="191"/>
      <c r="Q2020" s="191"/>
      <c r="R2020" s="191"/>
      <c r="S2020" s="191"/>
      <c r="T2020" s="191"/>
      <c r="U2020" s="191"/>
      <c r="V2020" s="191"/>
      <c r="W2020" s="191"/>
    </row>
    <row r="2021" spans="1:23">
      <c r="A2021" s="191"/>
      <c r="B2021" s="191"/>
      <c r="C2021" s="191"/>
      <c r="D2021" s="191"/>
      <c r="E2021" s="182"/>
      <c r="F2021" s="191"/>
      <c r="G2021" s="191"/>
      <c r="H2021" s="191"/>
      <c r="I2021" s="182"/>
      <c r="J2021" s="191"/>
      <c r="K2021" s="191"/>
      <c r="L2021" s="191"/>
      <c r="M2021" s="191"/>
      <c r="N2021" s="191"/>
      <c r="O2021" s="191"/>
      <c r="P2021" s="191"/>
      <c r="Q2021" s="191"/>
      <c r="R2021" s="191"/>
      <c r="S2021" s="191"/>
      <c r="T2021" s="191"/>
      <c r="U2021" s="191"/>
      <c r="V2021" s="191"/>
      <c r="W2021" s="191"/>
    </row>
    <row r="2022" spans="1:23">
      <c r="A2022" s="191"/>
      <c r="B2022" s="191"/>
      <c r="C2022" s="191"/>
      <c r="D2022" s="191"/>
      <c r="E2022" s="182"/>
      <c r="F2022" s="191"/>
      <c r="G2022" s="191"/>
      <c r="H2022" s="191"/>
      <c r="I2022" s="182"/>
      <c r="J2022" s="191"/>
      <c r="K2022" s="191"/>
      <c r="L2022" s="191"/>
      <c r="M2022" s="191"/>
      <c r="N2022" s="191"/>
      <c r="O2022" s="191"/>
      <c r="P2022" s="191"/>
      <c r="Q2022" s="191"/>
      <c r="R2022" s="191"/>
      <c r="S2022" s="191"/>
      <c r="T2022" s="191"/>
      <c r="U2022" s="191"/>
      <c r="V2022" s="191"/>
      <c r="W2022" s="191"/>
    </row>
    <row r="2023" spans="1:23">
      <c r="A2023" s="191"/>
      <c r="B2023" s="191"/>
      <c r="C2023" s="191"/>
      <c r="D2023" s="191"/>
      <c r="E2023" s="182"/>
      <c r="F2023" s="191"/>
      <c r="G2023" s="191"/>
      <c r="H2023" s="191"/>
      <c r="I2023" s="182"/>
      <c r="J2023" s="191"/>
      <c r="K2023" s="191"/>
      <c r="L2023" s="191"/>
      <c r="M2023" s="191"/>
      <c r="N2023" s="191"/>
      <c r="O2023" s="191"/>
      <c r="P2023" s="191"/>
      <c r="Q2023" s="191"/>
      <c r="R2023" s="191"/>
      <c r="S2023" s="191"/>
      <c r="T2023" s="191"/>
      <c r="U2023" s="191"/>
      <c r="V2023" s="191"/>
      <c r="W2023" s="191"/>
    </row>
    <row r="2024" spans="1:23">
      <c r="A2024" s="191"/>
      <c r="B2024" s="191"/>
      <c r="C2024" s="191"/>
      <c r="D2024" s="191"/>
      <c r="E2024" s="182"/>
      <c r="F2024" s="191"/>
      <c r="G2024" s="191"/>
      <c r="H2024" s="191"/>
      <c r="I2024" s="182"/>
      <c r="J2024" s="191"/>
      <c r="K2024" s="191"/>
      <c r="L2024" s="191"/>
      <c r="M2024" s="191"/>
      <c r="N2024" s="191"/>
      <c r="O2024" s="191"/>
      <c r="P2024" s="191"/>
      <c r="Q2024" s="191"/>
      <c r="R2024" s="191"/>
      <c r="S2024" s="191"/>
      <c r="T2024" s="191"/>
      <c r="U2024" s="191"/>
      <c r="V2024" s="191"/>
      <c r="W2024" s="191"/>
    </row>
    <row r="2025" spans="1:23">
      <c r="A2025" s="191"/>
      <c r="B2025" s="191"/>
      <c r="C2025" s="191"/>
      <c r="D2025" s="191"/>
      <c r="E2025" s="182"/>
      <c r="F2025" s="191"/>
      <c r="G2025" s="191"/>
      <c r="H2025" s="191"/>
      <c r="I2025" s="182"/>
      <c r="J2025" s="191"/>
      <c r="K2025" s="191"/>
      <c r="L2025" s="191"/>
      <c r="M2025" s="191"/>
      <c r="N2025" s="191"/>
      <c r="O2025" s="191"/>
      <c r="P2025" s="191"/>
      <c r="Q2025" s="191"/>
      <c r="R2025" s="191"/>
      <c r="S2025" s="191"/>
      <c r="T2025" s="191"/>
      <c r="U2025" s="191"/>
      <c r="V2025" s="191"/>
      <c r="W2025" s="191"/>
    </row>
    <row r="2026" spans="1:23">
      <c r="A2026" s="191"/>
      <c r="B2026" s="191"/>
      <c r="C2026" s="191"/>
      <c r="D2026" s="191"/>
      <c r="E2026" s="182"/>
      <c r="F2026" s="191"/>
      <c r="G2026" s="191"/>
      <c r="H2026" s="191"/>
      <c r="I2026" s="182"/>
      <c r="J2026" s="191"/>
      <c r="K2026" s="191"/>
      <c r="L2026" s="191"/>
      <c r="M2026" s="191"/>
      <c r="N2026" s="191"/>
      <c r="O2026" s="191"/>
      <c r="P2026" s="191"/>
      <c r="Q2026" s="191"/>
      <c r="R2026" s="191"/>
      <c r="S2026" s="191"/>
      <c r="T2026" s="191"/>
      <c r="U2026" s="191"/>
      <c r="V2026" s="191"/>
      <c r="W2026" s="191"/>
    </row>
    <row r="2027" spans="1:23">
      <c r="A2027" s="191"/>
      <c r="B2027" s="191"/>
      <c r="C2027" s="191"/>
      <c r="D2027" s="191"/>
      <c r="E2027" s="182"/>
      <c r="F2027" s="191"/>
      <c r="G2027" s="191"/>
      <c r="H2027" s="191"/>
      <c r="I2027" s="182"/>
      <c r="J2027" s="191"/>
      <c r="K2027" s="191"/>
      <c r="L2027" s="191"/>
      <c r="M2027" s="191"/>
      <c r="N2027" s="191"/>
      <c r="O2027" s="191"/>
      <c r="P2027" s="191"/>
      <c r="Q2027" s="191"/>
      <c r="R2027" s="191"/>
      <c r="S2027" s="191"/>
      <c r="T2027" s="191"/>
      <c r="U2027" s="191"/>
      <c r="V2027" s="191"/>
      <c r="W2027" s="191"/>
    </row>
    <row r="2028" spans="1:23">
      <c r="A2028" s="191"/>
      <c r="B2028" s="191"/>
      <c r="C2028" s="191"/>
      <c r="D2028" s="191"/>
      <c r="E2028" s="182"/>
      <c r="F2028" s="191"/>
      <c r="G2028" s="191"/>
      <c r="H2028" s="191"/>
      <c r="I2028" s="182"/>
      <c r="J2028" s="191"/>
      <c r="K2028" s="191"/>
      <c r="L2028" s="191"/>
      <c r="M2028" s="191"/>
      <c r="N2028" s="191"/>
      <c r="O2028" s="191"/>
      <c r="P2028" s="191"/>
      <c r="Q2028" s="191"/>
      <c r="R2028" s="191"/>
      <c r="S2028" s="191"/>
      <c r="T2028" s="191"/>
      <c r="U2028" s="191"/>
      <c r="V2028" s="191"/>
      <c r="W2028" s="191"/>
    </row>
    <row r="2029" spans="1:23">
      <c r="A2029" s="191"/>
      <c r="B2029" s="191"/>
      <c r="C2029" s="191"/>
      <c r="D2029" s="191"/>
      <c r="E2029" s="182"/>
      <c r="F2029" s="191"/>
      <c r="G2029" s="191"/>
      <c r="H2029" s="191"/>
      <c r="I2029" s="182"/>
      <c r="J2029" s="191"/>
      <c r="K2029" s="191"/>
      <c r="L2029" s="191"/>
      <c r="M2029" s="191"/>
      <c r="N2029" s="191"/>
      <c r="O2029" s="191"/>
      <c r="P2029" s="191"/>
      <c r="Q2029" s="191"/>
      <c r="R2029" s="191"/>
      <c r="S2029" s="191"/>
      <c r="T2029" s="191"/>
      <c r="U2029" s="191"/>
      <c r="V2029" s="191"/>
      <c r="W2029" s="191"/>
    </row>
    <row r="2030" spans="1:23">
      <c r="A2030" s="191"/>
      <c r="B2030" s="191"/>
      <c r="C2030" s="191"/>
      <c r="D2030" s="191"/>
      <c r="E2030" s="182"/>
      <c r="F2030" s="191"/>
      <c r="G2030" s="191"/>
      <c r="H2030" s="191"/>
      <c r="I2030" s="182"/>
      <c r="J2030" s="191"/>
      <c r="K2030" s="191"/>
      <c r="L2030" s="191"/>
      <c r="M2030" s="191"/>
      <c r="N2030" s="191"/>
      <c r="O2030" s="191"/>
      <c r="P2030" s="191"/>
      <c r="Q2030" s="191"/>
      <c r="R2030" s="191"/>
      <c r="S2030" s="191"/>
      <c r="T2030" s="191"/>
      <c r="U2030" s="191"/>
      <c r="V2030" s="191"/>
      <c r="W2030" s="191"/>
    </row>
    <row r="2031" spans="1:23">
      <c r="A2031" s="191"/>
      <c r="B2031" s="191"/>
      <c r="C2031" s="191"/>
      <c r="D2031" s="191"/>
      <c r="E2031" s="182"/>
      <c r="F2031" s="191"/>
      <c r="G2031" s="191"/>
      <c r="H2031" s="191"/>
      <c r="I2031" s="182"/>
      <c r="J2031" s="191"/>
      <c r="K2031" s="191"/>
      <c r="L2031" s="191"/>
      <c r="M2031" s="191"/>
      <c r="N2031" s="191"/>
      <c r="O2031" s="191"/>
      <c r="P2031" s="191"/>
      <c r="Q2031" s="191"/>
      <c r="R2031" s="191"/>
      <c r="S2031" s="191"/>
      <c r="T2031" s="191"/>
      <c r="U2031" s="191"/>
      <c r="V2031" s="191"/>
      <c r="W2031" s="191"/>
    </row>
    <row r="2032" spans="1:23">
      <c r="A2032" s="191"/>
      <c r="B2032" s="191"/>
      <c r="C2032" s="191"/>
      <c r="D2032" s="191"/>
      <c r="E2032" s="182"/>
      <c r="F2032" s="191"/>
      <c r="G2032" s="191"/>
      <c r="H2032" s="191"/>
      <c r="I2032" s="182"/>
      <c r="J2032" s="191"/>
      <c r="K2032" s="191"/>
      <c r="L2032" s="191"/>
      <c r="M2032" s="191"/>
      <c r="N2032" s="191"/>
      <c r="O2032" s="191"/>
      <c r="P2032" s="191"/>
      <c r="Q2032" s="191"/>
      <c r="R2032" s="191"/>
      <c r="S2032" s="191"/>
      <c r="T2032" s="191"/>
      <c r="U2032" s="191"/>
      <c r="V2032" s="191"/>
      <c r="W2032" s="191"/>
    </row>
    <row r="2033" spans="1:23">
      <c r="A2033" s="191"/>
      <c r="B2033" s="191"/>
      <c r="C2033" s="191"/>
      <c r="D2033" s="191"/>
      <c r="E2033" s="182"/>
      <c r="F2033" s="191"/>
      <c r="G2033" s="191"/>
      <c r="H2033" s="191"/>
      <c r="I2033" s="182"/>
      <c r="J2033" s="191"/>
      <c r="K2033" s="191"/>
      <c r="L2033" s="191"/>
      <c r="M2033" s="191"/>
      <c r="N2033" s="191"/>
      <c r="O2033" s="191"/>
      <c r="P2033" s="191"/>
      <c r="Q2033" s="191"/>
      <c r="R2033" s="191"/>
      <c r="S2033" s="191"/>
      <c r="T2033" s="191"/>
      <c r="U2033" s="191"/>
      <c r="V2033" s="191"/>
      <c r="W2033" s="191"/>
    </row>
    <row r="2034" spans="1:23">
      <c r="A2034" s="191"/>
      <c r="B2034" s="191"/>
      <c r="C2034" s="191"/>
      <c r="D2034" s="191"/>
      <c r="E2034" s="182"/>
      <c r="F2034" s="191"/>
      <c r="G2034" s="191"/>
      <c r="H2034" s="191"/>
      <c r="I2034" s="182"/>
      <c r="J2034" s="191"/>
      <c r="K2034" s="191"/>
      <c r="L2034" s="191"/>
      <c r="M2034" s="191"/>
      <c r="N2034" s="191"/>
      <c r="O2034" s="191"/>
      <c r="P2034" s="191"/>
      <c r="Q2034" s="191"/>
      <c r="R2034" s="191"/>
      <c r="S2034" s="191"/>
      <c r="T2034" s="191"/>
      <c r="U2034" s="191"/>
      <c r="V2034" s="191"/>
      <c r="W2034" s="191"/>
    </row>
    <row r="2035" spans="1:23">
      <c r="A2035" s="191"/>
      <c r="B2035" s="191"/>
      <c r="C2035" s="191"/>
      <c r="D2035" s="191"/>
      <c r="E2035" s="182"/>
      <c r="F2035" s="191"/>
      <c r="G2035" s="191"/>
      <c r="H2035" s="191"/>
      <c r="I2035" s="182"/>
      <c r="J2035" s="191"/>
      <c r="K2035" s="191"/>
      <c r="L2035" s="191"/>
      <c r="M2035" s="191"/>
      <c r="N2035" s="191"/>
      <c r="O2035" s="191"/>
      <c r="P2035" s="191"/>
      <c r="Q2035" s="191"/>
      <c r="R2035" s="191"/>
      <c r="S2035" s="191"/>
      <c r="T2035" s="191"/>
      <c r="U2035" s="191"/>
      <c r="V2035" s="191"/>
      <c r="W2035" s="191"/>
    </row>
    <row r="2036" spans="1:23">
      <c r="A2036" s="191"/>
      <c r="B2036" s="191"/>
      <c r="C2036" s="191"/>
      <c r="D2036" s="191"/>
      <c r="E2036" s="182"/>
      <c r="F2036" s="191"/>
      <c r="G2036" s="191"/>
      <c r="H2036" s="191"/>
      <c r="I2036" s="182"/>
      <c r="J2036" s="191"/>
      <c r="K2036" s="191"/>
      <c r="L2036" s="191"/>
      <c r="M2036" s="191"/>
      <c r="N2036" s="191"/>
      <c r="O2036" s="191"/>
      <c r="P2036" s="191"/>
      <c r="Q2036" s="191"/>
      <c r="R2036" s="191"/>
      <c r="S2036" s="191"/>
      <c r="T2036" s="191"/>
      <c r="U2036" s="191"/>
      <c r="V2036" s="191"/>
      <c r="W2036" s="191"/>
    </row>
    <row r="2037" spans="1:23">
      <c r="A2037" s="191"/>
      <c r="B2037" s="191"/>
      <c r="C2037" s="191"/>
      <c r="D2037" s="191"/>
      <c r="E2037" s="182"/>
      <c r="F2037" s="191"/>
      <c r="G2037" s="191"/>
      <c r="H2037" s="191"/>
      <c r="I2037" s="182"/>
      <c r="J2037" s="191"/>
      <c r="K2037" s="191"/>
      <c r="L2037" s="191"/>
      <c r="M2037" s="191"/>
      <c r="N2037" s="191"/>
      <c r="O2037" s="191"/>
      <c r="P2037" s="191"/>
      <c r="Q2037" s="191"/>
      <c r="R2037" s="191"/>
      <c r="S2037" s="191"/>
      <c r="T2037" s="191"/>
      <c r="U2037" s="191"/>
      <c r="V2037" s="191"/>
      <c r="W2037" s="191"/>
    </row>
    <row r="2038" spans="1:23">
      <c r="A2038" s="191"/>
      <c r="B2038" s="191"/>
      <c r="C2038" s="191"/>
      <c r="D2038" s="191"/>
      <c r="E2038" s="182"/>
      <c r="F2038" s="191"/>
      <c r="G2038" s="191"/>
      <c r="H2038" s="191"/>
      <c r="I2038" s="182"/>
      <c r="J2038" s="191"/>
      <c r="K2038" s="191"/>
      <c r="L2038" s="191"/>
      <c r="M2038" s="191"/>
      <c r="N2038" s="191"/>
      <c r="O2038" s="191"/>
      <c r="P2038" s="191"/>
      <c r="Q2038" s="191"/>
      <c r="R2038" s="191"/>
      <c r="S2038" s="191"/>
      <c r="T2038" s="191"/>
      <c r="U2038" s="191"/>
      <c r="V2038" s="191"/>
      <c r="W2038" s="191"/>
    </row>
    <row r="2039" spans="1:23">
      <c r="A2039" s="191"/>
      <c r="B2039" s="191"/>
      <c r="C2039" s="191"/>
      <c r="D2039" s="191"/>
      <c r="E2039" s="182"/>
      <c r="F2039" s="191"/>
      <c r="G2039" s="191"/>
      <c r="H2039" s="191"/>
      <c r="I2039" s="182"/>
      <c r="J2039" s="191"/>
      <c r="K2039" s="191"/>
      <c r="L2039" s="191"/>
      <c r="M2039" s="191"/>
      <c r="N2039" s="191"/>
      <c r="O2039" s="191"/>
      <c r="P2039" s="191"/>
      <c r="Q2039" s="191"/>
      <c r="R2039" s="191"/>
      <c r="S2039" s="191"/>
      <c r="T2039" s="191"/>
      <c r="U2039" s="191"/>
      <c r="V2039" s="191"/>
      <c r="W2039" s="191"/>
    </row>
    <row r="2040" spans="1:23">
      <c r="A2040" s="191"/>
      <c r="B2040" s="191"/>
      <c r="C2040" s="191"/>
      <c r="D2040" s="191"/>
      <c r="E2040" s="182"/>
      <c r="F2040" s="191"/>
      <c r="G2040" s="191"/>
      <c r="H2040" s="191"/>
      <c r="I2040" s="182"/>
      <c r="J2040" s="191"/>
      <c r="K2040" s="191"/>
      <c r="L2040" s="191"/>
      <c r="M2040" s="191"/>
      <c r="N2040" s="191"/>
      <c r="O2040" s="191"/>
      <c r="P2040" s="191"/>
      <c r="Q2040" s="191"/>
      <c r="R2040" s="191"/>
      <c r="S2040" s="191"/>
      <c r="T2040" s="191"/>
      <c r="U2040" s="191"/>
      <c r="V2040" s="191"/>
      <c r="W2040" s="191"/>
    </row>
    <row r="2041" spans="1:23">
      <c r="A2041" s="191"/>
      <c r="B2041" s="191"/>
      <c r="C2041" s="191"/>
      <c r="D2041" s="191"/>
      <c r="E2041" s="182"/>
      <c r="F2041" s="191"/>
      <c r="G2041" s="191"/>
      <c r="H2041" s="191"/>
      <c r="I2041" s="182"/>
      <c r="J2041" s="191"/>
      <c r="K2041" s="191"/>
      <c r="L2041" s="191"/>
      <c r="M2041" s="191"/>
      <c r="N2041" s="191"/>
      <c r="O2041" s="191"/>
      <c r="P2041" s="191"/>
      <c r="Q2041" s="191"/>
      <c r="R2041" s="191"/>
      <c r="S2041" s="191"/>
      <c r="T2041" s="191"/>
      <c r="U2041" s="191"/>
      <c r="V2041" s="191"/>
      <c r="W2041" s="191"/>
    </row>
    <row r="2042" spans="1:23">
      <c r="A2042" s="191"/>
      <c r="B2042" s="191"/>
      <c r="C2042" s="191"/>
      <c r="D2042" s="191"/>
      <c r="E2042" s="182"/>
      <c r="F2042" s="191"/>
      <c r="G2042" s="191"/>
      <c r="H2042" s="191"/>
      <c r="I2042" s="182"/>
      <c r="J2042" s="191"/>
      <c r="K2042" s="191"/>
      <c r="L2042" s="191"/>
      <c r="M2042" s="191"/>
      <c r="N2042" s="191"/>
      <c r="O2042" s="191"/>
      <c r="P2042" s="191"/>
      <c r="Q2042" s="191"/>
      <c r="R2042" s="191"/>
      <c r="S2042" s="191"/>
      <c r="T2042" s="191"/>
      <c r="U2042" s="191"/>
      <c r="V2042" s="191"/>
      <c r="W2042" s="191"/>
    </row>
    <row r="2043" spans="1:23">
      <c r="A2043" s="191"/>
      <c r="B2043" s="191"/>
      <c r="C2043" s="191"/>
      <c r="D2043" s="191"/>
      <c r="E2043" s="182"/>
      <c r="F2043" s="191"/>
      <c r="G2043" s="191"/>
      <c r="H2043" s="191"/>
      <c r="I2043" s="182"/>
      <c r="J2043" s="191"/>
      <c r="K2043" s="191"/>
      <c r="L2043" s="191"/>
      <c r="M2043" s="191"/>
      <c r="N2043" s="191"/>
      <c r="O2043" s="191"/>
      <c r="P2043" s="191"/>
      <c r="Q2043" s="191"/>
      <c r="R2043" s="191"/>
      <c r="S2043" s="191"/>
      <c r="T2043" s="191"/>
      <c r="U2043" s="191"/>
      <c r="V2043" s="191"/>
      <c r="W2043" s="191"/>
    </row>
    <row r="2044" spans="1:23">
      <c r="A2044" s="191"/>
      <c r="B2044" s="191"/>
      <c r="C2044" s="191"/>
      <c r="D2044" s="191"/>
      <c r="E2044" s="182"/>
      <c r="F2044" s="191"/>
      <c r="G2044" s="191"/>
      <c r="H2044" s="191"/>
      <c r="I2044" s="182"/>
      <c r="J2044" s="191"/>
      <c r="K2044" s="191"/>
      <c r="L2044" s="191"/>
      <c r="M2044" s="191"/>
      <c r="N2044" s="191"/>
      <c r="O2044" s="191"/>
      <c r="P2044" s="191"/>
      <c r="Q2044" s="191"/>
      <c r="R2044" s="191"/>
      <c r="S2044" s="191"/>
      <c r="T2044" s="191"/>
      <c r="U2044" s="191"/>
      <c r="V2044" s="191"/>
      <c r="W2044" s="191"/>
    </row>
    <row r="2045" spans="1:23">
      <c r="A2045" s="191"/>
      <c r="B2045" s="191"/>
      <c r="C2045" s="191"/>
      <c r="D2045" s="191"/>
      <c r="E2045" s="182"/>
      <c r="F2045" s="191"/>
      <c r="G2045" s="191"/>
      <c r="H2045" s="191"/>
      <c r="I2045" s="182"/>
      <c r="J2045" s="191"/>
      <c r="K2045" s="191"/>
      <c r="L2045" s="191"/>
      <c r="M2045" s="191"/>
      <c r="N2045" s="191"/>
      <c r="O2045" s="191"/>
      <c r="P2045" s="191"/>
      <c r="Q2045" s="191"/>
      <c r="R2045" s="191"/>
      <c r="S2045" s="191"/>
      <c r="T2045" s="191"/>
      <c r="U2045" s="191"/>
      <c r="V2045" s="191"/>
      <c r="W2045" s="191"/>
    </row>
    <row r="2046" spans="1:23">
      <c r="A2046" s="191"/>
      <c r="B2046" s="191"/>
      <c r="C2046" s="191"/>
      <c r="D2046" s="191"/>
      <c r="E2046" s="182"/>
      <c r="F2046" s="191"/>
      <c r="G2046" s="191"/>
      <c r="H2046" s="191"/>
      <c r="I2046" s="182"/>
      <c r="J2046" s="191"/>
      <c r="K2046" s="191"/>
      <c r="L2046" s="191"/>
      <c r="M2046" s="191"/>
      <c r="N2046" s="191"/>
      <c r="O2046" s="191"/>
      <c r="P2046" s="191"/>
      <c r="Q2046" s="191"/>
      <c r="R2046" s="191"/>
      <c r="S2046" s="191"/>
      <c r="T2046" s="191"/>
      <c r="U2046" s="191"/>
      <c r="V2046" s="191"/>
      <c r="W2046" s="191"/>
    </row>
    <row r="2047" spans="1:23">
      <c r="A2047" s="191"/>
      <c r="B2047" s="191"/>
      <c r="C2047" s="191"/>
      <c r="D2047" s="191"/>
      <c r="E2047" s="182"/>
      <c r="F2047" s="191"/>
      <c r="G2047" s="191"/>
      <c r="H2047" s="191"/>
      <c r="I2047" s="182"/>
      <c r="J2047" s="191"/>
      <c r="K2047" s="191"/>
      <c r="L2047" s="191"/>
      <c r="M2047" s="191"/>
      <c r="N2047" s="191"/>
      <c r="O2047" s="191"/>
      <c r="P2047" s="191"/>
      <c r="Q2047" s="191"/>
      <c r="R2047" s="191"/>
      <c r="S2047" s="191"/>
      <c r="T2047" s="191"/>
      <c r="U2047" s="191"/>
      <c r="V2047" s="191"/>
      <c r="W2047" s="191"/>
    </row>
    <row r="2048" spans="1:23">
      <c r="A2048" s="191"/>
      <c r="B2048" s="191"/>
      <c r="C2048" s="191"/>
      <c r="D2048" s="191"/>
      <c r="E2048" s="182"/>
      <c r="F2048" s="191"/>
      <c r="G2048" s="191"/>
      <c r="H2048" s="191"/>
      <c r="I2048" s="182"/>
      <c r="J2048" s="191"/>
      <c r="K2048" s="191"/>
      <c r="L2048" s="191"/>
      <c r="M2048" s="191"/>
      <c r="N2048" s="191"/>
      <c r="O2048" s="191"/>
      <c r="P2048" s="191"/>
      <c r="Q2048" s="191"/>
      <c r="R2048" s="191"/>
      <c r="S2048" s="191"/>
      <c r="T2048" s="191"/>
      <c r="U2048" s="191"/>
      <c r="V2048" s="191"/>
      <c r="W2048" s="191"/>
    </row>
    <row r="2049" spans="1:23">
      <c r="A2049" s="191"/>
      <c r="B2049" s="191"/>
      <c r="C2049" s="191"/>
      <c r="D2049" s="191"/>
      <c r="E2049" s="182"/>
      <c r="F2049" s="191"/>
      <c r="G2049" s="191"/>
      <c r="H2049" s="191"/>
      <c r="I2049" s="182"/>
      <c r="J2049" s="191"/>
      <c r="K2049" s="191"/>
      <c r="L2049" s="191"/>
      <c r="M2049" s="191"/>
      <c r="N2049" s="191"/>
      <c r="O2049" s="191"/>
      <c r="P2049" s="191"/>
      <c r="Q2049" s="191"/>
      <c r="R2049" s="191"/>
      <c r="S2049" s="191"/>
      <c r="T2049" s="191"/>
      <c r="U2049" s="191"/>
      <c r="V2049" s="191"/>
      <c r="W2049" s="191"/>
    </row>
    <row r="2050" spans="1:23">
      <c r="A2050" s="191"/>
      <c r="B2050" s="191"/>
      <c r="C2050" s="191"/>
      <c r="D2050" s="191"/>
      <c r="E2050" s="182"/>
      <c r="F2050" s="191"/>
      <c r="G2050" s="191"/>
      <c r="H2050" s="191"/>
      <c r="I2050" s="182"/>
      <c r="J2050" s="191"/>
      <c r="K2050" s="191"/>
      <c r="L2050" s="191"/>
      <c r="M2050" s="191"/>
      <c r="N2050" s="191"/>
      <c r="O2050" s="191"/>
      <c r="P2050" s="191"/>
      <c r="Q2050" s="191"/>
      <c r="R2050" s="191"/>
      <c r="S2050" s="191"/>
      <c r="T2050" s="191"/>
      <c r="U2050" s="191"/>
      <c r="V2050" s="191"/>
      <c r="W2050" s="191"/>
    </row>
    <row r="2051" spans="1:23">
      <c r="A2051" s="191"/>
      <c r="B2051" s="191"/>
      <c r="C2051" s="191"/>
      <c r="D2051" s="191"/>
      <c r="E2051" s="182"/>
      <c r="F2051" s="191"/>
      <c r="G2051" s="191"/>
      <c r="H2051" s="191"/>
      <c r="I2051" s="182"/>
      <c r="J2051" s="191"/>
      <c r="K2051" s="191"/>
      <c r="L2051" s="191"/>
      <c r="M2051" s="191"/>
      <c r="N2051" s="191"/>
      <c r="O2051" s="191"/>
      <c r="P2051" s="191"/>
      <c r="Q2051" s="191"/>
      <c r="R2051" s="191"/>
      <c r="S2051" s="191"/>
      <c r="T2051" s="191"/>
      <c r="U2051" s="191"/>
      <c r="V2051" s="191"/>
      <c r="W2051" s="191"/>
    </row>
    <row r="2052" spans="1:23">
      <c r="A2052" s="191"/>
      <c r="B2052" s="191"/>
      <c r="C2052" s="191"/>
      <c r="D2052" s="191"/>
      <c r="E2052" s="182"/>
      <c r="F2052" s="191"/>
      <c r="G2052" s="191"/>
      <c r="H2052" s="191"/>
      <c r="I2052" s="182"/>
      <c r="J2052" s="191"/>
      <c r="K2052" s="191"/>
      <c r="L2052" s="191"/>
      <c r="M2052" s="191"/>
      <c r="N2052" s="191"/>
      <c r="O2052" s="191"/>
      <c r="P2052" s="191"/>
      <c r="Q2052" s="191"/>
      <c r="R2052" s="191"/>
      <c r="S2052" s="191"/>
      <c r="T2052" s="191"/>
      <c r="U2052" s="191"/>
      <c r="V2052" s="191"/>
      <c r="W2052" s="191"/>
    </row>
    <row r="2053" spans="1:23">
      <c r="A2053" s="191"/>
      <c r="B2053" s="191"/>
      <c r="C2053" s="191"/>
      <c r="D2053" s="191"/>
      <c r="E2053" s="182"/>
      <c r="F2053" s="191"/>
      <c r="G2053" s="191"/>
      <c r="H2053" s="191"/>
      <c r="I2053" s="182"/>
      <c r="J2053" s="191"/>
      <c r="K2053" s="191"/>
      <c r="L2053" s="191"/>
      <c r="M2053" s="191"/>
      <c r="N2053" s="191"/>
      <c r="O2053" s="191"/>
      <c r="P2053" s="191"/>
      <c r="Q2053" s="191"/>
      <c r="R2053" s="191"/>
      <c r="S2053" s="191"/>
      <c r="T2053" s="191"/>
      <c r="U2053" s="191"/>
      <c r="V2053" s="191"/>
      <c r="W2053" s="191"/>
    </row>
    <row r="2054" spans="1:23">
      <c r="A2054" s="191"/>
      <c r="B2054" s="191"/>
      <c r="C2054" s="191"/>
      <c r="D2054" s="191"/>
      <c r="E2054" s="182"/>
      <c r="F2054" s="191"/>
      <c r="G2054" s="191"/>
      <c r="H2054" s="191"/>
      <c r="I2054" s="182"/>
      <c r="J2054" s="191"/>
      <c r="K2054" s="191"/>
      <c r="L2054" s="191"/>
      <c r="M2054" s="191"/>
      <c r="N2054" s="191"/>
      <c r="O2054" s="191"/>
      <c r="P2054" s="191"/>
      <c r="Q2054" s="191"/>
      <c r="R2054" s="191"/>
      <c r="S2054" s="191"/>
      <c r="T2054" s="191"/>
      <c r="U2054" s="191"/>
      <c r="V2054" s="191"/>
      <c r="W2054" s="191"/>
    </row>
    <row r="2055" spans="1:23">
      <c r="A2055" s="191"/>
      <c r="B2055" s="191"/>
      <c r="C2055" s="191"/>
      <c r="D2055" s="191"/>
      <c r="E2055" s="182"/>
      <c r="F2055" s="191"/>
      <c r="G2055" s="191"/>
      <c r="H2055" s="191"/>
      <c r="I2055" s="182"/>
      <c r="J2055" s="191"/>
      <c r="K2055" s="191"/>
      <c r="L2055" s="191"/>
      <c r="M2055" s="191"/>
      <c r="N2055" s="191"/>
      <c r="O2055" s="191"/>
      <c r="P2055" s="191"/>
      <c r="Q2055" s="191"/>
      <c r="R2055" s="191"/>
      <c r="S2055" s="191"/>
      <c r="T2055" s="191"/>
      <c r="U2055" s="191"/>
      <c r="V2055" s="191"/>
      <c r="W2055" s="191"/>
    </row>
    <row r="2056" spans="1:23">
      <c r="A2056" s="191"/>
      <c r="B2056" s="191"/>
      <c r="C2056" s="191"/>
      <c r="D2056" s="191"/>
      <c r="E2056" s="182"/>
      <c r="F2056" s="191"/>
      <c r="G2056" s="191"/>
      <c r="H2056" s="191"/>
      <c r="I2056" s="182"/>
      <c r="J2056" s="191"/>
      <c r="K2056" s="191"/>
      <c r="L2056" s="191"/>
      <c r="M2056" s="191"/>
      <c r="N2056" s="191"/>
      <c r="O2056" s="191"/>
      <c r="P2056" s="191"/>
      <c r="Q2056" s="191"/>
      <c r="R2056" s="191"/>
      <c r="S2056" s="191"/>
      <c r="T2056" s="191"/>
      <c r="U2056" s="191"/>
      <c r="V2056" s="191"/>
      <c r="W2056" s="191"/>
    </row>
    <row r="2057" spans="1:23">
      <c r="A2057" s="191"/>
      <c r="B2057" s="191"/>
      <c r="C2057" s="191"/>
      <c r="D2057" s="191"/>
      <c r="E2057" s="182"/>
      <c r="F2057" s="191"/>
      <c r="G2057" s="191"/>
      <c r="H2057" s="191"/>
      <c r="I2057" s="182"/>
      <c r="J2057" s="191"/>
      <c r="K2057" s="191"/>
      <c r="L2057" s="191"/>
      <c r="M2057" s="191"/>
      <c r="N2057" s="191"/>
      <c r="O2057" s="191"/>
      <c r="P2057" s="191"/>
      <c r="Q2057" s="191"/>
      <c r="R2057" s="191"/>
      <c r="S2057" s="191"/>
      <c r="T2057" s="191"/>
      <c r="U2057" s="191"/>
      <c r="V2057" s="191"/>
      <c r="W2057" s="191"/>
    </row>
    <row r="2058" spans="1:23">
      <c r="A2058" s="191"/>
      <c r="B2058" s="191"/>
      <c r="C2058" s="191"/>
      <c r="D2058" s="191"/>
      <c r="E2058" s="182"/>
      <c r="F2058" s="191"/>
      <c r="G2058" s="191"/>
      <c r="H2058" s="191"/>
      <c r="I2058" s="182"/>
      <c r="J2058" s="191"/>
      <c r="K2058" s="191"/>
      <c r="L2058" s="191"/>
      <c r="M2058" s="191"/>
      <c r="N2058" s="191"/>
      <c r="O2058" s="191"/>
      <c r="P2058" s="191"/>
      <c r="Q2058" s="191"/>
      <c r="R2058" s="191"/>
      <c r="S2058" s="191"/>
      <c r="T2058" s="191"/>
      <c r="U2058" s="191"/>
      <c r="V2058" s="191"/>
      <c r="W2058" s="191"/>
    </row>
    <row r="2059" spans="1:23">
      <c r="A2059" s="191"/>
      <c r="B2059" s="191"/>
      <c r="C2059" s="191"/>
      <c r="D2059" s="191"/>
      <c r="E2059" s="182"/>
      <c r="F2059" s="191"/>
      <c r="G2059" s="191"/>
      <c r="H2059" s="191"/>
      <c r="I2059" s="182"/>
      <c r="J2059" s="191"/>
      <c r="K2059" s="191"/>
      <c r="L2059" s="191"/>
      <c r="M2059" s="191"/>
      <c r="N2059" s="191"/>
      <c r="O2059" s="191"/>
      <c r="P2059" s="191"/>
      <c r="Q2059" s="191"/>
      <c r="R2059" s="191"/>
      <c r="S2059" s="191"/>
      <c r="T2059" s="191"/>
      <c r="U2059" s="191"/>
      <c r="V2059" s="191"/>
      <c r="W2059" s="191"/>
    </row>
    <row r="2060" spans="1:23">
      <c r="A2060" s="191"/>
      <c r="B2060" s="191"/>
      <c r="C2060" s="191"/>
      <c r="D2060" s="191"/>
      <c r="E2060" s="182"/>
      <c r="F2060" s="191"/>
      <c r="G2060" s="191"/>
      <c r="H2060" s="191"/>
      <c r="I2060" s="182"/>
      <c r="J2060" s="191"/>
      <c r="K2060" s="191"/>
      <c r="L2060" s="191"/>
      <c r="M2060" s="191"/>
      <c r="N2060" s="191"/>
      <c r="O2060" s="191"/>
      <c r="P2060" s="191"/>
      <c r="Q2060" s="191"/>
      <c r="R2060" s="191"/>
      <c r="S2060" s="191"/>
      <c r="T2060" s="191"/>
      <c r="U2060" s="191"/>
      <c r="V2060" s="191"/>
      <c r="W2060" s="191"/>
    </row>
    <row r="2061" spans="1:23">
      <c r="A2061" s="191"/>
      <c r="B2061" s="191"/>
      <c r="C2061" s="191"/>
      <c r="D2061" s="191"/>
      <c r="E2061" s="182"/>
      <c r="F2061" s="191"/>
      <c r="G2061" s="191"/>
      <c r="H2061" s="191"/>
      <c r="I2061" s="182"/>
      <c r="J2061" s="191"/>
      <c r="K2061" s="191"/>
      <c r="L2061" s="191"/>
      <c r="M2061" s="191"/>
      <c r="N2061" s="191"/>
      <c r="O2061" s="191"/>
      <c r="P2061" s="191"/>
      <c r="Q2061" s="191"/>
      <c r="R2061" s="191"/>
      <c r="S2061" s="191"/>
      <c r="T2061" s="191"/>
      <c r="U2061" s="191"/>
      <c r="V2061" s="191"/>
      <c r="W2061" s="191"/>
    </row>
    <row r="2062" spans="1:23">
      <c r="A2062" s="191"/>
      <c r="B2062" s="191"/>
      <c r="C2062" s="191"/>
      <c r="D2062" s="191"/>
      <c r="E2062" s="182"/>
      <c r="F2062" s="191"/>
      <c r="G2062" s="191"/>
      <c r="H2062" s="191"/>
      <c r="I2062" s="182"/>
      <c r="J2062" s="191"/>
      <c r="K2062" s="191"/>
      <c r="L2062" s="191"/>
      <c r="M2062" s="191"/>
      <c r="N2062" s="191"/>
      <c r="O2062" s="191"/>
      <c r="P2062" s="191"/>
      <c r="Q2062" s="191"/>
      <c r="R2062" s="191"/>
      <c r="S2062" s="191"/>
      <c r="T2062" s="191"/>
      <c r="U2062" s="191"/>
      <c r="V2062" s="191"/>
      <c r="W2062" s="191"/>
    </row>
    <row r="2063" spans="1:23">
      <c r="A2063" s="191"/>
      <c r="B2063" s="191"/>
      <c r="C2063" s="191"/>
      <c r="D2063" s="191"/>
      <c r="E2063" s="182"/>
      <c r="F2063" s="191"/>
      <c r="G2063" s="191"/>
      <c r="H2063" s="191"/>
      <c r="I2063" s="182"/>
      <c r="J2063" s="191"/>
      <c r="K2063" s="191"/>
      <c r="L2063" s="191"/>
      <c r="M2063" s="191"/>
      <c r="N2063" s="191"/>
      <c r="O2063" s="191"/>
      <c r="P2063" s="191"/>
      <c r="Q2063" s="191"/>
      <c r="R2063" s="191"/>
      <c r="S2063" s="191"/>
      <c r="T2063" s="191"/>
      <c r="U2063" s="191"/>
      <c r="V2063" s="191"/>
      <c r="W2063" s="191"/>
    </row>
    <row r="2064" spans="1:23">
      <c r="A2064" s="191"/>
      <c r="B2064" s="191"/>
      <c r="C2064" s="191"/>
      <c r="D2064" s="191"/>
      <c r="E2064" s="182"/>
      <c r="F2064" s="191"/>
      <c r="G2064" s="191"/>
      <c r="H2064" s="191"/>
      <c r="I2064" s="182"/>
      <c r="J2064" s="191"/>
      <c r="K2064" s="191"/>
      <c r="L2064" s="191"/>
      <c r="M2064" s="191"/>
      <c r="N2064" s="191"/>
      <c r="O2064" s="191"/>
      <c r="P2064" s="191"/>
      <c r="Q2064" s="191"/>
      <c r="R2064" s="191"/>
      <c r="S2064" s="191"/>
      <c r="T2064" s="191"/>
      <c r="U2064" s="191"/>
      <c r="V2064" s="191"/>
      <c r="W2064" s="191"/>
    </row>
    <row r="2065" spans="1:23">
      <c r="A2065" s="191"/>
      <c r="B2065" s="191"/>
      <c r="C2065" s="191"/>
      <c r="D2065" s="191"/>
      <c r="E2065" s="182"/>
      <c r="F2065" s="191"/>
      <c r="G2065" s="191"/>
      <c r="H2065" s="191"/>
      <c r="I2065" s="182"/>
      <c r="J2065" s="191"/>
      <c r="K2065" s="191"/>
      <c r="L2065" s="191"/>
      <c r="M2065" s="191"/>
      <c r="N2065" s="191"/>
      <c r="O2065" s="191"/>
      <c r="P2065" s="191"/>
      <c r="Q2065" s="191"/>
      <c r="R2065" s="191"/>
      <c r="S2065" s="191"/>
      <c r="T2065" s="191"/>
      <c r="U2065" s="191"/>
      <c r="V2065" s="191"/>
      <c r="W2065" s="191"/>
    </row>
    <row r="2066" spans="1:23">
      <c r="A2066" s="191"/>
      <c r="B2066" s="191"/>
      <c r="C2066" s="191"/>
      <c r="D2066" s="191"/>
      <c r="E2066" s="182"/>
      <c r="F2066" s="191"/>
      <c r="G2066" s="191"/>
      <c r="H2066" s="191"/>
      <c r="I2066" s="182"/>
      <c r="J2066" s="191"/>
      <c r="K2066" s="191"/>
      <c r="L2066" s="191"/>
      <c r="M2066" s="191"/>
      <c r="N2066" s="191"/>
      <c r="O2066" s="191"/>
      <c r="P2066" s="191"/>
      <c r="Q2066" s="191"/>
      <c r="R2066" s="191"/>
      <c r="S2066" s="191"/>
      <c r="T2066" s="191"/>
      <c r="U2066" s="191"/>
      <c r="V2066" s="191"/>
      <c r="W2066" s="191"/>
    </row>
    <row r="2067" spans="1:23">
      <c r="A2067" s="191"/>
      <c r="B2067" s="191"/>
      <c r="C2067" s="191"/>
      <c r="D2067" s="191"/>
      <c r="E2067" s="182"/>
      <c r="F2067" s="191"/>
      <c r="G2067" s="191"/>
      <c r="H2067" s="191"/>
      <c r="I2067" s="182"/>
      <c r="J2067" s="191"/>
      <c r="K2067" s="191"/>
      <c r="L2067" s="191"/>
      <c r="M2067" s="191"/>
      <c r="N2067" s="191"/>
      <c r="O2067" s="191"/>
      <c r="P2067" s="191"/>
      <c r="Q2067" s="191"/>
      <c r="R2067" s="191"/>
      <c r="S2067" s="191"/>
      <c r="T2067" s="191"/>
      <c r="U2067" s="191"/>
      <c r="V2067" s="191"/>
      <c r="W2067" s="191"/>
    </row>
    <row r="2068" spans="1:23">
      <c r="A2068" s="191"/>
      <c r="B2068" s="191"/>
      <c r="C2068" s="191"/>
      <c r="D2068" s="191"/>
      <c r="E2068" s="182"/>
      <c r="F2068" s="191"/>
      <c r="G2068" s="191"/>
      <c r="H2068" s="191"/>
      <c r="I2068" s="182"/>
      <c r="J2068" s="191"/>
      <c r="K2068" s="191"/>
      <c r="L2068" s="191"/>
      <c r="M2068" s="191"/>
      <c r="N2068" s="191"/>
      <c r="O2068" s="191"/>
      <c r="P2068" s="191"/>
      <c r="Q2068" s="191"/>
      <c r="R2068" s="191"/>
      <c r="S2068" s="191"/>
      <c r="T2068" s="191"/>
      <c r="U2068" s="191"/>
      <c r="V2068" s="191"/>
      <c r="W2068" s="191"/>
    </row>
    <row r="2069" spans="1:23">
      <c r="A2069" s="191"/>
      <c r="B2069" s="191"/>
      <c r="C2069" s="191"/>
      <c r="D2069" s="191"/>
      <c r="E2069" s="182"/>
      <c r="F2069" s="191"/>
      <c r="G2069" s="191"/>
      <c r="H2069" s="191"/>
      <c r="I2069" s="182"/>
      <c r="J2069" s="191"/>
      <c r="K2069" s="191"/>
      <c r="L2069" s="191"/>
      <c r="M2069" s="191"/>
      <c r="N2069" s="191"/>
      <c r="O2069" s="191"/>
      <c r="P2069" s="191"/>
      <c r="Q2069" s="191"/>
      <c r="R2069" s="191"/>
      <c r="S2069" s="191"/>
      <c r="T2069" s="191"/>
      <c r="U2069" s="191"/>
      <c r="V2069" s="191"/>
      <c r="W2069" s="191"/>
    </row>
    <row r="2070" spans="1:23">
      <c r="A2070" s="191"/>
      <c r="B2070" s="191"/>
      <c r="C2070" s="191"/>
      <c r="D2070" s="191"/>
      <c r="E2070" s="182"/>
      <c r="F2070" s="191"/>
      <c r="G2070" s="191"/>
      <c r="H2070" s="191"/>
      <c r="I2070" s="182"/>
      <c r="J2070" s="191"/>
      <c r="K2070" s="191"/>
      <c r="L2070" s="191"/>
      <c r="M2070" s="191"/>
      <c r="N2070" s="191"/>
      <c r="O2070" s="191"/>
      <c r="P2070" s="191"/>
      <c r="Q2070" s="191"/>
      <c r="R2070" s="191"/>
      <c r="S2070" s="191"/>
      <c r="T2070" s="191"/>
      <c r="U2070" s="191"/>
      <c r="V2070" s="191"/>
      <c r="W2070" s="191"/>
    </row>
    <row r="2071" spans="1:23">
      <c r="A2071" s="191"/>
      <c r="B2071" s="191"/>
      <c r="C2071" s="191"/>
      <c r="D2071" s="191"/>
      <c r="E2071" s="182"/>
      <c r="F2071" s="191"/>
      <c r="G2071" s="191"/>
      <c r="H2071" s="191"/>
      <c r="I2071" s="182"/>
      <c r="J2071" s="191"/>
      <c r="K2071" s="191"/>
      <c r="L2071" s="191"/>
      <c r="M2071" s="191"/>
      <c r="N2071" s="191"/>
      <c r="O2071" s="191"/>
      <c r="P2071" s="191"/>
      <c r="Q2071" s="191"/>
      <c r="R2071" s="191"/>
      <c r="S2071" s="191"/>
      <c r="T2071" s="191"/>
      <c r="U2071" s="191"/>
      <c r="V2071" s="191"/>
      <c r="W2071" s="191"/>
    </row>
    <row r="2072" spans="1:23">
      <c r="A2072" s="191"/>
      <c r="B2072" s="191"/>
      <c r="C2072" s="191"/>
      <c r="D2072" s="191"/>
      <c r="E2072" s="182"/>
      <c r="F2072" s="191"/>
      <c r="G2072" s="191"/>
      <c r="H2072" s="191"/>
      <c r="I2072" s="182"/>
      <c r="J2072" s="191"/>
      <c r="K2072" s="191"/>
      <c r="L2072" s="191"/>
      <c r="M2072" s="191"/>
      <c r="N2072" s="191"/>
      <c r="O2072" s="191"/>
      <c r="P2072" s="191"/>
      <c r="Q2072" s="191"/>
      <c r="R2072" s="191"/>
      <c r="S2072" s="191"/>
      <c r="T2072" s="191"/>
      <c r="U2072" s="191"/>
      <c r="V2072" s="191"/>
      <c r="W2072" s="191"/>
    </row>
    <row r="2073" spans="1:23">
      <c r="A2073" s="191"/>
      <c r="B2073" s="191"/>
      <c r="C2073" s="191"/>
      <c r="D2073" s="191"/>
      <c r="E2073" s="182"/>
      <c r="F2073" s="191"/>
      <c r="G2073" s="191"/>
      <c r="H2073" s="191"/>
      <c r="I2073" s="182"/>
      <c r="J2073" s="191"/>
      <c r="K2073" s="191"/>
      <c r="L2073" s="191"/>
      <c r="M2073" s="191"/>
      <c r="N2073" s="191"/>
      <c r="O2073" s="191"/>
      <c r="P2073" s="191"/>
      <c r="Q2073" s="191"/>
      <c r="R2073" s="191"/>
      <c r="S2073" s="191"/>
      <c r="T2073" s="191"/>
      <c r="U2073" s="191"/>
      <c r="V2073" s="191"/>
      <c r="W2073" s="191"/>
    </row>
    <row r="2074" spans="1:23">
      <c r="A2074" s="191"/>
      <c r="B2074" s="191"/>
      <c r="C2074" s="191"/>
      <c r="D2074" s="191"/>
      <c r="E2074" s="182"/>
      <c r="F2074" s="191"/>
      <c r="G2074" s="191"/>
      <c r="H2074" s="191"/>
      <c r="I2074" s="182"/>
      <c r="J2074" s="191"/>
      <c r="K2074" s="191"/>
      <c r="L2074" s="191"/>
      <c r="M2074" s="191"/>
      <c r="N2074" s="191"/>
      <c r="O2074" s="191"/>
      <c r="P2074" s="191"/>
      <c r="Q2074" s="191"/>
      <c r="R2074" s="191"/>
      <c r="S2074" s="191"/>
      <c r="T2074" s="191"/>
      <c r="U2074" s="191"/>
      <c r="V2074" s="191"/>
      <c r="W2074" s="191"/>
    </row>
    <row r="2075" spans="1:23">
      <c r="A2075" s="191"/>
      <c r="B2075" s="191"/>
      <c r="C2075" s="191"/>
      <c r="D2075" s="191"/>
      <c r="E2075" s="182"/>
      <c r="F2075" s="191"/>
      <c r="G2075" s="191"/>
      <c r="H2075" s="191"/>
      <c r="I2075" s="182"/>
      <c r="J2075" s="191"/>
      <c r="K2075" s="191"/>
      <c r="L2075" s="191"/>
      <c r="M2075" s="191"/>
      <c r="N2075" s="191"/>
      <c r="O2075" s="191"/>
      <c r="P2075" s="191"/>
      <c r="Q2075" s="191"/>
      <c r="R2075" s="191"/>
      <c r="S2075" s="191"/>
      <c r="T2075" s="191"/>
      <c r="U2075" s="191"/>
      <c r="V2075" s="191"/>
      <c r="W2075" s="191"/>
    </row>
    <row r="2076" spans="1:23">
      <c r="A2076" s="191"/>
      <c r="B2076" s="191"/>
      <c r="C2076" s="191"/>
      <c r="D2076" s="191"/>
      <c r="E2076" s="182"/>
      <c r="F2076" s="191"/>
      <c r="G2076" s="191"/>
      <c r="H2076" s="191"/>
      <c r="I2076" s="182"/>
      <c r="J2076" s="191"/>
      <c r="K2076" s="191"/>
      <c r="L2076" s="191"/>
      <c r="M2076" s="191"/>
      <c r="N2076" s="191"/>
      <c r="O2076" s="191"/>
      <c r="P2076" s="191"/>
      <c r="Q2076" s="191"/>
      <c r="R2076" s="191"/>
      <c r="S2076" s="191"/>
      <c r="T2076" s="191"/>
      <c r="U2076" s="191"/>
      <c r="V2076" s="191"/>
      <c r="W2076" s="191"/>
    </row>
    <row r="2077" spans="1:23">
      <c r="A2077" s="191"/>
      <c r="B2077" s="191"/>
      <c r="C2077" s="191"/>
      <c r="D2077" s="191"/>
      <c r="E2077" s="182"/>
      <c r="F2077" s="191"/>
      <c r="G2077" s="191"/>
      <c r="H2077" s="191"/>
      <c r="I2077" s="182"/>
      <c r="J2077" s="191"/>
      <c r="K2077" s="191"/>
      <c r="L2077" s="191"/>
      <c r="M2077" s="191"/>
      <c r="N2077" s="191"/>
      <c r="O2077" s="191"/>
      <c r="P2077" s="191"/>
      <c r="Q2077" s="191"/>
      <c r="R2077" s="191"/>
      <c r="S2077" s="191"/>
      <c r="T2077" s="191"/>
      <c r="U2077" s="191"/>
      <c r="V2077" s="191"/>
      <c r="W2077" s="191"/>
    </row>
    <row r="2078" spans="1:23">
      <c r="A2078" s="191"/>
      <c r="B2078" s="191"/>
      <c r="C2078" s="191"/>
      <c r="D2078" s="191"/>
      <c r="E2078" s="182"/>
      <c r="F2078" s="191"/>
      <c r="G2078" s="191"/>
      <c r="H2078" s="191"/>
      <c r="I2078" s="182"/>
      <c r="J2078" s="191"/>
      <c r="K2078" s="191"/>
      <c r="L2078" s="191"/>
      <c r="M2078" s="191"/>
      <c r="N2078" s="191"/>
      <c r="O2078" s="191"/>
      <c r="P2078" s="191"/>
      <c r="Q2078" s="191"/>
      <c r="R2078" s="191"/>
      <c r="S2078" s="191"/>
      <c r="T2078" s="191"/>
      <c r="U2078" s="191"/>
      <c r="V2078" s="191"/>
      <c r="W2078" s="191"/>
    </row>
    <row r="2079" spans="1:23">
      <c r="A2079" s="191"/>
      <c r="B2079" s="191"/>
      <c r="C2079" s="191"/>
      <c r="D2079" s="191"/>
      <c r="E2079" s="182"/>
      <c r="F2079" s="191"/>
      <c r="G2079" s="191"/>
      <c r="H2079" s="191"/>
      <c r="I2079" s="182"/>
      <c r="J2079" s="191"/>
      <c r="K2079" s="191"/>
      <c r="L2079" s="191"/>
      <c r="M2079" s="191"/>
      <c r="N2079" s="191"/>
      <c r="O2079" s="191"/>
      <c r="P2079" s="191"/>
      <c r="Q2079" s="191"/>
      <c r="R2079" s="191"/>
      <c r="S2079" s="191"/>
      <c r="T2079" s="191"/>
      <c r="U2079" s="191"/>
      <c r="V2079" s="191"/>
      <c r="W2079" s="191"/>
    </row>
    <row r="2080" spans="1:23">
      <c r="A2080" s="191"/>
      <c r="B2080" s="191"/>
      <c r="C2080" s="191"/>
      <c r="D2080" s="191"/>
      <c r="E2080" s="182"/>
      <c r="F2080" s="191"/>
      <c r="G2080" s="191"/>
      <c r="H2080" s="191"/>
      <c r="I2080" s="182"/>
      <c r="J2080" s="191"/>
      <c r="K2080" s="191"/>
      <c r="L2080" s="191"/>
      <c r="M2080" s="191"/>
      <c r="N2080" s="191"/>
      <c r="O2080" s="191"/>
      <c r="P2080" s="191"/>
      <c r="Q2080" s="191"/>
      <c r="R2080" s="191"/>
      <c r="S2080" s="191"/>
      <c r="T2080" s="191"/>
      <c r="U2080" s="191"/>
      <c r="V2080" s="191"/>
      <c r="W2080" s="191"/>
    </row>
    <row r="2081" spans="1:23">
      <c r="A2081" s="191"/>
      <c r="B2081" s="191"/>
      <c r="C2081" s="191"/>
      <c r="D2081" s="191"/>
      <c r="E2081" s="182"/>
      <c r="F2081" s="191"/>
      <c r="G2081" s="191"/>
      <c r="H2081" s="191"/>
      <c r="I2081" s="182"/>
      <c r="J2081" s="191"/>
      <c r="K2081" s="191"/>
      <c r="L2081" s="191"/>
      <c r="M2081" s="191"/>
      <c r="N2081" s="191"/>
      <c r="O2081" s="191"/>
      <c r="P2081" s="191"/>
      <c r="Q2081" s="191"/>
      <c r="R2081" s="191"/>
      <c r="S2081" s="191"/>
      <c r="T2081" s="191"/>
      <c r="U2081" s="191"/>
      <c r="V2081" s="191"/>
      <c r="W2081" s="191"/>
    </row>
    <row r="2082" spans="1:23">
      <c r="A2082" s="191"/>
      <c r="B2082" s="191"/>
      <c r="C2082" s="191"/>
      <c r="D2082" s="191"/>
      <c r="E2082" s="182"/>
      <c r="F2082" s="191"/>
      <c r="G2082" s="191"/>
      <c r="H2082" s="191"/>
      <c r="I2082" s="182"/>
      <c r="J2082" s="191"/>
      <c r="K2082" s="191"/>
      <c r="L2082" s="191"/>
      <c r="M2082" s="191"/>
      <c r="N2082" s="191"/>
      <c r="O2082" s="191"/>
      <c r="P2082" s="191"/>
      <c r="Q2082" s="191"/>
      <c r="R2082" s="191"/>
      <c r="S2082" s="191"/>
      <c r="T2082" s="191"/>
      <c r="U2082" s="191"/>
      <c r="V2082" s="191"/>
      <c r="W2082" s="191"/>
    </row>
    <row r="2083" spans="1:23">
      <c r="A2083" s="191"/>
      <c r="B2083" s="191"/>
      <c r="C2083" s="191"/>
      <c r="D2083" s="191"/>
      <c r="E2083" s="182"/>
      <c r="F2083" s="191"/>
      <c r="G2083" s="191"/>
      <c r="H2083" s="191"/>
      <c r="I2083" s="182"/>
      <c r="J2083" s="191"/>
      <c r="K2083" s="191"/>
      <c r="L2083" s="191"/>
      <c r="M2083" s="191"/>
      <c r="N2083" s="191"/>
      <c r="O2083" s="191"/>
      <c r="P2083" s="191"/>
      <c r="Q2083" s="191"/>
      <c r="R2083" s="191"/>
      <c r="S2083" s="191"/>
      <c r="T2083" s="191"/>
      <c r="U2083" s="191"/>
      <c r="V2083" s="191"/>
      <c r="W2083" s="191"/>
    </row>
    <row r="2084" spans="1:23">
      <c r="A2084" s="191"/>
      <c r="B2084" s="191"/>
      <c r="C2084" s="191"/>
      <c r="D2084" s="191"/>
      <c r="E2084" s="182"/>
      <c r="F2084" s="191"/>
      <c r="G2084" s="191"/>
      <c r="H2084" s="191"/>
      <c r="I2084" s="182"/>
      <c r="J2084" s="191"/>
      <c r="K2084" s="191"/>
      <c r="L2084" s="191"/>
      <c r="M2084" s="191"/>
      <c r="N2084" s="191"/>
      <c r="O2084" s="191"/>
      <c r="P2084" s="191"/>
      <c r="Q2084" s="191"/>
      <c r="R2084" s="191"/>
      <c r="S2084" s="191"/>
      <c r="T2084" s="191"/>
      <c r="U2084" s="191"/>
      <c r="V2084" s="191"/>
      <c r="W2084" s="191"/>
    </row>
    <row r="2085" spans="1:23">
      <c r="A2085" s="191"/>
      <c r="B2085" s="191"/>
      <c r="C2085" s="191"/>
      <c r="D2085" s="191"/>
      <c r="E2085" s="182"/>
      <c r="F2085" s="191"/>
      <c r="G2085" s="191"/>
      <c r="H2085" s="191"/>
      <c r="I2085" s="182"/>
      <c r="J2085" s="191"/>
      <c r="K2085" s="191"/>
      <c r="L2085" s="191"/>
      <c r="M2085" s="191"/>
      <c r="N2085" s="191"/>
      <c r="O2085" s="191"/>
      <c r="P2085" s="191"/>
      <c r="Q2085" s="191"/>
      <c r="R2085" s="191"/>
      <c r="S2085" s="191"/>
      <c r="T2085" s="191"/>
      <c r="U2085" s="191"/>
      <c r="V2085" s="191"/>
      <c r="W2085" s="191"/>
    </row>
    <row r="2086" spans="1:23">
      <c r="A2086" s="191"/>
      <c r="B2086" s="191"/>
      <c r="C2086" s="191"/>
      <c r="D2086" s="191"/>
      <c r="E2086" s="182"/>
      <c r="F2086" s="191"/>
      <c r="G2086" s="191"/>
      <c r="H2086" s="191"/>
      <c r="I2086" s="182"/>
      <c r="J2086" s="191"/>
      <c r="K2086" s="191"/>
      <c r="L2086" s="191"/>
      <c r="M2086" s="191"/>
      <c r="N2086" s="191"/>
      <c r="O2086" s="191"/>
      <c r="P2086" s="191"/>
      <c r="Q2086" s="191"/>
      <c r="R2086" s="191"/>
      <c r="S2086" s="191"/>
      <c r="T2086" s="191"/>
      <c r="U2086" s="191"/>
      <c r="V2086" s="191"/>
      <c r="W2086" s="191"/>
    </row>
    <row r="2087" spans="1:23">
      <c r="A2087" s="191"/>
      <c r="B2087" s="191"/>
      <c r="C2087" s="191"/>
      <c r="D2087" s="191"/>
      <c r="E2087" s="182"/>
      <c r="F2087" s="191"/>
      <c r="G2087" s="191"/>
      <c r="H2087" s="191"/>
      <c r="I2087" s="182"/>
      <c r="J2087" s="191"/>
      <c r="K2087" s="191"/>
      <c r="L2087" s="191"/>
      <c r="M2087" s="191"/>
      <c r="N2087" s="191"/>
      <c r="O2087" s="191"/>
      <c r="P2087" s="191"/>
      <c r="Q2087" s="191"/>
      <c r="R2087" s="191"/>
      <c r="S2087" s="191"/>
      <c r="T2087" s="191"/>
      <c r="U2087" s="191"/>
      <c r="V2087" s="191"/>
      <c r="W2087" s="191"/>
    </row>
    <row r="2088" spans="1:23">
      <c r="A2088" s="191"/>
      <c r="B2088" s="191"/>
      <c r="C2088" s="191"/>
      <c r="D2088" s="191"/>
      <c r="E2088" s="182"/>
      <c r="F2088" s="191"/>
      <c r="G2088" s="191"/>
      <c r="H2088" s="191"/>
      <c r="I2088" s="182"/>
      <c r="J2088" s="191"/>
      <c r="K2088" s="191"/>
      <c r="L2088" s="191"/>
      <c r="M2088" s="191"/>
      <c r="N2088" s="191"/>
      <c r="O2088" s="191"/>
      <c r="P2088" s="191"/>
      <c r="Q2088" s="191"/>
      <c r="R2088" s="191"/>
      <c r="S2088" s="191"/>
      <c r="T2088" s="191"/>
      <c r="U2088" s="191"/>
      <c r="V2088" s="191"/>
      <c r="W2088" s="191"/>
    </row>
    <row r="2089" spans="1:23">
      <c r="A2089" s="191"/>
      <c r="B2089" s="191"/>
      <c r="C2089" s="191"/>
      <c r="D2089" s="191"/>
      <c r="E2089" s="182"/>
      <c r="F2089" s="191"/>
      <c r="G2089" s="191"/>
      <c r="H2089" s="191"/>
      <c r="I2089" s="182"/>
      <c r="J2089" s="191"/>
      <c r="K2089" s="191"/>
      <c r="L2089" s="191"/>
      <c r="M2089" s="191"/>
      <c r="N2089" s="191"/>
      <c r="O2089" s="191"/>
      <c r="P2089" s="191"/>
      <c r="Q2089" s="191"/>
      <c r="R2089" s="191"/>
      <c r="S2089" s="191"/>
      <c r="T2089" s="191"/>
      <c r="U2089" s="191"/>
      <c r="V2089" s="191"/>
      <c r="W2089" s="191"/>
    </row>
    <row r="2090" spans="1:23">
      <c r="A2090" s="191"/>
      <c r="B2090" s="191"/>
      <c r="C2090" s="191"/>
      <c r="D2090" s="191"/>
      <c r="E2090" s="182"/>
      <c r="F2090" s="191"/>
      <c r="G2090" s="191"/>
      <c r="H2090" s="191"/>
      <c r="I2090" s="182"/>
      <c r="J2090" s="191"/>
      <c r="K2090" s="191"/>
      <c r="L2090" s="191"/>
      <c r="M2090" s="191"/>
      <c r="N2090" s="191"/>
      <c r="O2090" s="191"/>
      <c r="P2090" s="191"/>
      <c r="Q2090" s="191"/>
      <c r="R2090" s="191"/>
      <c r="S2090" s="191"/>
      <c r="T2090" s="191"/>
      <c r="U2090" s="191"/>
      <c r="V2090" s="191"/>
      <c r="W2090" s="191"/>
    </row>
    <row r="2091" spans="1:23">
      <c r="A2091" s="191"/>
      <c r="B2091" s="191"/>
      <c r="C2091" s="191"/>
      <c r="D2091" s="191"/>
      <c r="E2091" s="182"/>
      <c r="F2091" s="191"/>
      <c r="G2091" s="191"/>
      <c r="H2091" s="191"/>
      <c r="I2091" s="182"/>
      <c r="J2091" s="191"/>
      <c r="K2091" s="191"/>
      <c r="L2091" s="191"/>
      <c r="M2091" s="191"/>
      <c r="N2091" s="191"/>
      <c r="O2091" s="191"/>
      <c r="P2091" s="191"/>
      <c r="Q2091" s="191"/>
      <c r="R2091" s="191"/>
      <c r="S2091" s="191"/>
      <c r="T2091" s="191"/>
      <c r="U2091" s="191"/>
      <c r="V2091" s="191"/>
      <c r="W2091" s="191"/>
    </row>
    <row r="2092" spans="1:23">
      <c r="A2092" s="191"/>
      <c r="B2092" s="191"/>
      <c r="C2092" s="191"/>
      <c r="D2092" s="191"/>
      <c r="E2092" s="182"/>
      <c r="F2092" s="191"/>
      <c r="G2092" s="191"/>
      <c r="H2092" s="191"/>
      <c r="I2092" s="182"/>
      <c r="J2092" s="191"/>
      <c r="K2092" s="191"/>
      <c r="L2092" s="191"/>
      <c r="M2092" s="191"/>
      <c r="N2092" s="191"/>
      <c r="O2092" s="191"/>
      <c r="P2092" s="191"/>
      <c r="Q2092" s="191"/>
      <c r="R2092" s="191"/>
      <c r="S2092" s="191"/>
      <c r="T2092" s="191"/>
      <c r="U2092" s="191"/>
      <c r="V2092" s="191"/>
      <c r="W2092" s="191"/>
    </row>
    <row r="2093" spans="1:23">
      <c r="A2093" s="191"/>
      <c r="B2093" s="191"/>
      <c r="C2093" s="191"/>
      <c r="D2093" s="191"/>
      <c r="E2093" s="182"/>
      <c r="F2093" s="191"/>
      <c r="G2093" s="191"/>
      <c r="H2093" s="191"/>
      <c r="I2093" s="182"/>
      <c r="J2093" s="191"/>
      <c r="K2093" s="191"/>
      <c r="L2093" s="191"/>
      <c r="M2093" s="191"/>
      <c r="N2093" s="191"/>
      <c r="O2093" s="191"/>
      <c r="P2093" s="191"/>
      <c r="Q2093" s="191"/>
      <c r="R2093" s="191"/>
      <c r="S2093" s="191"/>
      <c r="T2093" s="191"/>
      <c r="U2093" s="191"/>
      <c r="V2093" s="191"/>
      <c r="W2093" s="191"/>
    </row>
    <row r="2094" spans="1:23">
      <c r="A2094" s="191"/>
      <c r="B2094" s="191"/>
      <c r="C2094" s="191"/>
      <c r="D2094" s="191"/>
      <c r="E2094" s="182"/>
      <c r="F2094" s="191"/>
      <c r="G2094" s="191"/>
      <c r="H2094" s="191"/>
      <c r="I2094" s="182"/>
      <c r="J2094" s="191"/>
      <c r="K2094" s="191"/>
      <c r="L2094" s="191"/>
      <c r="M2094" s="191"/>
      <c r="N2094" s="191"/>
      <c r="O2094" s="191"/>
      <c r="P2094" s="191"/>
      <c r="Q2094" s="191"/>
      <c r="R2094" s="191"/>
      <c r="S2094" s="191"/>
      <c r="T2094" s="191"/>
      <c r="U2094" s="191"/>
      <c r="V2094" s="191"/>
      <c r="W2094" s="191"/>
    </row>
    <row r="2095" spans="1:23">
      <c r="A2095" s="191"/>
      <c r="B2095" s="191"/>
      <c r="C2095" s="191"/>
      <c r="D2095" s="191"/>
      <c r="E2095" s="182"/>
      <c r="F2095" s="191"/>
      <c r="G2095" s="191"/>
      <c r="H2095" s="191"/>
      <c r="I2095" s="182"/>
      <c r="J2095" s="191"/>
      <c r="K2095" s="191"/>
      <c r="L2095" s="191"/>
      <c r="M2095" s="191"/>
      <c r="N2095" s="191"/>
      <c r="O2095" s="191"/>
      <c r="P2095" s="191"/>
      <c r="Q2095" s="191"/>
      <c r="R2095" s="191"/>
      <c r="S2095" s="191"/>
      <c r="T2095" s="191"/>
      <c r="U2095" s="191"/>
      <c r="V2095" s="191"/>
      <c r="W2095" s="191"/>
    </row>
    <row r="2096" spans="1:23">
      <c r="A2096" s="191"/>
      <c r="B2096" s="191"/>
      <c r="C2096" s="191"/>
      <c r="D2096" s="191"/>
      <c r="E2096" s="182"/>
      <c r="F2096" s="191"/>
      <c r="G2096" s="191"/>
      <c r="H2096" s="191"/>
      <c r="I2096" s="182"/>
      <c r="J2096" s="191"/>
      <c r="K2096" s="191"/>
      <c r="L2096" s="191"/>
      <c r="M2096" s="191"/>
      <c r="N2096" s="191"/>
      <c r="O2096" s="191"/>
      <c r="P2096" s="191"/>
      <c r="Q2096" s="191"/>
      <c r="R2096" s="191"/>
      <c r="S2096" s="191"/>
      <c r="T2096" s="191"/>
      <c r="U2096" s="191"/>
      <c r="V2096" s="191"/>
      <c r="W2096" s="191"/>
    </row>
    <row r="2097" spans="1:23">
      <c r="A2097" s="191"/>
      <c r="B2097" s="191"/>
      <c r="C2097" s="191"/>
      <c r="D2097" s="191"/>
      <c r="E2097" s="182"/>
      <c r="F2097" s="191"/>
      <c r="G2097" s="191"/>
      <c r="H2097" s="191"/>
      <c r="I2097" s="182"/>
      <c r="J2097" s="191"/>
      <c r="K2097" s="191"/>
      <c r="L2097" s="191"/>
      <c r="M2097" s="191"/>
      <c r="N2097" s="191"/>
      <c r="O2097" s="191"/>
      <c r="P2097" s="191"/>
      <c r="Q2097" s="191"/>
      <c r="R2097" s="191"/>
      <c r="S2097" s="191"/>
      <c r="T2097" s="191"/>
      <c r="U2097" s="191"/>
      <c r="V2097" s="191"/>
      <c r="W2097" s="191"/>
    </row>
    <row r="2098" spans="1:23">
      <c r="A2098" s="191"/>
      <c r="B2098" s="191"/>
      <c r="C2098" s="191"/>
      <c r="D2098" s="191"/>
      <c r="E2098" s="182"/>
      <c r="F2098" s="191"/>
      <c r="G2098" s="191"/>
      <c r="H2098" s="191"/>
      <c r="I2098" s="182"/>
      <c r="J2098" s="191"/>
      <c r="K2098" s="191"/>
      <c r="L2098" s="191"/>
      <c r="M2098" s="191"/>
      <c r="N2098" s="191"/>
      <c r="O2098" s="191"/>
      <c r="P2098" s="191"/>
      <c r="Q2098" s="191"/>
      <c r="R2098" s="191"/>
      <c r="S2098" s="191"/>
      <c r="T2098" s="191"/>
      <c r="U2098" s="191"/>
      <c r="V2098" s="191"/>
      <c r="W2098" s="191"/>
    </row>
    <row r="2099" spans="1:23">
      <c r="A2099" s="191"/>
      <c r="B2099" s="191"/>
      <c r="C2099" s="191"/>
      <c r="D2099" s="191"/>
      <c r="E2099" s="182"/>
      <c r="F2099" s="191"/>
      <c r="G2099" s="191"/>
      <c r="H2099" s="191"/>
      <c r="I2099" s="182"/>
      <c r="J2099" s="191"/>
      <c r="K2099" s="191"/>
      <c r="L2099" s="191"/>
      <c r="M2099" s="191"/>
      <c r="N2099" s="191"/>
      <c r="O2099" s="191"/>
      <c r="P2099" s="191"/>
      <c r="Q2099" s="191"/>
      <c r="R2099" s="191"/>
      <c r="S2099" s="191"/>
      <c r="T2099" s="191"/>
      <c r="U2099" s="191"/>
      <c r="V2099" s="191"/>
      <c r="W2099" s="191"/>
    </row>
    <row r="2100" spans="1:23">
      <c r="A2100" s="191"/>
      <c r="B2100" s="191"/>
      <c r="C2100" s="191"/>
      <c r="D2100" s="191"/>
      <c r="E2100" s="182"/>
      <c r="F2100" s="191"/>
      <c r="G2100" s="191"/>
      <c r="H2100" s="191"/>
      <c r="I2100" s="182"/>
      <c r="J2100" s="191"/>
      <c r="K2100" s="191"/>
      <c r="L2100" s="191"/>
      <c r="M2100" s="191"/>
      <c r="N2100" s="191"/>
      <c r="O2100" s="191"/>
      <c r="P2100" s="191"/>
      <c r="Q2100" s="191"/>
      <c r="R2100" s="191"/>
      <c r="S2100" s="191"/>
      <c r="T2100" s="191"/>
      <c r="U2100" s="191"/>
      <c r="V2100" s="191"/>
      <c r="W2100" s="191"/>
    </row>
    <row r="2101" spans="1:23">
      <c r="A2101" s="191"/>
      <c r="B2101" s="191"/>
      <c r="C2101" s="191"/>
      <c r="D2101" s="191"/>
      <c r="E2101" s="182"/>
      <c r="F2101" s="191"/>
      <c r="G2101" s="191"/>
      <c r="H2101" s="191"/>
      <c r="I2101" s="182"/>
      <c r="J2101" s="191"/>
      <c r="K2101" s="191"/>
      <c r="L2101" s="191"/>
      <c r="M2101" s="191"/>
      <c r="N2101" s="191"/>
      <c r="O2101" s="191"/>
      <c r="P2101" s="191"/>
      <c r="Q2101" s="191"/>
      <c r="R2101" s="191"/>
      <c r="S2101" s="191"/>
      <c r="T2101" s="191"/>
      <c r="U2101" s="191"/>
      <c r="V2101" s="191"/>
      <c r="W2101" s="191"/>
    </row>
    <row r="2102" spans="1:23">
      <c r="A2102" s="191"/>
      <c r="B2102" s="191"/>
      <c r="C2102" s="191"/>
      <c r="D2102" s="191"/>
      <c r="E2102" s="182"/>
      <c r="F2102" s="191"/>
      <c r="G2102" s="191"/>
      <c r="H2102" s="191"/>
      <c r="I2102" s="182"/>
      <c r="J2102" s="191"/>
      <c r="K2102" s="191"/>
      <c r="L2102" s="191"/>
      <c r="M2102" s="191"/>
      <c r="N2102" s="191"/>
      <c r="O2102" s="191"/>
      <c r="P2102" s="191"/>
      <c r="Q2102" s="191"/>
      <c r="R2102" s="191"/>
      <c r="S2102" s="191"/>
      <c r="T2102" s="191"/>
      <c r="U2102" s="191"/>
      <c r="V2102" s="191"/>
      <c r="W2102" s="191"/>
    </row>
    <row r="2103" spans="1:23">
      <c r="A2103" s="191"/>
      <c r="B2103" s="191"/>
      <c r="C2103" s="191"/>
      <c r="D2103" s="191"/>
      <c r="E2103" s="182"/>
      <c r="F2103" s="191"/>
      <c r="G2103" s="191"/>
      <c r="H2103" s="191"/>
      <c r="I2103" s="182"/>
      <c r="J2103" s="191"/>
      <c r="K2103" s="191"/>
      <c r="L2103" s="191"/>
      <c r="M2103" s="191"/>
      <c r="N2103" s="191"/>
      <c r="O2103" s="191"/>
      <c r="P2103" s="191"/>
      <c r="Q2103" s="191"/>
      <c r="R2103" s="191"/>
      <c r="S2103" s="191"/>
      <c r="T2103" s="191"/>
      <c r="U2103" s="191"/>
      <c r="V2103" s="191"/>
      <c r="W2103" s="191"/>
    </row>
    <row r="2104" spans="1:23">
      <c r="A2104" s="191"/>
      <c r="B2104" s="191"/>
      <c r="C2104" s="191"/>
      <c r="D2104" s="191"/>
      <c r="E2104" s="182"/>
      <c r="F2104" s="191"/>
      <c r="G2104" s="191"/>
      <c r="H2104" s="191"/>
      <c r="I2104" s="182"/>
      <c r="J2104" s="191"/>
      <c r="K2104" s="191"/>
      <c r="L2104" s="191"/>
      <c r="M2104" s="191"/>
      <c r="N2104" s="191"/>
      <c r="O2104" s="191"/>
      <c r="P2104" s="191"/>
      <c r="Q2104" s="191"/>
      <c r="R2104" s="191"/>
      <c r="S2104" s="191"/>
      <c r="T2104" s="191"/>
      <c r="U2104" s="191"/>
      <c r="V2104" s="191"/>
      <c r="W2104" s="191"/>
    </row>
    <row r="2105" spans="1:23">
      <c r="A2105" s="191"/>
      <c r="B2105" s="191"/>
      <c r="C2105" s="191"/>
      <c r="D2105" s="191"/>
      <c r="E2105" s="182"/>
      <c r="F2105" s="191"/>
      <c r="G2105" s="191"/>
      <c r="H2105" s="191"/>
      <c r="I2105" s="182"/>
      <c r="J2105" s="191"/>
      <c r="K2105" s="191"/>
      <c r="L2105" s="191"/>
      <c r="M2105" s="191"/>
      <c r="N2105" s="191"/>
      <c r="O2105" s="191"/>
      <c r="P2105" s="191"/>
      <c r="Q2105" s="191"/>
      <c r="R2105" s="191"/>
      <c r="S2105" s="191"/>
      <c r="T2105" s="191"/>
      <c r="U2105" s="191"/>
      <c r="V2105" s="191"/>
      <c r="W2105" s="191"/>
    </row>
    <row r="2106" spans="1:23">
      <c r="A2106" s="191"/>
      <c r="B2106" s="191"/>
      <c r="C2106" s="191"/>
      <c r="D2106" s="191"/>
      <c r="E2106" s="182"/>
      <c r="F2106" s="191"/>
      <c r="G2106" s="191"/>
      <c r="H2106" s="191"/>
      <c r="I2106" s="182"/>
      <c r="J2106" s="191"/>
      <c r="K2106" s="191"/>
      <c r="L2106" s="191"/>
      <c r="M2106" s="191"/>
      <c r="N2106" s="191"/>
      <c r="O2106" s="191"/>
      <c r="P2106" s="191"/>
      <c r="Q2106" s="191"/>
      <c r="R2106" s="191"/>
      <c r="S2106" s="191"/>
      <c r="T2106" s="191"/>
      <c r="U2106" s="191"/>
      <c r="V2106" s="191"/>
      <c r="W2106" s="191"/>
    </row>
    <row r="2107" spans="1:23">
      <c r="A2107" s="191"/>
      <c r="B2107" s="191"/>
      <c r="C2107" s="191"/>
      <c r="D2107" s="191"/>
      <c r="E2107" s="182"/>
      <c r="F2107" s="191"/>
      <c r="G2107" s="191"/>
      <c r="H2107" s="191"/>
      <c r="I2107" s="182"/>
      <c r="J2107" s="191"/>
      <c r="K2107" s="191"/>
      <c r="L2107" s="191"/>
      <c r="M2107" s="191"/>
      <c r="N2107" s="191"/>
      <c r="O2107" s="191"/>
      <c r="P2107" s="191"/>
      <c r="Q2107" s="191"/>
      <c r="R2107" s="191"/>
      <c r="S2107" s="191"/>
      <c r="T2107" s="191"/>
      <c r="U2107" s="191"/>
      <c r="V2107" s="191"/>
      <c r="W2107" s="191"/>
    </row>
    <row r="2108" spans="1:23">
      <c r="A2108" s="191"/>
      <c r="B2108" s="191"/>
      <c r="C2108" s="191"/>
      <c r="D2108" s="191"/>
      <c r="E2108" s="182"/>
      <c r="F2108" s="191"/>
      <c r="G2108" s="191"/>
      <c r="H2108" s="191"/>
      <c r="I2108" s="182"/>
      <c r="J2108" s="191"/>
      <c r="K2108" s="191"/>
      <c r="L2108" s="191"/>
      <c r="M2108" s="191"/>
      <c r="N2108" s="191"/>
      <c r="O2108" s="191"/>
      <c r="P2108" s="191"/>
      <c r="Q2108" s="191"/>
      <c r="R2108" s="191"/>
      <c r="S2108" s="191"/>
      <c r="T2108" s="191"/>
      <c r="U2108" s="191"/>
      <c r="V2108" s="191"/>
      <c r="W2108" s="191"/>
    </row>
    <row r="2109" spans="1:23">
      <c r="A2109" s="191"/>
      <c r="B2109" s="191"/>
      <c r="C2109" s="191"/>
      <c r="D2109" s="191"/>
      <c r="E2109" s="182"/>
      <c r="F2109" s="191"/>
      <c r="G2109" s="191"/>
      <c r="H2109" s="191"/>
      <c r="I2109" s="182"/>
      <c r="J2109" s="191"/>
      <c r="K2109" s="191"/>
      <c r="L2109" s="191"/>
      <c r="M2109" s="191"/>
      <c r="N2109" s="191"/>
      <c r="O2109" s="191"/>
      <c r="P2109" s="191"/>
      <c r="Q2109" s="191"/>
      <c r="R2109" s="191"/>
      <c r="S2109" s="191"/>
      <c r="T2109" s="191"/>
      <c r="U2109" s="191"/>
      <c r="V2109" s="191"/>
      <c r="W2109" s="191"/>
    </row>
    <row r="2110" spans="1:23">
      <c r="A2110" s="191"/>
      <c r="B2110" s="191"/>
      <c r="C2110" s="191"/>
      <c r="D2110" s="191"/>
      <c r="E2110" s="182"/>
      <c r="F2110" s="191"/>
      <c r="G2110" s="191"/>
      <c r="H2110" s="191"/>
      <c r="I2110" s="182"/>
      <c r="J2110" s="191"/>
      <c r="K2110" s="191"/>
      <c r="L2110" s="191"/>
      <c r="M2110" s="191"/>
      <c r="N2110" s="191"/>
      <c r="O2110" s="191"/>
      <c r="P2110" s="191"/>
      <c r="Q2110" s="191"/>
      <c r="R2110" s="191"/>
      <c r="S2110" s="191"/>
      <c r="T2110" s="191"/>
      <c r="U2110" s="191"/>
      <c r="V2110" s="191"/>
      <c r="W2110" s="191"/>
    </row>
    <row r="2111" spans="1:23">
      <c r="A2111" s="191"/>
      <c r="B2111" s="191"/>
      <c r="C2111" s="191"/>
      <c r="D2111" s="191"/>
      <c r="E2111" s="182"/>
      <c r="F2111" s="191"/>
      <c r="G2111" s="191"/>
      <c r="H2111" s="191"/>
      <c r="I2111" s="182"/>
      <c r="J2111" s="191"/>
      <c r="K2111" s="191"/>
      <c r="L2111" s="191"/>
      <c r="M2111" s="191"/>
      <c r="N2111" s="191"/>
      <c r="O2111" s="191"/>
      <c r="P2111" s="191"/>
      <c r="Q2111" s="191"/>
      <c r="R2111" s="191"/>
      <c r="S2111" s="191"/>
      <c r="T2111" s="191"/>
      <c r="U2111" s="191"/>
      <c r="V2111" s="191"/>
      <c r="W2111" s="191"/>
    </row>
    <row r="2112" spans="1:23">
      <c r="A2112" s="191"/>
      <c r="B2112" s="191"/>
      <c r="C2112" s="191"/>
      <c r="D2112" s="191"/>
      <c r="E2112" s="182"/>
      <c r="F2112" s="191"/>
      <c r="G2112" s="191"/>
      <c r="H2112" s="191"/>
      <c r="I2112" s="182"/>
      <c r="J2112" s="191"/>
      <c r="K2112" s="191"/>
      <c r="L2112" s="191"/>
      <c r="M2112" s="191"/>
      <c r="N2112" s="191"/>
      <c r="O2112" s="191"/>
      <c r="P2112" s="191"/>
      <c r="Q2112" s="191"/>
      <c r="R2112" s="191"/>
      <c r="S2112" s="191"/>
      <c r="T2112" s="191"/>
      <c r="U2112" s="191"/>
      <c r="V2112" s="191"/>
      <c r="W2112" s="191"/>
    </row>
    <row r="2113" spans="1:23">
      <c r="A2113" s="191"/>
      <c r="B2113" s="191"/>
      <c r="C2113" s="191"/>
      <c r="D2113" s="191"/>
      <c r="E2113" s="182"/>
      <c r="F2113" s="191"/>
      <c r="G2113" s="191"/>
      <c r="H2113" s="191"/>
      <c r="I2113" s="182"/>
      <c r="J2113" s="191"/>
      <c r="K2113" s="191"/>
      <c r="L2113" s="191"/>
      <c r="M2113" s="191"/>
      <c r="N2113" s="191"/>
      <c r="O2113" s="191"/>
      <c r="P2113" s="191"/>
      <c r="Q2113" s="191"/>
      <c r="R2113" s="191"/>
      <c r="S2113" s="191"/>
      <c r="T2113" s="191"/>
      <c r="U2113" s="191"/>
      <c r="V2113" s="191"/>
      <c r="W2113" s="191"/>
    </row>
    <row r="2114" spans="1:23">
      <c r="A2114" s="191"/>
      <c r="B2114" s="191"/>
      <c r="C2114" s="191"/>
      <c r="D2114" s="191"/>
      <c r="E2114" s="182"/>
      <c r="F2114" s="191"/>
      <c r="G2114" s="191"/>
      <c r="H2114" s="191"/>
      <c r="I2114" s="182"/>
      <c r="J2114" s="191"/>
      <c r="K2114" s="191"/>
      <c r="L2114" s="191"/>
      <c r="M2114" s="191"/>
      <c r="N2114" s="191"/>
      <c r="O2114" s="191"/>
      <c r="P2114" s="191"/>
      <c r="Q2114" s="191"/>
      <c r="R2114" s="191"/>
      <c r="S2114" s="191"/>
      <c r="T2114" s="191"/>
      <c r="U2114" s="191"/>
      <c r="V2114" s="191"/>
      <c r="W2114" s="191"/>
    </row>
    <row r="2115" spans="1:23">
      <c r="A2115" s="191"/>
      <c r="B2115" s="191"/>
      <c r="C2115" s="191"/>
      <c r="D2115" s="191"/>
      <c r="E2115" s="182"/>
      <c r="F2115" s="191"/>
      <c r="G2115" s="191"/>
      <c r="H2115" s="191"/>
      <c r="I2115" s="182"/>
      <c r="J2115" s="191"/>
      <c r="K2115" s="191"/>
      <c r="L2115" s="191"/>
      <c r="M2115" s="191"/>
      <c r="N2115" s="191"/>
      <c r="O2115" s="191"/>
      <c r="P2115" s="191"/>
      <c r="Q2115" s="191"/>
      <c r="R2115" s="191"/>
      <c r="S2115" s="191"/>
      <c r="T2115" s="191"/>
      <c r="U2115" s="191"/>
      <c r="V2115" s="191"/>
      <c r="W2115" s="191"/>
    </row>
    <row r="2116" spans="1:23">
      <c r="A2116" s="191"/>
      <c r="B2116" s="191"/>
      <c r="C2116" s="191"/>
      <c r="D2116" s="191"/>
      <c r="E2116" s="182"/>
      <c r="F2116" s="191"/>
      <c r="G2116" s="191"/>
      <c r="H2116" s="191"/>
      <c r="I2116" s="182"/>
      <c r="J2116" s="191"/>
      <c r="K2116" s="191"/>
      <c r="L2116" s="191"/>
      <c r="M2116" s="191"/>
      <c r="N2116" s="191"/>
      <c r="O2116" s="191"/>
      <c r="P2116" s="191"/>
      <c r="Q2116" s="191"/>
      <c r="R2116" s="191"/>
      <c r="S2116" s="191"/>
      <c r="T2116" s="191"/>
      <c r="U2116" s="191"/>
      <c r="V2116" s="191"/>
      <c r="W2116" s="191"/>
    </row>
    <row r="2117" spans="1:23">
      <c r="A2117" s="191"/>
      <c r="B2117" s="191"/>
      <c r="C2117" s="191"/>
      <c r="D2117" s="191"/>
      <c r="E2117" s="182"/>
      <c r="F2117" s="191"/>
      <c r="G2117" s="191"/>
      <c r="H2117" s="191"/>
      <c r="I2117" s="182"/>
      <c r="J2117" s="191"/>
      <c r="K2117" s="191"/>
      <c r="L2117" s="191"/>
      <c r="M2117" s="191"/>
      <c r="N2117" s="191"/>
      <c r="O2117" s="191"/>
      <c r="P2117" s="191"/>
      <c r="Q2117" s="191"/>
      <c r="R2117" s="191"/>
      <c r="S2117" s="191"/>
      <c r="T2117" s="191"/>
      <c r="U2117" s="191"/>
      <c r="V2117" s="191"/>
      <c r="W2117" s="191"/>
    </row>
    <row r="2118" spans="1:23">
      <c r="A2118" s="191"/>
      <c r="B2118" s="191"/>
      <c r="C2118" s="191"/>
      <c r="D2118" s="191"/>
      <c r="E2118" s="182"/>
      <c r="F2118" s="191"/>
      <c r="G2118" s="191"/>
      <c r="H2118" s="191"/>
      <c r="I2118" s="182"/>
      <c r="J2118" s="191"/>
      <c r="K2118" s="191"/>
      <c r="L2118" s="191"/>
      <c r="M2118" s="191"/>
      <c r="N2118" s="191"/>
      <c r="O2118" s="191"/>
      <c r="P2118" s="191"/>
      <c r="Q2118" s="191"/>
      <c r="R2118" s="191"/>
      <c r="S2118" s="191"/>
      <c r="T2118" s="191"/>
      <c r="U2118" s="191"/>
      <c r="V2118" s="191"/>
      <c r="W2118" s="191"/>
    </row>
    <row r="2119" spans="1:23">
      <c r="A2119" s="191"/>
      <c r="B2119" s="191"/>
      <c r="C2119" s="191"/>
      <c r="D2119" s="191"/>
      <c r="E2119" s="182"/>
      <c r="F2119" s="191"/>
      <c r="G2119" s="191"/>
      <c r="H2119" s="191"/>
      <c r="I2119" s="182"/>
      <c r="J2119" s="191"/>
      <c r="K2119" s="191"/>
      <c r="L2119" s="191"/>
      <c r="M2119" s="191"/>
      <c r="N2119" s="191"/>
      <c r="O2119" s="191"/>
      <c r="P2119" s="191"/>
      <c r="Q2119" s="191"/>
      <c r="R2119" s="191"/>
      <c r="S2119" s="191"/>
      <c r="T2119" s="191"/>
      <c r="U2119" s="191"/>
      <c r="V2119" s="191"/>
      <c r="W2119" s="191"/>
    </row>
    <row r="2120" spans="1:23">
      <c r="A2120" s="191"/>
      <c r="B2120" s="191"/>
      <c r="C2120" s="191"/>
      <c r="D2120" s="191"/>
      <c r="E2120" s="182"/>
      <c r="F2120" s="191"/>
      <c r="G2120" s="191"/>
      <c r="H2120" s="191"/>
      <c r="I2120" s="182"/>
      <c r="J2120" s="191"/>
      <c r="K2120" s="191"/>
      <c r="L2120" s="191"/>
      <c r="M2120" s="191"/>
      <c r="N2120" s="191"/>
      <c r="O2120" s="191"/>
      <c r="P2120" s="191"/>
      <c r="Q2120" s="191"/>
      <c r="R2120" s="191"/>
      <c r="S2120" s="191"/>
      <c r="T2120" s="191"/>
      <c r="U2120" s="191"/>
      <c r="V2120" s="191"/>
      <c r="W2120" s="191"/>
    </row>
    <row r="2121" spans="1:23">
      <c r="A2121" s="191"/>
      <c r="B2121" s="191"/>
      <c r="C2121" s="191"/>
      <c r="D2121" s="191"/>
      <c r="E2121" s="182"/>
      <c r="F2121" s="191"/>
      <c r="G2121" s="191"/>
      <c r="H2121" s="191"/>
      <c r="I2121" s="182"/>
      <c r="J2121" s="191"/>
      <c r="K2121" s="191"/>
      <c r="L2121" s="191"/>
      <c r="M2121" s="191"/>
      <c r="N2121" s="191"/>
      <c r="O2121" s="191"/>
      <c r="P2121" s="191"/>
      <c r="Q2121" s="191"/>
      <c r="R2121" s="191"/>
      <c r="S2121" s="191"/>
      <c r="T2121" s="191"/>
      <c r="U2121" s="191"/>
      <c r="V2121" s="191"/>
      <c r="W2121" s="191"/>
    </row>
    <row r="2122" spans="1:23">
      <c r="A2122" s="191"/>
      <c r="B2122" s="191"/>
      <c r="C2122" s="191"/>
      <c r="D2122" s="191"/>
      <c r="E2122" s="182"/>
      <c r="F2122" s="191"/>
      <c r="G2122" s="191"/>
      <c r="H2122" s="191"/>
      <c r="I2122" s="182"/>
      <c r="J2122" s="191"/>
      <c r="K2122" s="191"/>
      <c r="L2122" s="191"/>
      <c r="M2122" s="191"/>
      <c r="N2122" s="191"/>
      <c r="O2122" s="191"/>
      <c r="P2122" s="191"/>
      <c r="Q2122" s="191"/>
      <c r="R2122" s="191"/>
      <c r="S2122" s="191"/>
      <c r="T2122" s="191"/>
      <c r="U2122" s="191"/>
      <c r="V2122" s="191"/>
      <c r="W2122" s="191"/>
    </row>
    <row r="2123" spans="1:23">
      <c r="A2123" s="191"/>
      <c r="B2123" s="191"/>
      <c r="C2123" s="191"/>
      <c r="D2123" s="191"/>
      <c r="E2123" s="182"/>
      <c r="F2123" s="191"/>
      <c r="G2123" s="191"/>
      <c r="H2123" s="191"/>
      <c r="I2123" s="182"/>
      <c r="J2123" s="191"/>
      <c r="K2123" s="191"/>
      <c r="L2123" s="191"/>
      <c r="M2123" s="191"/>
      <c r="N2123" s="191"/>
      <c r="O2123" s="191"/>
      <c r="P2123" s="191"/>
      <c r="Q2123" s="191"/>
      <c r="R2123" s="191"/>
      <c r="S2123" s="191"/>
      <c r="T2123" s="191"/>
      <c r="U2123" s="191"/>
      <c r="V2123" s="191"/>
      <c r="W2123" s="191"/>
    </row>
    <row r="2124" spans="1:23">
      <c r="A2124" s="191"/>
      <c r="B2124" s="191"/>
      <c r="C2124" s="191"/>
      <c r="D2124" s="191"/>
      <c r="E2124" s="182"/>
      <c r="F2124" s="191"/>
      <c r="G2124" s="191"/>
      <c r="H2124" s="191"/>
      <c r="I2124" s="182"/>
      <c r="J2124" s="191"/>
      <c r="K2124" s="191"/>
      <c r="L2124" s="191"/>
      <c r="M2124" s="191"/>
      <c r="N2124" s="191"/>
      <c r="O2124" s="191"/>
      <c r="P2124" s="191"/>
      <c r="Q2124" s="191"/>
      <c r="R2124" s="191"/>
      <c r="S2124" s="191"/>
      <c r="T2124" s="191"/>
      <c r="U2124" s="191"/>
      <c r="V2124" s="191"/>
      <c r="W2124" s="191"/>
    </row>
    <row r="2125" spans="1:23">
      <c r="A2125" s="191"/>
      <c r="B2125" s="191"/>
      <c r="C2125" s="191"/>
      <c r="D2125" s="191"/>
      <c r="E2125" s="182"/>
      <c r="F2125" s="191"/>
      <c r="G2125" s="191"/>
      <c r="H2125" s="191"/>
      <c r="I2125" s="182"/>
      <c r="J2125" s="191"/>
      <c r="K2125" s="191"/>
      <c r="L2125" s="191"/>
      <c r="M2125" s="191"/>
      <c r="N2125" s="191"/>
      <c r="O2125" s="191"/>
      <c r="P2125" s="191"/>
      <c r="Q2125" s="191"/>
      <c r="R2125" s="191"/>
      <c r="S2125" s="191"/>
      <c r="T2125" s="191"/>
      <c r="U2125" s="191"/>
      <c r="V2125" s="191"/>
      <c r="W2125" s="191"/>
    </row>
    <row r="2126" spans="1:23">
      <c r="A2126" s="191"/>
      <c r="B2126" s="191"/>
      <c r="C2126" s="191"/>
      <c r="D2126" s="191"/>
      <c r="E2126" s="182"/>
      <c r="F2126" s="191"/>
      <c r="G2126" s="191"/>
      <c r="H2126" s="191"/>
      <c r="I2126" s="182"/>
      <c r="J2126" s="191"/>
      <c r="K2126" s="191"/>
      <c r="L2126" s="191"/>
      <c r="M2126" s="191"/>
      <c r="N2126" s="191"/>
      <c r="O2126" s="191"/>
      <c r="P2126" s="191"/>
      <c r="Q2126" s="191"/>
      <c r="R2126" s="191"/>
      <c r="S2126" s="191"/>
      <c r="T2126" s="191"/>
      <c r="U2126" s="191"/>
      <c r="V2126" s="191"/>
      <c r="W2126" s="191"/>
    </row>
    <row r="2127" spans="1:23">
      <c r="A2127" s="191"/>
      <c r="B2127" s="191"/>
      <c r="C2127" s="191"/>
      <c r="D2127" s="191"/>
      <c r="E2127" s="182"/>
      <c r="F2127" s="191"/>
      <c r="G2127" s="191"/>
      <c r="H2127" s="191"/>
      <c r="I2127" s="182"/>
      <c r="J2127" s="191"/>
      <c r="K2127" s="191"/>
      <c r="L2127" s="191"/>
      <c r="M2127" s="191"/>
      <c r="N2127" s="191"/>
      <c r="O2127" s="191"/>
      <c r="P2127" s="191"/>
      <c r="Q2127" s="191"/>
      <c r="R2127" s="191"/>
      <c r="S2127" s="191"/>
      <c r="T2127" s="191"/>
      <c r="U2127" s="191"/>
      <c r="V2127" s="191"/>
      <c r="W2127" s="191"/>
    </row>
    <row r="2128" spans="1:23">
      <c r="A2128" s="191"/>
      <c r="B2128" s="191"/>
      <c r="C2128" s="191"/>
      <c r="D2128" s="191"/>
      <c r="E2128" s="182"/>
      <c r="F2128" s="191"/>
      <c r="G2128" s="191"/>
      <c r="H2128" s="191"/>
      <c r="I2128" s="182"/>
      <c r="J2128" s="191"/>
      <c r="K2128" s="191"/>
      <c r="L2128" s="191"/>
      <c r="M2128" s="191"/>
      <c r="N2128" s="191"/>
      <c r="O2128" s="191"/>
      <c r="P2128" s="191"/>
      <c r="Q2128" s="191"/>
      <c r="R2128" s="191"/>
      <c r="S2128" s="191"/>
      <c r="T2128" s="191"/>
      <c r="U2128" s="191"/>
      <c r="V2128" s="191"/>
      <c r="W2128" s="191"/>
    </row>
    <row r="2129" spans="1:23">
      <c r="A2129" s="191"/>
      <c r="B2129" s="191"/>
      <c r="C2129" s="191"/>
      <c r="D2129" s="191"/>
      <c r="E2129" s="182"/>
      <c r="F2129" s="191"/>
      <c r="G2129" s="191"/>
      <c r="H2129" s="191"/>
      <c r="I2129" s="182"/>
      <c r="J2129" s="191"/>
      <c r="K2129" s="191"/>
      <c r="L2129" s="191"/>
      <c r="M2129" s="191"/>
      <c r="N2129" s="191"/>
      <c r="O2129" s="191"/>
      <c r="P2129" s="191"/>
      <c r="Q2129" s="191"/>
      <c r="R2129" s="191"/>
      <c r="S2129" s="191"/>
      <c r="T2129" s="191"/>
      <c r="U2129" s="191"/>
      <c r="V2129" s="191"/>
      <c r="W2129" s="191"/>
    </row>
    <row r="2130" spans="1:23">
      <c r="A2130" s="191"/>
      <c r="B2130" s="191"/>
      <c r="C2130" s="191"/>
      <c r="D2130" s="191"/>
      <c r="E2130" s="182"/>
      <c r="F2130" s="191"/>
      <c r="G2130" s="191"/>
      <c r="H2130" s="191"/>
      <c r="I2130" s="182"/>
      <c r="J2130" s="191"/>
      <c r="K2130" s="191"/>
      <c r="L2130" s="191"/>
      <c r="M2130" s="191"/>
      <c r="N2130" s="191"/>
      <c r="O2130" s="191"/>
      <c r="P2130" s="191"/>
      <c r="Q2130" s="191"/>
      <c r="R2130" s="191"/>
      <c r="S2130" s="191"/>
      <c r="T2130" s="191"/>
      <c r="U2130" s="191"/>
      <c r="V2130" s="191"/>
      <c r="W2130" s="191"/>
    </row>
    <row r="2131" spans="1:23">
      <c r="A2131" s="191"/>
      <c r="B2131" s="191"/>
      <c r="C2131" s="191"/>
      <c r="D2131" s="191"/>
      <c r="E2131" s="182"/>
      <c r="F2131" s="191"/>
      <c r="G2131" s="191"/>
      <c r="H2131" s="191"/>
      <c r="I2131" s="182"/>
      <c r="J2131" s="191"/>
      <c r="K2131" s="191"/>
      <c r="L2131" s="191"/>
      <c r="M2131" s="191"/>
      <c r="N2131" s="191"/>
      <c r="O2131" s="191"/>
      <c r="P2131" s="191"/>
      <c r="Q2131" s="191"/>
      <c r="R2131" s="191"/>
      <c r="S2131" s="191"/>
      <c r="T2131" s="191"/>
      <c r="U2131" s="191"/>
      <c r="V2131" s="191"/>
      <c r="W2131" s="191"/>
    </row>
    <row r="2132" spans="1:23">
      <c r="A2132" s="191"/>
      <c r="B2132" s="191"/>
      <c r="C2132" s="191"/>
      <c r="D2132" s="191"/>
      <c r="E2132" s="182"/>
      <c r="F2132" s="191"/>
      <c r="G2132" s="191"/>
      <c r="H2132" s="191"/>
      <c r="I2132" s="182"/>
      <c r="J2132" s="191"/>
      <c r="K2132" s="191"/>
      <c r="L2132" s="191"/>
      <c r="M2132" s="191"/>
      <c r="N2132" s="191"/>
      <c r="O2132" s="191"/>
      <c r="P2132" s="191"/>
      <c r="Q2132" s="191"/>
      <c r="R2132" s="191"/>
      <c r="S2132" s="191"/>
      <c r="T2132" s="191"/>
      <c r="U2132" s="191"/>
      <c r="V2132" s="191"/>
      <c r="W2132" s="191"/>
    </row>
    <row r="2133" spans="1:23">
      <c r="A2133" s="191"/>
      <c r="B2133" s="191"/>
      <c r="C2133" s="191"/>
      <c r="D2133" s="191"/>
      <c r="E2133" s="182"/>
      <c r="F2133" s="191"/>
      <c r="G2133" s="191"/>
      <c r="H2133" s="191"/>
      <c r="I2133" s="182"/>
      <c r="J2133" s="191"/>
      <c r="K2133" s="191"/>
      <c r="L2133" s="191"/>
      <c r="M2133" s="191"/>
      <c r="N2133" s="191"/>
      <c r="O2133" s="191"/>
      <c r="P2133" s="191"/>
      <c r="Q2133" s="191"/>
      <c r="R2133" s="191"/>
      <c r="S2133" s="191"/>
      <c r="T2133" s="191"/>
      <c r="U2133" s="191"/>
      <c r="V2133" s="191"/>
      <c r="W2133" s="191"/>
    </row>
    <row r="2134" spans="1:23">
      <c r="A2134" s="191"/>
      <c r="B2134" s="191"/>
      <c r="C2134" s="191"/>
      <c r="D2134" s="191"/>
      <c r="E2134" s="182"/>
      <c r="F2134" s="191"/>
      <c r="G2134" s="191"/>
      <c r="H2134" s="191"/>
      <c r="I2134" s="182"/>
      <c r="J2134" s="191"/>
      <c r="K2134" s="191"/>
      <c r="L2134" s="191"/>
      <c r="M2134" s="191"/>
      <c r="N2134" s="191"/>
      <c r="O2134" s="191"/>
      <c r="P2134" s="191"/>
      <c r="Q2134" s="191"/>
      <c r="R2134" s="191"/>
      <c r="S2134" s="191"/>
      <c r="T2134" s="191"/>
      <c r="U2134" s="191"/>
      <c r="V2134" s="191"/>
      <c r="W2134" s="191"/>
    </row>
    <row r="2135" spans="1:23">
      <c r="A2135" s="191"/>
      <c r="B2135" s="191"/>
      <c r="C2135" s="191"/>
      <c r="D2135" s="191"/>
      <c r="E2135" s="182"/>
      <c r="F2135" s="191"/>
      <c r="G2135" s="191"/>
      <c r="H2135" s="191"/>
      <c r="I2135" s="182"/>
      <c r="J2135" s="191"/>
      <c r="K2135" s="191"/>
      <c r="L2135" s="191"/>
      <c r="M2135" s="191"/>
      <c r="N2135" s="191"/>
      <c r="O2135" s="191"/>
      <c r="P2135" s="191"/>
      <c r="Q2135" s="191"/>
      <c r="R2135" s="191"/>
      <c r="S2135" s="191"/>
      <c r="T2135" s="191"/>
      <c r="U2135" s="191"/>
      <c r="V2135" s="191"/>
      <c r="W2135" s="191"/>
    </row>
    <row r="2136" spans="1:23">
      <c r="A2136" s="191"/>
      <c r="B2136" s="191"/>
      <c r="C2136" s="191"/>
      <c r="D2136" s="191"/>
      <c r="E2136" s="182"/>
      <c r="F2136" s="191"/>
      <c r="G2136" s="191"/>
      <c r="H2136" s="191"/>
      <c r="I2136" s="182"/>
      <c r="J2136" s="191"/>
      <c r="K2136" s="191"/>
      <c r="L2136" s="191"/>
      <c r="M2136" s="191"/>
      <c r="N2136" s="191"/>
      <c r="O2136" s="191"/>
      <c r="P2136" s="191"/>
      <c r="Q2136" s="191"/>
      <c r="R2136" s="191"/>
      <c r="S2136" s="191"/>
      <c r="T2136" s="191"/>
      <c r="U2136" s="191"/>
      <c r="V2136" s="191"/>
      <c r="W2136" s="191"/>
    </row>
    <row r="2137" spans="1:23">
      <c r="A2137" s="191"/>
      <c r="B2137" s="191"/>
      <c r="C2137" s="191"/>
      <c r="D2137" s="191"/>
      <c r="E2137" s="182"/>
      <c r="F2137" s="191"/>
      <c r="G2137" s="191"/>
      <c r="H2137" s="191"/>
      <c r="I2137" s="182"/>
      <c r="J2137" s="191"/>
      <c r="K2137" s="191"/>
      <c r="L2137" s="191"/>
      <c r="M2137" s="191"/>
      <c r="N2137" s="191"/>
      <c r="O2137" s="191"/>
      <c r="P2137" s="191"/>
      <c r="Q2137" s="191"/>
      <c r="R2137" s="191"/>
      <c r="S2137" s="191"/>
      <c r="T2137" s="191"/>
      <c r="U2137" s="191"/>
      <c r="V2137" s="191"/>
      <c r="W2137" s="191"/>
    </row>
    <row r="2138" spans="1:23">
      <c r="A2138" s="191"/>
      <c r="B2138" s="191"/>
      <c r="C2138" s="191"/>
      <c r="D2138" s="191"/>
      <c r="E2138" s="182"/>
      <c r="F2138" s="191"/>
      <c r="G2138" s="191"/>
      <c r="H2138" s="191"/>
      <c r="I2138" s="182"/>
      <c r="J2138" s="191"/>
      <c r="K2138" s="191"/>
      <c r="L2138" s="191"/>
      <c r="M2138" s="191"/>
      <c r="N2138" s="191"/>
      <c r="O2138" s="191"/>
      <c r="P2138" s="191"/>
      <c r="Q2138" s="191"/>
      <c r="R2138" s="191"/>
      <c r="S2138" s="191"/>
      <c r="T2138" s="191"/>
      <c r="U2138" s="191"/>
      <c r="V2138" s="191"/>
      <c r="W2138" s="191"/>
    </row>
    <row r="2139" spans="1:23">
      <c r="A2139" s="191"/>
      <c r="B2139" s="191"/>
      <c r="C2139" s="191"/>
      <c r="D2139" s="191"/>
      <c r="E2139" s="182"/>
      <c r="F2139" s="191"/>
      <c r="G2139" s="191"/>
      <c r="H2139" s="191"/>
      <c r="I2139" s="182"/>
      <c r="J2139" s="191"/>
      <c r="K2139" s="191"/>
      <c r="L2139" s="191"/>
      <c r="M2139" s="191"/>
      <c r="N2139" s="191"/>
      <c r="O2139" s="191"/>
      <c r="P2139" s="191"/>
      <c r="Q2139" s="191"/>
      <c r="R2139" s="191"/>
      <c r="S2139" s="191"/>
      <c r="T2139" s="191"/>
      <c r="U2139" s="191"/>
      <c r="V2139" s="191"/>
      <c r="W2139" s="191"/>
    </row>
    <row r="2140" spans="1:23">
      <c r="A2140" s="191"/>
      <c r="B2140" s="191"/>
      <c r="C2140" s="191"/>
      <c r="D2140" s="191"/>
      <c r="E2140" s="182"/>
      <c r="F2140" s="191"/>
      <c r="G2140" s="191"/>
      <c r="H2140" s="191"/>
      <c r="I2140" s="182"/>
      <c r="J2140" s="191"/>
      <c r="K2140" s="191"/>
      <c r="L2140" s="191"/>
      <c r="M2140" s="191"/>
      <c r="N2140" s="191"/>
      <c r="O2140" s="191"/>
      <c r="P2140" s="191"/>
      <c r="Q2140" s="191"/>
      <c r="R2140" s="191"/>
      <c r="S2140" s="191"/>
      <c r="T2140" s="191"/>
      <c r="U2140" s="191"/>
      <c r="V2140" s="191"/>
      <c r="W2140" s="191"/>
    </row>
    <row r="2141" spans="1:23">
      <c r="A2141" s="191"/>
      <c r="B2141" s="191"/>
      <c r="C2141" s="191"/>
      <c r="D2141" s="191"/>
      <c r="E2141" s="182"/>
      <c r="F2141" s="191"/>
      <c r="G2141" s="191"/>
      <c r="H2141" s="191"/>
      <c r="I2141" s="182"/>
      <c r="J2141" s="191"/>
      <c r="K2141" s="191"/>
      <c r="L2141" s="191"/>
      <c r="M2141" s="191"/>
      <c r="N2141" s="191"/>
      <c r="O2141" s="191"/>
      <c r="P2141" s="191"/>
      <c r="Q2141" s="191"/>
      <c r="R2141" s="191"/>
      <c r="S2141" s="191"/>
      <c r="T2141" s="191"/>
      <c r="U2141" s="191"/>
      <c r="V2141" s="191"/>
      <c r="W2141" s="191"/>
    </row>
    <row r="2142" spans="1:23">
      <c r="A2142" s="191"/>
      <c r="B2142" s="191"/>
      <c r="C2142" s="191"/>
      <c r="D2142" s="191"/>
      <c r="E2142" s="182"/>
      <c r="F2142" s="191"/>
      <c r="G2142" s="191"/>
      <c r="H2142" s="191"/>
      <c r="I2142" s="182"/>
      <c r="J2142" s="191"/>
      <c r="K2142" s="191"/>
      <c r="L2142" s="191"/>
      <c r="M2142" s="191"/>
      <c r="N2142" s="191"/>
      <c r="O2142" s="191"/>
      <c r="P2142" s="191"/>
      <c r="Q2142" s="191"/>
      <c r="R2142" s="191"/>
      <c r="S2142" s="191"/>
      <c r="T2142" s="191"/>
      <c r="U2142" s="191"/>
      <c r="V2142" s="191"/>
      <c r="W2142" s="191"/>
    </row>
    <row r="2143" spans="1:23">
      <c r="A2143" s="191"/>
      <c r="B2143" s="191"/>
      <c r="C2143" s="191"/>
      <c r="D2143" s="191"/>
      <c r="E2143" s="182"/>
      <c r="F2143" s="191"/>
      <c r="G2143" s="191"/>
      <c r="H2143" s="191"/>
      <c r="I2143" s="182"/>
      <c r="J2143" s="191"/>
      <c r="K2143" s="191"/>
      <c r="L2143" s="191"/>
      <c r="M2143" s="191"/>
      <c r="N2143" s="191"/>
      <c r="O2143" s="191"/>
      <c r="P2143" s="191"/>
      <c r="Q2143" s="191"/>
      <c r="R2143" s="191"/>
      <c r="S2143" s="191"/>
      <c r="T2143" s="191"/>
      <c r="U2143" s="191"/>
      <c r="V2143" s="191"/>
      <c r="W2143" s="191"/>
    </row>
    <row r="2144" spans="1:23">
      <c r="A2144" s="191"/>
      <c r="B2144" s="191"/>
      <c r="C2144" s="191"/>
      <c r="D2144" s="191"/>
      <c r="E2144" s="182"/>
      <c r="F2144" s="191"/>
      <c r="G2144" s="191"/>
      <c r="H2144" s="191"/>
      <c r="I2144" s="182"/>
      <c r="J2144" s="191"/>
      <c r="K2144" s="191"/>
      <c r="L2144" s="191"/>
      <c r="M2144" s="191"/>
      <c r="N2144" s="191"/>
      <c r="O2144" s="191"/>
      <c r="P2144" s="191"/>
      <c r="Q2144" s="191"/>
      <c r="R2144" s="191"/>
      <c r="S2144" s="191"/>
      <c r="T2144" s="191"/>
      <c r="U2144" s="191"/>
      <c r="V2144" s="191"/>
      <c r="W2144" s="191"/>
    </row>
    <row r="2145" spans="1:23">
      <c r="A2145" s="191"/>
      <c r="B2145" s="191"/>
      <c r="C2145" s="191"/>
      <c r="D2145" s="191"/>
      <c r="E2145" s="182"/>
      <c r="F2145" s="191"/>
      <c r="G2145" s="191"/>
      <c r="H2145" s="191"/>
      <c r="I2145" s="182"/>
      <c r="J2145" s="191"/>
      <c r="K2145" s="191"/>
      <c r="L2145" s="191"/>
      <c r="M2145" s="191"/>
      <c r="N2145" s="191"/>
      <c r="O2145" s="191"/>
      <c r="P2145" s="191"/>
      <c r="Q2145" s="191"/>
      <c r="R2145" s="191"/>
      <c r="S2145" s="191"/>
      <c r="T2145" s="191"/>
      <c r="U2145" s="191"/>
      <c r="V2145" s="191"/>
      <c r="W2145" s="191"/>
    </row>
    <row r="2146" spans="1:23">
      <c r="A2146" s="191"/>
      <c r="B2146" s="191"/>
      <c r="C2146" s="191"/>
      <c r="D2146" s="191"/>
      <c r="E2146" s="182"/>
      <c r="F2146" s="191"/>
      <c r="G2146" s="191"/>
      <c r="H2146" s="191"/>
      <c r="I2146" s="182"/>
      <c r="J2146" s="191"/>
      <c r="K2146" s="191"/>
      <c r="L2146" s="191"/>
      <c r="M2146" s="191"/>
      <c r="N2146" s="191"/>
      <c r="O2146" s="191"/>
      <c r="P2146" s="191"/>
      <c r="Q2146" s="191"/>
      <c r="R2146" s="191"/>
      <c r="S2146" s="191"/>
      <c r="T2146" s="191"/>
      <c r="U2146" s="191"/>
      <c r="V2146" s="191"/>
      <c r="W2146" s="191"/>
    </row>
    <row r="2147" spans="1:23">
      <c r="A2147" s="191"/>
      <c r="B2147" s="191"/>
      <c r="C2147" s="191"/>
      <c r="D2147" s="191"/>
      <c r="E2147" s="182"/>
      <c r="F2147" s="191"/>
      <c r="G2147" s="191"/>
      <c r="H2147" s="191"/>
      <c r="I2147" s="182"/>
      <c r="J2147" s="191"/>
      <c r="K2147" s="191"/>
      <c r="L2147" s="191"/>
      <c r="M2147" s="191"/>
      <c r="N2147" s="191"/>
      <c r="O2147" s="191"/>
      <c r="P2147" s="191"/>
      <c r="Q2147" s="191"/>
      <c r="R2147" s="191"/>
      <c r="S2147" s="191"/>
      <c r="T2147" s="191"/>
      <c r="U2147" s="191"/>
      <c r="V2147" s="191"/>
      <c r="W2147" s="191"/>
    </row>
    <row r="2148" spans="1:23">
      <c r="A2148" s="191"/>
      <c r="B2148" s="191"/>
      <c r="C2148" s="191"/>
      <c r="D2148" s="191"/>
      <c r="E2148" s="182"/>
      <c r="F2148" s="191"/>
      <c r="G2148" s="191"/>
      <c r="H2148" s="191"/>
      <c r="I2148" s="182"/>
      <c r="J2148" s="191"/>
      <c r="K2148" s="191"/>
      <c r="L2148" s="191"/>
      <c r="M2148" s="191"/>
      <c r="N2148" s="191"/>
      <c r="O2148" s="191"/>
      <c r="P2148" s="191"/>
      <c r="Q2148" s="191"/>
      <c r="R2148" s="191"/>
      <c r="S2148" s="191"/>
      <c r="T2148" s="191"/>
      <c r="U2148" s="191"/>
      <c r="V2148" s="191"/>
      <c r="W2148" s="191"/>
    </row>
    <row r="2149" spans="1:23">
      <c r="A2149" s="191"/>
      <c r="B2149" s="191"/>
      <c r="C2149" s="191"/>
      <c r="D2149" s="191"/>
      <c r="E2149" s="182"/>
      <c r="F2149" s="191"/>
      <c r="G2149" s="191"/>
      <c r="H2149" s="191"/>
      <c r="I2149" s="182"/>
      <c r="J2149" s="191"/>
      <c r="K2149" s="191"/>
      <c r="L2149" s="191"/>
      <c r="M2149" s="191"/>
      <c r="N2149" s="191"/>
      <c r="O2149" s="191"/>
      <c r="P2149" s="191"/>
      <c r="Q2149" s="191"/>
      <c r="R2149" s="191"/>
      <c r="S2149" s="191"/>
      <c r="T2149" s="191"/>
      <c r="U2149" s="191"/>
      <c r="V2149" s="191"/>
      <c r="W2149" s="191"/>
    </row>
    <row r="2150" spans="1:23">
      <c r="A2150" s="191"/>
      <c r="B2150" s="191"/>
      <c r="C2150" s="191"/>
      <c r="D2150" s="191"/>
      <c r="E2150" s="182"/>
      <c r="F2150" s="191"/>
      <c r="G2150" s="191"/>
      <c r="H2150" s="191"/>
      <c r="I2150" s="182"/>
      <c r="J2150" s="191"/>
      <c r="K2150" s="191"/>
      <c r="L2150" s="191"/>
      <c r="M2150" s="191"/>
      <c r="N2150" s="191"/>
      <c r="O2150" s="191"/>
      <c r="P2150" s="191"/>
      <c r="Q2150" s="191"/>
      <c r="R2150" s="191"/>
      <c r="S2150" s="191"/>
      <c r="T2150" s="191"/>
      <c r="U2150" s="191"/>
      <c r="V2150" s="191"/>
      <c r="W2150" s="191"/>
    </row>
    <row r="2151" spans="1:23">
      <c r="A2151" s="191"/>
      <c r="B2151" s="191"/>
      <c r="C2151" s="191"/>
      <c r="D2151" s="191"/>
      <c r="E2151" s="182"/>
      <c r="F2151" s="191"/>
      <c r="G2151" s="191"/>
      <c r="H2151" s="191"/>
      <c r="I2151" s="182"/>
      <c r="J2151" s="191"/>
      <c r="K2151" s="191"/>
      <c r="L2151" s="191"/>
      <c r="M2151" s="191"/>
      <c r="N2151" s="191"/>
      <c r="O2151" s="191"/>
      <c r="P2151" s="191"/>
      <c r="Q2151" s="191"/>
      <c r="R2151" s="191"/>
      <c r="S2151" s="191"/>
      <c r="T2151" s="191"/>
      <c r="U2151" s="191"/>
      <c r="V2151" s="191"/>
      <c r="W2151" s="191"/>
    </row>
    <row r="2152" spans="1:23">
      <c r="A2152" s="191"/>
      <c r="B2152" s="191"/>
      <c r="C2152" s="191"/>
      <c r="D2152" s="191"/>
      <c r="E2152" s="182"/>
      <c r="F2152" s="191"/>
      <c r="G2152" s="191"/>
      <c r="H2152" s="191"/>
      <c r="I2152" s="182"/>
      <c r="J2152" s="191"/>
      <c r="K2152" s="191"/>
      <c r="L2152" s="191"/>
      <c r="M2152" s="191"/>
      <c r="N2152" s="191"/>
      <c r="O2152" s="191"/>
      <c r="P2152" s="191"/>
      <c r="Q2152" s="191"/>
      <c r="R2152" s="191"/>
      <c r="S2152" s="191"/>
      <c r="T2152" s="191"/>
      <c r="U2152" s="191"/>
      <c r="V2152" s="191"/>
      <c r="W2152" s="191"/>
    </row>
    <row r="2153" spans="1:23">
      <c r="A2153" s="191"/>
      <c r="B2153" s="191"/>
      <c r="C2153" s="191"/>
      <c r="D2153" s="191"/>
      <c r="E2153" s="182"/>
      <c r="F2153" s="191"/>
      <c r="G2153" s="191"/>
      <c r="H2153" s="191"/>
      <c r="I2153" s="182"/>
      <c r="J2153" s="191"/>
      <c r="K2153" s="191"/>
      <c r="L2153" s="191"/>
      <c r="M2153" s="191"/>
      <c r="N2153" s="191"/>
      <c r="O2153" s="191"/>
      <c r="P2153" s="191"/>
      <c r="Q2153" s="191"/>
      <c r="R2153" s="191"/>
      <c r="S2153" s="191"/>
      <c r="T2153" s="191"/>
      <c r="U2153" s="191"/>
      <c r="V2153" s="191"/>
      <c r="W2153" s="191"/>
    </row>
    <row r="2154" spans="1:23">
      <c r="A2154" s="191"/>
      <c r="B2154" s="191"/>
      <c r="C2154" s="191"/>
      <c r="D2154" s="191"/>
      <c r="E2154" s="182"/>
      <c r="F2154" s="191"/>
      <c r="G2154" s="191"/>
      <c r="H2154" s="191"/>
      <c r="I2154" s="182"/>
      <c r="J2154" s="191"/>
      <c r="K2154" s="191"/>
      <c r="L2154" s="191"/>
      <c r="M2154" s="191"/>
      <c r="N2154" s="191"/>
      <c r="O2154" s="191"/>
      <c r="P2154" s="191"/>
      <c r="Q2154" s="191"/>
      <c r="R2154" s="191"/>
      <c r="S2154" s="191"/>
      <c r="T2154" s="191"/>
      <c r="U2154" s="191"/>
      <c r="V2154" s="191"/>
      <c r="W2154" s="191"/>
    </row>
    <row r="2155" spans="1:23">
      <c r="A2155" s="191"/>
      <c r="B2155" s="191"/>
      <c r="C2155" s="191"/>
      <c r="D2155" s="191"/>
      <c r="E2155" s="182"/>
      <c r="F2155" s="191"/>
      <c r="G2155" s="191"/>
      <c r="H2155" s="191"/>
      <c r="I2155" s="182"/>
      <c r="J2155" s="191"/>
      <c r="K2155" s="191"/>
      <c r="L2155" s="191"/>
      <c r="M2155" s="191"/>
      <c r="N2155" s="191"/>
      <c r="O2155" s="191"/>
      <c r="P2155" s="191"/>
      <c r="Q2155" s="191"/>
      <c r="R2155" s="191"/>
      <c r="S2155" s="191"/>
      <c r="T2155" s="191"/>
      <c r="U2155" s="191"/>
      <c r="V2155" s="191"/>
      <c r="W2155" s="191"/>
    </row>
    <row r="2156" spans="1:23">
      <c r="A2156" s="191"/>
      <c r="B2156" s="191"/>
      <c r="C2156" s="191"/>
      <c r="D2156" s="191"/>
      <c r="E2156" s="182"/>
      <c r="F2156" s="191"/>
      <c r="G2156" s="191"/>
      <c r="H2156" s="191"/>
      <c r="I2156" s="182"/>
      <c r="J2156" s="191"/>
      <c r="K2156" s="191"/>
      <c r="L2156" s="191"/>
      <c r="M2156" s="191"/>
      <c r="N2156" s="191"/>
      <c r="O2156" s="191"/>
      <c r="P2156" s="191"/>
      <c r="Q2156" s="191"/>
      <c r="R2156" s="191"/>
      <c r="S2156" s="191"/>
      <c r="T2156" s="191"/>
      <c r="U2156" s="191"/>
      <c r="V2156" s="191"/>
      <c r="W2156" s="191"/>
    </row>
    <row r="2157" spans="1:23">
      <c r="A2157" s="191"/>
      <c r="B2157" s="191"/>
      <c r="C2157" s="191"/>
      <c r="D2157" s="191"/>
      <c r="E2157" s="182"/>
      <c r="F2157" s="191"/>
      <c r="G2157" s="191"/>
      <c r="H2157" s="191"/>
      <c r="I2157" s="182"/>
      <c r="J2157" s="191"/>
      <c r="K2157" s="191"/>
      <c r="L2157" s="191"/>
      <c r="M2157" s="191"/>
      <c r="N2157" s="191"/>
      <c r="O2157" s="191"/>
      <c r="P2157" s="191"/>
      <c r="Q2157" s="191"/>
      <c r="R2157" s="191"/>
      <c r="S2157" s="191"/>
      <c r="T2157" s="191"/>
      <c r="U2157" s="191"/>
      <c r="V2157" s="191"/>
      <c r="W2157" s="191"/>
    </row>
    <row r="2158" spans="1:23">
      <c r="A2158" s="191"/>
      <c r="B2158" s="191"/>
      <c r="C2158" s="191"/>
      <c r="D2158" s="191"/>
      <c r="E2158" s="182"/>
      <c r="F2158" s="191"/>
      <c r="G2158" s="191"/>
      <c r="H2158" s="191"/>
      <c r="I2158" s="182"/>
      <c r="J2158" s="191"/>
      <c r="K2158" s="191"/>
      <c r="L2158" s="191"/>
      <c r="M2158" s="191"/>
      <c r="N2158" s="191"/>
      <c r="O2158" s="191"/>
      <c r="P2158" s="191"/>
      <c r="Q2158" s="191"/>
      <c r="R2158" s="191"/>
      <c r="S2158" s="191"/>
      <c r="T2158" s="191"/>
      <c r="U2158" s="191"/>
      <c r="V2158" s="191"/>
      <c r="W2158" s="191"/>
    </row>
    <row r="2159" spans="1:23">
      <c r="A2159" s="191"/>
      <c r="B2159" s="191"/>
      <c r="C2159" s="191"/>
      <c r="D2159" s="191"/>
      <c r="E2159" s="182"/>
      <c r="F2159" s="191"/>
      <c r="G2159" s="191"/>
      <c r="H2159" s="191"/>
      <c r="I2159" s="182"/>
      <c r="J2159" s="191"/>
      <c r="K2159" s="191"/>
      <c r="L2159" s="191"/>
      <c r="M2159" s="191"/>
      <c r="N2159" s="191"/>
      <c r="O2159" s="191"/>
      <c r="P2159" s="191"/>
      <c r="Q2159" s="191"/>
      <c r="R2159" s="191"/>
      <c r="S2159" s="191"/>
      <c r="T2159" s="191"/>
      <c r="U2159" s="191"/>
      <c r="V2159" s="191"/>
      <c r="W2159" s="191"/>
    </row>
    <row r="2160" spans="1:23">
      <c r="A2160" s="191"/>
      <c r="B2160" s="191"/>
      <c r="C2160" s="191"/>
      <c r="D2160" s="191"/>
      <c r="E2160" s="182"/>
      <c r="F2160" s="191"/>
      <c r="G2160" s="191"/>
      <c r="H2160" s="191"/>
      <c r="I2160" s="182"/>
      <c r="J2160" s="191"/>
      <c r="K2160" s="191"/>
      <c r="L2160" s="191"/>
      <c r="M2160" s="191"/>
      <c r="N2160" s="191"/>
      <c r="O2160" s="191"/>
      <c r="P2160" s="191"/>
      <c r="Q2160" s="191"/>
      <c r="R2160" s="191"/>
      <c r="S2160" s="191"/>
      <c r="T2160" s="191"/>
      <c r="U2160" s="191"/>
      <c r="V2160" s="191"/>
      <c r="W2160" s="191"/>
    </row>
    <row r="2161" spans="1:23">
      <c r="A2161" s="191"/>
      <c r="B2161" s="191"/>
      <c r="C2161" s="191"/>
      <c r="D2161" s="191"/>
      <c r="E2161" s="182"/>
      <c r="F2161" s="191"/>
      <c r="G2161" s="191"/>
      <c r="H2161" s="191"/>
      <c r="I2161" s="182"/>
      <c r="J2161" s="191"/>
      <c r="K2161" s="191"/>
      <c r="L2161" s="191"/>
      <c r="M2161" s="191"/>
      <c r="N2161" s="191"/>
      <c r="O2161" s="191"/>
      <c r="P2161" s="191"/>
      <c r="Q2161" s="191"/>
      <c r="R2161" s="191"/>
      <c r="S2161" s="191"/>
      <c r="T2161" s="191"/>
      <c r="U2161" s="191"/>
      <c r="V2161" s="191"/>
      <c r="W2161" s="191"/>
    </row>
    <row r="2162" spans="1:23">
      <c r="A2162" s="191"/>
      <c r="B2162" s="191"/>
      <c r="C2162" s="191"/>
      <c r="D2162" s="191"/>
      <c r="E2162" s="182"/>
      <c r="F2162" s="191"/>
      <c r="G2162" s="191"/>
      <c r="H2162" s="191"/>
      <c r="I2162" s="182"/>
      <c r="J2162" s="191"/>
      <c r="K2162" s="191"/>
      <c r="L2162" s="191"/>
      <c r="M2162" s="191"/>
      <c r="N2162" s="191"/>
      <c r="O2162" s="191"/>
      <c r="P2162" s="191"/>
      <c r="Q2162" s="191"/>
      <c r="R2162" s="191"/>
      <c r="S2162" s="191"/>
      <c r="T2162" s="191"/>
      <c r="U2162" s="191"/>
      <c r="V2162" s="191"/>
      <c r="W2162" s="191"/>
    </row>
    <row r="2163" spans="1:23">
      <c r="A2163" s="191"/>
      <c r="B2163" s="191"/>
      <c r="C2163" s="191"/>
      <c r="D2163" s="191"/>
      <c r="E2163" s="182"/>
      <c r="F2163" s="191"/>
      <c r="G2163" s="191"/>
      <c r="H2163" s="191"/>
      <c r="I2163" s="182"/>
      <c r="J2163" s="191"/>
      <c r="K2163" s="191"/>
      <c r="L2163" s="191"/>
      <c r="M2163" s="191"/>
      <c r="N2163" s="191"/>
      <c r="O2163" s="191"/>
      <c r="P2163" s="191"/>
      <c r="Q2163" s="191"/>
      <c r="R2163" s="191"/>
      <c r="S2163" s="191"/>
      <c r="T2163" s="191"/>
      <c r="U2163" s="191"/>
      <c r="V2163" s="191"/>
      <c r="W2163" s="191"/>
    </row>
    <row r="2164" spans="1:23">
      <c r="A2164" s="191"/>
      <c r="B2164" s="191"/>
      <c r="C2164" s="191"/>
      <c r="D2164" s="191"/>
      <c r="E2164" s="182"/>
      <c r="F2164" s="191"/>
      <c r="G2164" s="191"/>
      <c r="H2164" s="191"/>
      <c r="I2164" s="182"/>
      <c r="J2164" s="191"/>
      <c r="K2164" s="191"/>
      <c r="L2164" s="191"/>
      <c r="M2164" s="191"/>
      <c r="N2164" s="191"/>
      <c r="O2164" s="191"/>
      <c r="P2164" s="191"/>
      <c r="Q2164" s="191"/>
      <c r="R2164" s="191"/>
      <c r="S2164" s="191"/>
      <c r="T2164" s="191"/>
      <c r="U2164" s="191"/>
      <c r="V2164" s="191"/>
      <c r="W2164" s="191"/>
    </row>
    <row r="2165" spans="1:23">
      <c r="A2165" s="191"/>
      <c r="B2165" s="191"/>
      <c r="C2165" s="191"/>
      <c r="D2165" s="191"/>
      <c r="E2165" s="182"/>
      <c r="F2165" s="191"/>
      <c r="G2165" s="191"/>
      <c r="H2165" s="191"/>
      <c r="I2165" s="182"/>
      <c r="J2165" s="191"/>
      <c r="K2165" s="191"/>
      <c r="L2165" s="191"/>
      <c r="M2165" s="191"/>
      <c r="N2165" s="191"/>
      <c r="O2165" s="191"/>
      <c r="P2165" s="191"/>
      <c r="Q2165" s="191"/>
      <c r="R2165" s="191"/>
      <c r="S2165" s="191"/>
      <c r="T2165" s="191"/>
      <c r="U2165" s="191"/>
      <c r="V2165" s="191"/>
      <c r="W2165" s="191"/>
    </row>
    <row r="2166" spans="1:23">
      <c r="A2166" s="191"/>
      <c r="B2166" s="191"/>
      <c r="C2166" s="191"/>
      <c r="D2166" s="191"/>
      <c r="E2166" s="182"/>
      <c r="F2166" s="191"/>
      <c r="G2166" s="191"/>
      <c r="H2166" s="191"/>
      <c r="I2166" s="182"/>
      <c r="J2166" s="191"/>
      <c r="K2166" s="191"/>
      <c r="L2166" s="191"/>
      <c r="M2166" s="191"/>
      <c r="N2166" s="191"/>
      <c r="O2166" s="191"/>
      <c r="P2166" s="191"/>
      <c r="Q2166" s="191"/>
      <c r="R2166" s="191"/>
      <c r="S2166" s="191"/>
      <c r="T2166" s="191"/>
      <c r="U2166" s="191"/>
      <c r="V2166" s="191"/>
      <c r="W2166" s="191"/>
    </row>
    <row r="2167" spans="1:23">
      <c r="A2167" s="191"/>
      <c r="B2167" s="191"/>
      <c r="C2167" s="191"/>
      <c r="D2167" s="191"/>
      <c r="E2167" s="182"/>
      <c r="F2167" s="191"/>
      <c r="G2167" s="191"/>
      <c r="H2167" s="191"/>
      <c r="I2167" s="182"/>
      <c r="J2167" s="191"/>
      <c r="K2167" s="191"/>
      <c r="L2167" s="191"/>
      <c r="M2167" s="191"/>
      <c r="N2167" s="191"/>
      <c r="O2167" s="191"/>
      <c r="P2167" s="191"/>
      <c r="Q2167" s="191"/>
      <c r="R2167" s="191"/>
      <c r="S2167" s="191"/>
      <c r="T2167" s="191"/>
      <c r="U2167" s="191"/>
      <c r="V2167" s="191"/>
      <c r="W2167" s="191"/>
    </row>
    <row r="2168" spans="1:23">
      <c r="A2168" s="191"/>
      <c r="B2168" s="191"/>
      <c r="C2168" s="191"/>
      <c r="D2168" s="191"/>
      <c r="E2168" s="182"/>
      <c r="F2168" s="191"/>
      <c r="G2168" s="191"/>
      <c r="H2168" s="191"/>
      <c r="I2168" s="182"/>
      <c r="J2168" s="191"/>
      <c r="K2168" s="191"/>
      <c r="L2168" s="191"/>
      <c r="M2168" s="191"/>
      <c r="N2168" s="191"/>
      <c r="O2168" s="191"/>
      <c r="P2168" s="191"/>
      <c r="Q2168" s="191"/>
      <c r="R2168" s="191"/>
      <c r="S2168" s="191"/>
      <c r="T2168" s="191"/>
      <c r="U2168" s="191"/>
      <c r="V2168" s="191"/>
      <c r="W2168" s="191"/>
    </row>
    <row r="2169" spans="1:23">
      <c r="A2169" s="191"/>
      <c r="B2169" s="191"/>
      <c r="C2169" s="191"/>
      <c r="D2169" s="191"/>
      <c r="E2169" s="182"/>
      <c r="F2169" s="191"/>
      <c r="G2169" s="191"/>
      <c r="H2169" s="191"/>
      <c r="I2169" s="182"/>
      <c r="J2169" s="191"/>
      <c r="K2169" s="191"/>
      <c r="L2169" s="191"/>
      <c r="M2169" s="191"/>
      <c r="N2169" s="191"/>
      <c r="O2169" s="191"/>
      <c r="P2169" s="191"/>
      <c r="Q2169" s="191"/>
      <c r="R2169" s="191"/>
      <c r="S2169" s="191"/>
      <c r="T2169" s="191"/>
      <c r="U2169" s="191"/>
      <c r="V2169" s="191"/>
      <c r="W2169" s="191"/>
    </row>
    <row r="2170" spans="1:23">
      <c r="A2170" s="191"/>
      <c r="B2170" s="191"/>
      <c r="C2170" s="191"/>
      <c r="D2170" s="191"/>
      <c r="E2170" s="182"/>
      <c r="F2170" s="191"/>
      <c r="G2170" s="191"/>
      <c r="H2170" s="191"/>
      <c r="I2170" s="182"/>
      <c r="J2170" s="191"/>
      <c r="K2170" s="191"/>
      <c r="L2170" s="191"/>
      <c r="M2170" s="191"/>
      <c r="N2170" s="191"/>
      <c r="O2170" s="191"/>
      <c r="P2170" s="191"/>
      <c r="Q2170" s="191"/>
      <c r="R2170" s="191"/>
      <c r="S2170" s="191"/>
      <c r="T2170" s="191"/>
      <c r="U2170" s="191"/>
      <c r="V2170" s="191"/>
      <c r="W2170" s="191"/>
    </row>
    <row r="2171" spans="1:23">
      <c r="A2171" s="191"/>
      <c r="B2171" s="191"/>
      <c r="C2171" s="191"/>
      <c r="D2171" s="191"/>
      <c r="E2171" s="182"/>
      <c r="F2171" s="191"/>
      <c r="G2171" s="191"/>
      <c r="H2171" s="191"/>
      <c r="I2171" s="182"/>
      <c r="J2171" s="191"/>
      <c r="K2171" s="191"/>
      <c r="L2171" s="191"/>
      <c r="M2171" s="191"/>
      <c r="N2171" s="191"/>
      <c r="O2171" s="191"/>
      <c r="P2171" s="191"/>
      <c r="Q2171" s="191"/>
      <c r="R2171" s="191"/>
      <c r="S2171" s="191"/>
      <c r="T2171" s="191"/>
      <c r="U2171" s="191"/>
      <c r="V2171" s="191"/>
      <c r="W2171" s="191"/>
    </row>
    <row r="2172" spans="1:23">
      <c r="A2172" s="191"/>
      <c r="B2172" s="191"/>
      <c r="C2172" s="191"/>
      <c r="D2172" s="191"/>
      <c r="E2172" s="182"/>
      <c r="F2172" s="191"/>
      <c r="G2172" s="191"/>
      <c r="H2172" s="191"/>
      <c r="I2172" s="182"/>
      <c r="J2172" s="191"/>
      <c r="K2172" s="191"/>
      <c r="L2172" s="191"/>
      <c r="M2172" s="191"/>
      <c r="N2172" s="191"/>
      <c r="O2172" s="191"/>
      <c r="P2172" s="191"/>
      <c r="Q2172" s="191"/>
      <c r="R2172" s="191"/>
      <c r="S2172" s="191"/>
      <c r="T2172" s="191"/>
      <c r="U2172" s="191"/>
      <c r="V2172" s="191"/>
      <c r="W2172" s="191"/>
    </row>
    <row r="2173" spans="1:23">
      <c r="A2173" s="191"/>
      <c r="B2173" s="191"/>
      <c r="C2173" s="191"/>
      <c r="D2173" s="191"/>
      <c r="E2173" s="182"/>
      <c r="F2173" s="191"/>
      <c r="G2173" s="191"/>
      <c r="H2173" s="191"/>
      <c r="I2173" s="182"/>
      <c r="J2173" s="191"/>
      <c r="K2173" s="191"/>
      <c r="L2173" s="191"/>
      <c r="M2173" s="191"/>
      <c r="N2173" s="191"/>
      <c r="O2173" s="191"/>
      <c r="P2173" s="191"/>
      <c r="Q2173" s="191"/>
      <c r="R2173" s="191"/>
      <c r="S2173" s="191"/>
      <c r="T2173" s="191"/>
      <c r="U2173" s="191"/>
      <c r="V2173" s="191"/>
      <c r="W2173" s="191"/>
    </row>
    <row r="2174" spans="1:23">
      <c r="A2174" s="191"/>
      <c r="B2174" s="191"/>
      <c r="C2174" s="191"/>
      <c r="D2174" s="191"/>
      <c r="E2174" s="182"/>
      <c r="F2174" s="191"/>
      <c r="G2174" s="191"/>
      <c r="H2174" s="191"/>
      <c r="I2174" s="182"/>
      <c r="J2174" s="191"/>
      <c r="K2174" s="191"/>
      <c r="L2174" s="191"/>
      <c r="M2174" s="191"/>
      <c r="N2174" s="191"/>
      <c r="O2174" s="191"/>
      <c r="P2174" s="191"/>
      <c r="Q2174" s="191"/>
      <c r="R2174" s="191"/>
      <c r="S2174" s="191"/>
      <c r="T2174" s="191"/>
      <c r="U2174" s="191"/>
      <c r="V2174" s="191"/>
      <c r="W2174" s="191"/>
    </row>
    <row r="2175" spans="1:23">
      <c r="A2175" s="191"/>
      <c r="B2175" s="191"/>
      <c r="C2175" s="191"/>
      <c r="D2175" s="191"/>
      <c r="E2175" s="182"/>
      <c r="F2175" s="191"/>
      <c r="G2175" s="191"/>
      <c r="H2175" s="191"/>
      <c r="I2175" s="182"/>
      <c r="J2175" s="191"/>
      <c r="K2175" s="191"/>
      <c r="L2175" s="191"/>
      <c r="M2175" s="191"/>
      <c r="N2175" s="191"/>
      <c r="O2175" s="191"/>
      <c r="P2175" s="191"/>
      <c r="Q2175" s="191"/>
      <c r="R2175" s="191"/>
      <c r="S2175" s="191"/>
      <c r="T2175" s="191"/>
      <c r="U2175" s="191"/>
      <c r="V2175" s="191"/>
      <c r="W2175" s="191"/>
    </row>
    <row r="2176" spans="1:23">
      <c r="A2176" s="191"/>
      <c r="B2176" s="191"/>
      <c r="C2176" s="191"/>
      <c r="D2176" s="191"/>
      <c r="E2176" s="182"/>
      <c r="F2176" s="191"/>
      <c r="G2176" s="191"/>
      <c r="H2176" s="191"/>
      <c r="I2176" s="182"/>
      <c r="J2176" s="191"/>
      <c r="K2176" s="191"/>
      <c r="L2176" s="191"/>
      <c r="M2176" s="191"/>
      <c r="N2176" s="191"/>
      <c r="O2176" s="191"/>
      <c r="P2176" s="191"/>
      <c r="Q2176" s="191"/>
      <c r="R2176" s="191"/>
      <c r="S2176" s="191"/>
      <c r="T2176" s="191"/>
      <c r="U2176" s="191"/>
      <c r="V2176" s="191"/>
      <c r="W2176" s="191"/>
    </row>
    <row r="2177" spans="1:23">
      <c r="A2177" s="191"/>
      <c r="B2177" s="191"/>
      <c r="C2177" s="191"/>
      <c r="D2177" s="191"/>
      <c r="E2177" s="182"/>
      <c r="F2177" s="191"/>
      <c r="G2177" s="191"/>
      <c r="H2177" s="191"/>
      <c r="I2177" s="182"/>
      <c r="J2177" s="191"/>
      <c r="K2177" s="191"/>
      <c r="L2177" s="191"/>
      <c r="M2177" s="191"/>
      <c r="N2177" s="191"/>
      <c r="O2177" s="191"/>
      <c r="P2177" s="191"/>
      <c r="Q2177" s="191"/>
      <c r="R2177" s="191"/>
      <c r="S2177" s="191"/>
      <c r="T2177" s="191"/>
      <c r="U2177" s="191"/>
      <c r="V2177" s="191"/>
      <c r="W2177" s="191"/>
    </row>
    <row r="2178" spans="1:23">
      <c r="A2178" s="191"/>
      <c r="B2178" s="191"/>
      <c r="C2178" s="191"/>
      <c r="D2178" s="191"/>
      <c r="E2178" s="182"/>
      <c r="F2178" s="191"/>
      <c r="G2178" s="191"/>
      <c r="H2178" s="191"/>
      <c r="I2178" s="182"/>
      <c r="J2178" s="191"/>
      <c r="K2178" s="191"/>
      <c r="L2178" s="191"/>
      <c r="M2178" s="191"/>
      <c r="N2178" s="191"/>
      <c r="O2178" s="191"/>
      <c r="P2178" s="191"/>
      <c r="Q2178" s="191"/>
      <c r="R2178" s="191"/>
      <c r="S2178" s="191"/>
      <c r="T2178" s="191"/>
      <c r="U2178" s="191"/>
      <c r="V2178" s="191"/>
      <c r="W2178" s="191"/>
    </row>
    <row r="2179" spans="1:23">
      <c r="A2179" s="191"/>
      <c r="B2179" s="191"/>
      <c r="C2179" s="191"/>
      <c r="D2179" s="191"/>
      <c r="E2179" s="182"/>
      <c r="F2179" s="191"/>
      <c r="G2179" s="191"/>
      <c r="H2179" s="191"/>
      <c r="I2179" s="182"/>
      <c r="J2179" s="191"/>
      <c r="K2179" s="191"/>
      <c r="L2179" s="191"/>
      <c r="M2179" s="191"/>
      <c r="N2179" s="191"/>
      <c r="O2179" s="191"/>
      <c r="P2179" s="191"/>
      <c r="Q2179" s="191"/>
      <c r="R2179" s="191"/>
      <c r="S2179" s="191"/>
      <c r="T2179" s="191"/>
      <c r="U2179" s="191"/>
      <c r="V2179" s="191"/>
      <c r="W2179" s="191"/>
    </row>
    <row r="2180" spans="1:23">
      <c r="A2180" s="191"/>
      <c r="B2180" s="191"/>
      <c r="C2180" s="191"/>
      <c r="D2180" s="191"/>
      <c r="E2180" s="182"/>
      <c r="F2180" s="191"/>
      <c r="G2180" s="191"/>
      <c r="H2180" s="191"/>
      <c r="I2180" s="182"/>
      <c r="J2180" s="191"/>
      <c r="K2180" s="191"/>
      <c r="L2180" s="191"/>
      <c r="M2180" s="191"/>
      <c r="N2180" s="191"/>
      <c r="O2180" s="191"/>
      <c r="P2180" s="191"/>
      <c r="Q2180" s="191"/>
      <c r="R2180" s="191"/>
      <c r="S2180" s="191"/>
      <c r="T2180" s="191"/>
      <c r="U2180" s="191"/>
      <c r="V2180" s="191"/>
      <c r="W2180" s="191"/>
    </row>
    <row r="2181" spans="1:23">
      <c r="A2181" s="191"/>
      <c r="B2181" s="191"/>
      <c r="C2181" s="191"/>
      <c r="D2181" s="191"/>
      <c r="E2181" s="182"/>
      <c r="F2181" s="191"/>
      <c r="G2181" s="191"/>
      <c r="H2181" s="191"/>
      <c r="I2181" s="182"/>
      <c r="J2181" s="191"/>
      <c r="K2181" s="191"/>
      <c r="L2181" s="191"/>
      <c r="M2181" s="191"/>
      <c r="N2181" s="191"/>
      <c r="O2181" s="191"/>
      <c r="P2181" s="191"/>
      <c r="Q2181" s="191"/>
      <c r="R2181" s="191"/>
      <c r="S2181" s="191"/>
      <c r="T2181" s="191"/>
      <c r="U2181" s="191"/>
      <c r="V2181" s="191"/>
      <c r="W2181" s="191"/>
    </row>
    <row r="2182" spans="1:23">
      <c r="A2182" s="191"/>
      <c r="B2182" s="191"/>
      <c r="C2182" s="191"/>
      <c r="D2182" s="191"/>
      <c r="E2182" s="182"/>
      <c r="F2182" s="191"/>
      <c r="G2182" s="191"/>
      <c r="H2182" s="191"/>
      <c r="I2182" s="182"/>
      <c r="J2182" s="191"/>
      <c r="K2182" s="191"/>
      <c r="L2182" s="191"/>
      <c r="M2182" s="191"/>
      <c r="N2182" s="191"/>
      <c r="O2182" s="191"/>
      <c r="P2182" s="191"/>
      <c r="Q2182" s="191"/>
      <c r="R2182" s="191"/>
      <c r="S2182" s="191"/>
      <c r="T2182" s="191"/>
      <c r="U2182" s="191"/>
      <c r="V2182" s="191"/>
      <c r="W2182" s="191"/>
    </row>
    <row r="2183" spans="1:23">
      <c r="A2183" s="191"/>
      <c r="B2183" s="191"/>
      <c r="C2183" s="191"/>
      <c r="D2183" s="191"/>
      <c r="E2183" s="182"/>
      <c r="F2183" s="191"/>
      <c r="G2183" s="191"/>
      <c r="H2183" s="191"/>
      <c r="I2183" s="182"/>
      <c r="J2183" s="191"/>
      <c r="K2183" s="191"/>
      <c r="L2183" s="191"/>
      <c r="M2183" s="191"/>
      <c r="N2183" s="191"/>
      <c r="O2183" s="191"/>
      <c r="P2183" s="191"/>
      <c r="Q2183" s="191"/>
      <c r="R2183" s="191"/>
      <c r="S2183" s="191"/>
      <c r="T2183" s="191"/>
      <c r="U2183" s="191"/>
      <c r="V2183" s="191"/>
      <c r="W2183" s="191"/>
    </row>
    <row r="2184" spans="1:23">
      <c r="A2184" s="191"/>
      <c r="B2184" s="191"/>
      <c r="C2184" s="191"/>
      <c r="D2184" s="191"/>
      <c r="E2184" s="182"/>
      <c r="F2184" s="191"/>
      <c r="G2184" s="191"/>
      <c r="H2184" s="191"/>
      <c r="I2184" s="182"/>
      <c r="J2184" s="191"/>
      <c r="K2184" s="191"/>
      <c r="L2184" s="191"/>
      <c r="M2184" s="191"/>
      <c r="N2184" s="191"/>
      <c r="O2184" s="191"/>
      <c r="P2184" s="191"/>
      <c r="Q2184" s="191"/>
      <c r="R2184" s="191"/>
      <c r="S2184" s="191"/>
      <c r="T2184" s="191"/>
      <c r="U2184" s="191"/>
      <c r="V2184" s="191"/>
      <c r="W2184" s="191"/>
    </row>
    <row r="2185" spans="1:23">
      <c r="A2185" s="191"/>
      <c r="B2185" s="191"/>
      <c r="C2185" s="191"/>
      <c r="D2185" s="191"/>
      <c r="E2185" s="182"/>
      <c r="F2185" s="191"/>
      <c r="G2185" s="191"/>
      <c r="H2185" s="191"/>
      <c r="I2185" s="182"/>
      <c r="J2185" s="191"/>
      <c r="K2185" s="191"/>
      <c r="L2185" s="191"/>
      <c r="M2185" s="191"/>
      <c r="N2185" s="191"/>
      <c r="O2185" s="191"/>
      <c r="P2185" s="191"/>
      <c r="Q2185" s="191"/>
      <c r="R2185" s="191"/>
      <c r="S2185" s="191"/>
      <c r="T2185" s="191"/>
      <c r="U2185" s="191"/>
      <c r="V2185" s="191"/>
      <c r="W2185" s="191"/>
    </row>
    <row r="2186" spans="1:23">
      <c r="A2186" s="191"/>
      <c r="B2186" s="191"/>
      <c r="C2186" s="191"/>
      <c r="D2186" s="191"/>
      <c r="E2186" s="182"/>
      <c r="F2186" s="191"/>
      <c r="G2186" s="191"/>
      <c r="H2186" s="191"/>
      <c r="I2186" s="182"/>
      <c r="J2186" s="191"/>
      <c r="K2186" s="191"/>
      <c r="L2186" s="191"/>
      <c r="M2186" s="191"/>
      <c r="N2186" s="191"/>
      <c r="O2186" s="191"/>
      <c r="P2186" s="191"/>
      <c r="Q2186" s="191"/>
      <c r="R2186" s="191"/>
      <c r="S2186" s="191"/>
      <c r="T2186" s="191"/>
      <c r="U2186" s="191"/>
      <c r="V2186" s="191"/>
      <c r="W2186" s="191"/>
    </row>
    <row r="2187" spans="1:23">
      <c r="A2187" s="191"/>
      <c r="B2187" s="191"/>
      <c r="C2187" s="191"/>
      <c r="D2187" s="191"/>
      <c r="E2187" s="182"/>
      <c r="F2187" s="191"/>
      <c r="G2187" s="191"/>
      <c r="H2187" s="191"/>
      <c r="I2187" s="182"/>
      <c r="J2187" s="191"/>
      <c r="K2187" s="191"/>
      <c r="L2187" s="191"/>
      <c r="M2187" s="191"/>
      <c r="N2187" s="191"/>
      <c r="O2187" s="191"/>
      <c r="P2187" s="191"/>
      <c r="Q2187" s="191"/>
      <c r="R2187" s="191"/>
      <c r="S2187" s="191"/>
      <c r="T2187" s="191"/>
      <c r="U2187" s="191"/>
      <c r="V2187" s="191"/>
      <c r="W2187" s="191"/>
    </row>
    <row r="2188" spans="1:23">
      <c r="A2188" s="191"/>
      <c r="B2188" s="191"/>
      <c r="C2188" s="191"/>
      <c r="D2188" s="191"/>
      <c r="E2188" s="182"/>
      <c r="F2188" s="191"/>
      <c r="G2188" s="191"/>
      <c r="H2188" s="191"/>
      <c r="I2188" s="182"/>
      <c r="J2188" s="191"/>
      <c r="K2188" s="191"/>
      <c r="L2188" s="191"/>
      <c r="M2188" s="191"/>
      <c r="N2188" s="191"/>
      <c r="O2188" s="191"/>
      <c r="P2188" s="191"/>
      <c r="Q2188" s="191"/>
      <c r="R2188" s="191"/>
      <c r="S2188" s="191"/>
      <c r="T2188" s="191"/>
      <c r="U2188" s="191"/>
      <c r="V2188" s="191"/>
      <c r="W2188" s="191"/>
    </row>
    <row r="2189" spans="1:23">
      <c r="A2189" s="191"/>
      <c r="B2189" s="191"/>
      <c r="C2189" s="191"/>
      <c r="D2189" s="191"/>
      <c r="E2189" s="182"/>
      <c r="F2189" s="191"/>
      <c r="G2189" s="191"/>
      <c r="H2189" s="191"/>
      <c r="I2189" s="182"/>
      <c r="J2189" s="191"/>
      <c r="K2189" s="191"/>
      <c r="L2189" s="191"/>
      <c r="M2189" s="191"/>
      <c r="N2189" s="191"/>
      <c r="O2189" s="191"/>
      <c r="P2189" s="191"/>
      <c r="Q2189" s="191"/>
      <c r="R2189" s="191"/>
      <c r="S2189" s="191"/>
      <c r="T2189" s="191"/>
      <c r="U2189" s="191"/>
      <c r="V2189" s="191"/>
      <c r="W2189" s="191"/>
    </row>
    <row r="2190" spans="1:23">
      <c r="A2190" s="191"/>
      <c r="B2190" s="191"/>
      <c r="C2190" s="191"/>
      <c r="D2190" s="191"/>
      <c r="E2190" s="182"/>
      <c r="F2190" s="191"/>
      <c r="G2190" s="191"/>
      <c r="H2190" s="191"/>
      <c r="I2190" s="182"/>
      <c r="J2190" s="191"/>
      <c r="K2190" s="191"/>
      <c r="L2190" s="191"/>
      <c r="M2190" s="191"/>
      <c r="N2190" s="191"/>
      <c r="O2190" s="191"/>
      <c r="P2190" s="191"/>
      <c r="Q2190" s="191"/>
      <c r="R2190" s="191"/>
      <c r="S2190" s="191"/>
      <c r="T2190" s="191"/>
      <c r="U2190" s="191"/>
      <c r="V2190" s="191"/>
      <c r="W2190" s="191"/>
    </row>
    <row r="2191" spans="1:23">
      <c r="A2191" s="191"/>
      <c r="B2191" s="191"/>
      <c r="C2191" s="191"/>
      <c r="D2191" s="191"/>
      <c r="E2191" s="182"/>
      <c r="F2191" s="191"/>
      <c r="G2191" s="191"/>
      <c r="H2191" s="191"/>
      <c r="I2191" s="182"/>
      <c r="J2191" s="191"/>
      <c r="K2191" s="191"/>
      <c r="L2191" s="191"/>
      <c r="M2191" s="191"/>
      <c r="N2191" s="191"/>
      <c r="O2191" s="191"/>
      <c r="P2191" s="191"/>
      <c r="Q2191" s="191"/>
      <c r="R2191" s="191"/>
      <c r="S2191" s="191"/>
      <c r="T2191" s="191"/>
      <c r="U2191" s="191"/>
      <c r="V2191" s="191"/>
      <c r="W2191" s="191"/>
    </row>
    <row r="2192" spans="1:23">
      <c r="A2192" s="191"/>
      <c r="B2192" s="191"/>
      <c r="C2192" s="191"/>
      <c r="D2192" s="191"/>
      <c r="E2192" s="182"/>
      <c r="F2192" s="191"/>
      <c r="G2192" s="191"/>
      <c r="H2192" s="191"/>
      <c r="I2192" s="182"/>
      <c r="J2192" s="191"/>
      <c r="K2192" s="191"/>
      <c r="L2192" s="191"/>
      <c r="M2192" s="191"/>
      <c r="N2192" s="191"/>
      <c r="O2192" s="191"/>
      <c r="P2192" s="191"/>
      <c r="Q2192" s="191"/>
      <c r="R2192" s="191"/>
      <c r="S2192" s="191"/>
      <c r="T2192" s="191"/>
      <c r="U2192" s="191"/>
      <c r="V2192" s="191"/>
      <c r="W2192" s="191"/>
    </row>
    <row r="2193" spans="1:23">
      <c r="A2193" s="191"/>
      <c r="B2193" s="191"/>
      <c r="C2193" s="191"/>
      <c r="D2193" s="191"/>
      <c r="E2193" s="182"/>
      <c r="F2193" s="191"/>
      <c r="G2193" s="191"/>
      <c r="H2193" s="191"/>
      <c r="I2193" s="182"/>
      <c r="J2193" s="191"/>
      <c r="K2193" s="191"/>
      <c r="L2193" s="191"/>
      <c r="M2193" s="191"/>
      <c r="N2193" s="191"/>
      <c r="O2193" s="191"/>
      <c r="P2193" s="191"/>
      <c r="Q2193" s="191"/>
      <c r="R2193" s="191"/>
      <c r="S2193" s="191"/>
      <c r="T2193" s="191"/>
      <c r="U2193" s="191"/>
      <c r="V2193" s="191"/>
      <c r="W2193" s="191"/>
    </row>
    <row r="2194" spans="1:23">
      <c r="A2194" s="191"/>
      <c r="B2194" s="191"/>
      <c r="C2194" s="191"/>
      <c r="D2194" s="191"/>
      <c r="E2194" s="182"/>
      <c r="F2194" s="191"/>
      <c r="G2194" s="191"/>
      <c r="H2194" s="191"/>
      <c r="I2194" s="182"/>
      <c r="J2194" s="191"/>
      <c r="K2194" s="191"/>
      <c r="L2194" s="191"/>
      <c r="M2194" s="191"/>
      <c r="N2194" s="191"/>
      <c r="O2194" s="191"/>
      <c r="P2194" s="191"/>
      <c r="Q2194" s="191"/>
      <c r="R2194" s="191"/>
      <c r="S2194" s="191"/>
      <c r="T2194" s="191"/>
      <c r="U2194" s="191"/>
      <c r="V2194" s="191"/>
      <c r="W2194" s="191"/>
    </row>
    <row r="2195" spans="1:23">
      <c r="A2195" s="191"/>
      <c r="B2195" s="191"/>
      <c r="C2195" s="191"/>
      <c r="D2195" s="191"/>
      <c r="E2195" s="182"/>
      <c r="F2195" s="191"/>
      <c r="G2195" s="191"/>
      <c r="H2195" s="191"/>
      <c r="I2195" s="182"/>
      <c r="J2195" s="191"/>
      <c r="K2195" s="191"/>
      <c r="L2195" s="191"/>
      <c r="M2195" s="191"/>
      <c r="N2195" s="191"/>
      <c r="O2195" s="191"/>
      <c r="P2195" s="191"/>
      <c r="Q2195" s="191"/>
      <c r="R2195" s="191"/>
      <c r="S2195" s="191"/>
      <c r="T2195" s="191"/>
      <c r="U2195" s="191"/>
      <c r="V2195" s="191"/>
      <c r="W2195" s="191"/>
    </row>
    <row r="2196" spans="1:23">
      <c r="A2196" s="191"/>
      <c r="B2196" s="191"/>
      <c r="C2196" s="191"/>
      <c r="D2196" s="191"/>
      <c r="E2196" s="182"/>
      <c r="F2196" s="191"/>
      <c r="G2196" s="191"/>
      <c r="H2196" s="191"/>
      <c r="I2196" s="182"/>
      <c r="J2196" s="191"/>
      <c r="K2196" s="191"/>
      <c r="L2196" s="191"/>
      <c r="M2196" s="191"/>
      <c r="N2196" s="191"/>
      <c r="O2196" s="191"/>
      <c r="P2196" s="191"/>
      <c r="Q2196" s="191"/>
      <c r="R2196" s="191"/>
      <c r="S2196" s="191"/>
      <c r="T2196" s="191"/>
      <c r="U2196" s="191"/>
      <c r="V2196" s="191"/>
      <c r="W2196" s="191"/>
    </row>
    <row r="2197" spans="1:23">
      <c r="A2197" s="191"/>
      <c r="B2197" s="191"/>
      <c r="C2197" s="191"/>
      <c r="D2197" s="191"/>
      <c r="E2197" s="182"/>
      <c r="F2197" s="191"/>
      <c r="G2197" s="191"/>
      <c r="H2197" s="191"/>
      <c r="I2197" s="182"/>
      <c r="J2197" s="191"/>
      <c r="K2197" s="191"/>
      <c r="L2197" s="191"/>
      <c r="M2197" s="191"/>
      <c r="N2197" s="191"/>
      <c r="O2197" s="191"/>
      <c r="P2197" s="191"/>
      <c r="Q2197" s="191"/>
      <c r="R2197" s="191"/>
      <c r="S2197" s="191"/>
      <c r="T2197" s="191"/>
      <c r="U2197" s="191"/>
      <c r="V2197" s="191"/>
      <c r="W2197" s="191"/>
    </row>
    <row r="2198" spans="1:23">
      <c r="A2198" s="191"/>
      <c r="B2198" s="191"/>
      <c r="C2198" s="191"/>
      <c r="D2198" s="191"/>
      <c r="E2198" s="182"/>
      <c r="F2198" s="191"/>
      <c r="G2198" s="191"/>
      <c r="H2198" s="191"/>
      <c r="I2198" s="182"/>
      <c r="J2198" s="191"/>
      <c r="K2198" s="191"/>
      <c r="L2198" s="191"/>
      <c r="M2198" s="191"/>
      <c r="N2198" s="191"/>
      <c r="O2198" s="191"/>
      <c r="P2198" s="191"/>
      <c r="Q2198" s="191"/>
      <c r="R2198" s="191"/>
      <c r="S2198" s="191"/>
      <c r="T2198" s="191"/>
      <c r="U2198" s="191"/>
      <c r="V2198" s="191"/>
      <c r="W2198" s="191"/>
    </row>
    <row r="2199" spans="1:23">
      <c r="A2199" s="191"/>
      <c r="B2199" s="191"/>
      <c r="C2199" s="191"/>
      <c r="D2199" s="191"/>
      <c r="E2199" s="182"/>
      <c r="F2199" s="191"/>
      <c r="G2199" s="191"/>
      <c r="H2199" s="191"/>
      <c r="I2199" s="182"/>
      <c r="J2199" s="191"/>
      <c r="K2199" s="191"/>
      <c r="L2199" s="191"/>
      <c r="M2199" s="191"/>
      <c r="N2199" s="191"/>
      <c r="O2199" s="191"/>
      <c r="P2199" s="191"/>
      <c r="Q2199" s="191"/>
      <c r="R2199" s="191"/>
      <c r="S2199" s="191"/>
      <c r="T2199" s="191"/>
      <c r="U2199" s="191"/>
      <c r="V2199" s="191"/>
      <c r="W2199" s="191"/>
    </row>
    <row r="2200" spans="1:23">
      <c r="A2200" s="191"/>
      <c r="B2200" s="191"/>
      <c r="C2200" s="191"/>
      <c r="D2200" s="191"/>
      <c r="E2200" s="182"/>
      <c r="F2200" s="191"/>
      <c r="G2200" s="191"/>
      <c r="H2200" s="191"/>
      <c r="I2200" s="182"/>
      <c r="J2200" s="191"/>
      <c r="K2200" s="191"/>
      <c r="L2200" s="191"/>
      <c r="M2200" s="191"/>
      <c r="N2200" s="191"/>
      <c r="O2200" s="191"/>
      <c r="P2200" s="191"/>
      <c r="Q2200" s="191"/>
      <c r="R2200" s="191"/>
      <c r="S2200" s="191"/>
      <c r="T2200" s="191"/>
      <c r="U2200" s="191"/>
      <c r="V2200" s="191"/>
      <c r="W2200" s="191"/>
    </row>
    <row r="2201" spans="1:23">
      <c r="A2201" s="191"/>
      <c r="B2201" s="191"/>
      <c r="C2201" s="191"/>
      <c r="D2201" s="191"/>
      <c r="E2201" s="182"/>
      <c r="F2201" s="191"/>
      <c r="G2201" s="191"/>
      <c r="H2201" s="191"/>
      <c r="I2201" s="182"/>
      <c r="J2201" s="191"/>
      <c r="K2201" s="191"/>
      <c r="L2201" s="191"/>
      <c r="M2201" s="191"/>
      <c r="N2201" s="191"/>
      <c r="O2201" s="191"/>
      <c r="P2201" s="191"/>
      <c r="Q2201" s="191"/>
      <c r="R2201" s="191"/>
      <c r="S2201" s="191"/>
      <c r="T2201" s="191"/>
      <c r="U2201" s="191"/>
      <c r="V2201" s="191"/>
      <c r="W2201" s="191"/>
    </row>
    <row r="2202" spans="1:23">
      <c r="A2202" s="191"/>
      <c r="B2202" s="191"/>
      <c r="C2202" s="191"/>
      <c r="D2202" s="191"/>
      <c r="E2202" s="182"/>
      <c r="F2202" s="191"/>
      <c r="G2202" s="191"/>
      <c r="H2202" s="191"/>
      <c r="I2202" s="182"/>
      <c r="J2202" s="191"/>
      <c r="K2202" s="191"/>
      <c r="L2202" s="191"/>
      <c r="M2202" s="191"/>
      <c r="N2202" s="191"/>
      <c r="O2202" s="191"/>
      <c r="P2202" s="191"/>
      <c r="Q2202" s="191"/>
      <c r="R2202" s="191"/>
      <c r="S2202" s="191"/>
      <c r="T2202" s="191"/>
      <c r="U2202" s="191"/>
      <c r="V2202" s="191"/>
      <c r="W2202" s="191"/>
    </row>
    <row r="2203" spans="1:23">
      <c r="A2203" s="191"/>
      <c r="B2203" s="191"/>
      <c r="C2203" s="191"/>
      <c r="D2203" s="191"/>
      <c r="E2203" s="182"/>
      <c r="F2203" s="191"/>
      <c r="G2203" s="191"/>
      <c r="H2203" s="191"/>
      <c r="I2203" s="182"/>
      <c r="J2203" s="191"/>
      <c r="K2203" s="191"/>
      <c r="L2203" s="191"/>
      <c r="M2203" s="191"/>
      <c r="N2203" s="191"/>
      <c r="O2203" s="191"/>
      <c r="P2203" s="191"/>
      <c r="Q2203" s="191"/>
      <c r="R2203" s="191"/>
      <c r="S2203" s="191"/>
      <c r="T2203" s="191"/>
      <c r="U2203" s="191"/>
      <c r="V2203" s="191"/>
      <c r="W2203" s="191"/>
    </row>
    <row r="2204" spans="1:23">
      <c r="A2204" s="191"/>
      <c r="B2204" s="191"/>
      <c r="C2204" s="191"/>
      <c r="D2204" s="191"/>
      <c r="E2204" s="182"/>
      <c r="F2204" s="191"/>
      <c r="G2204" s="191"/>
      <c r="H2204" s="191"/>
      <c r="I2204" s="182"/>
      <c r="J2204" s="191"/>
      <c r="K2204" s="191"/>
      <c r="L2204" s="191"/>
      <c r="M2204" s="191"/>
      <c r="N2204" s="191"/>
      <c r="O2204" s="191"/>
      <c r="P2204" s="191"/>
      <c r="Q2204" s="191"/>
      <c r="R2204" s="191"/>
      <c r="S2204" s="191"/>
      <c r="T2204" s="191"/>
      <c r="U2204" s="191"/>
      <c r="V2204" s="191"/>
      <c r="W2204" s="191"/>
    </row>
    <row r="2205" spans="1:23">
      <c r="A2205" s="191"/>
      <c r="B2205" s="191"/>
      <c r="C2205" s="191"/>
      <c r="D2205" s="191"/>
      <c r="E2205" s="182"/>
      <c r="F2205" s="191"/>
      <c r="G2205" s="191"/>
      <c r="H2205" s="191"/>
      <c r="I2205" s="182"/>
      <c r="J2205" s="191"/>
      <c r="K2205" s="191"/>
      <c r="L2205" s="191"/>
      <c r="M2205" s="191"/>
      <c r="N2205" s="191"/>
      <c r="O2205" s="191"/>
      <c r="P2205" s="191"/>
      <c r="Q2205" s="191"/>
      <c r="R2205" s="191"/>
      <c r="S2205" s="191"/>
      <c r="T2205" s="191"/>
      <c r="U2205" s="191"/>
      <c r="V2205" s="191"/>
      <c r="W2205" s="191"/>
    </row>
    <row r="2206" spans="1:23">
      <c r="A2206" s="191"/>
      <c r="B2206" s="191"/>
      <c r="C2206" s="191"/>
      <c r="D2206" s="191"/>
      <c r="E2206" s="182"/>
      <c r="F2206" s="191"/>
      <c r="G2206" s="191"/>
      <c r="H2206" s="191"/>
      <c r="I2206" s="182"/>
      <c r="J2206" s="191"/>
      <c r="K2206" s="191"/>
      <c r="L2206" s="191"/>
      <c r="M2206" s="191"/>
      <c r="N2206" s="191"/>
      <c r="O2206" s="191"/>
      <c r="P2206" s="191"/>
      <c r="Q2206" s="191"/>
      <c r="R2206" s="191"/>
      <c r="S2206" s="191"/>
      <c r="T2206" s="191"/>
      <c r="U2206" s="191"/>
      <c r="V2206" s="191"/>
      <c r="W2206" s="191"/>
    </row>
    <row r="2207" spans="1:23">
      <c r="A2207" s="191"/>
      <c r="B2207" s="191"/>
      <c r="C2207" s="191"/>
      <c r="D2207" s="191"/>
      <c r="E2207" s="182"/>
      <c r="F2207" s="191"/>
      <c r="G2207" s="191"/>
      <c r="H2207" s="191"/>
      <c r="I2207" s="182"/>
      <c r="J2207" s="191"/>
      <c r="K2207" s="191"/>
      <c r="L2207" s="191"/>
      <c r="M2207" s="191"/>
      <c r="N2207" s="191"/>
      <c r="O2207" s="191"/>
      <c r="P2207" s="191"/>
      <c r="Q2207" s="191"/>
      <c r="R2207" s="191"/>
      <c r="S2207" s="191"/>
      <c r="T2207" s="191"/>
      <c r="U2207" s="191"/>
      <c r="V2207" s="191"/>
      <c r="W2207" s="191"/>
    </row>
    <row r="2208" spans="1:23">
      <c r="A2208" s="191"/>
      <c r="B2208" s="191"/>
      <c r="C2208" s="191"/>
      <c r="D2208" s="191"/>
      <c r="E2208" s="182"/>
      <c r="F2208" s="191"/>
      <c r="G2208" s="191"/>
      <c r="H2208" s="191"/>
      <c r="I2208" s="182"/>
      <c r="J2208" s="191"/>
      <c r="K2208" s="191"/>
      <c r="L2208" s="191"/>
      <c r="M2208" s="191"/>
      <c r="N2208" s="191"/>
      <c r="O2208" s="191"/>
      <c r="P2208" s="191"/>
      <c r="Q2208" s="191"/>
      <c r="R2208" s="191"/>
      <c r="S2208" s="191"/>
      <c r="T2208" s="191"/>
      <c r="U2208" s="191"/>
      <c r="V2208" s="191"/>
      <c r="W2208" s="191"/>
    </row>
    <row r="2209" spans="1:23">
      <c r="A2209" s="191"/>
      <c r="B2209" s="191"/>
      <c r="C2209" s="191"/>
      <c r="D2209" s="191"/>
      <c r="E2209" s="182"/>
      <c r="F2209" s="191"/>
      <c r="G2209" s="191"/>
      <c r="H2209" s="191"/>
      <c r="I2209" s="182"/>
      <c r="J2209" s="191"/>
      <c r="K2209" s="191"/>
      <c r="L2209" s="191"/>
      <c r="M2209" s="191"/>
      <c r="N2209" s="191"/>
      <c r="O2209" s="191"/>
      <c r="P2209" s="191"/>
      <c r="Q2209" s="191"/>
      <c r="R2209" s="191"/>
      <c r="S2209" s="191"/>
      <c r="T2209" s="191"/>
      <c r="U2209" s="191"/>
      <c r="V2209" s="191"/>
      <c r="W2209" s="191"/>
    </row>
    <row r="2210" spans="1:23">
      <c r="A2210" s="191"/>
      <c r="B2210" s="191"/>
      <c r="C2210" s="191"/>
      <c r="D2210" s="191"/>
      <c r="E2210" s="182"/>
      <c r="F2210" s="191"/>
      <c r="G2210" s="191"/>
      <c r="H2210" s="191"/>
      <c r="I2210" s="182"/>
      <c r="J2210" s="191"/>
      <c r="K2210" s="191"/>
      <c r="L2210" s="191"/>
      <c r="M2210" s="191"/>
      <c r="N2210" s="191"/>
      <c r="O2210" s="191"/>
      <c r="P2210" s="191"/>
      <c r="Q2210" s="191"/>
      <c r="R2210" s="191"/>
      <c r="S2210" s="191"/>
      <c r="T2210" s="191"/>
      <c r="U2210" s="191"/>
      <c r="V2210" s="191"/>
      <c r="W2210" s="191"/>
    </row>
    <row r="2211" spans="1:23">
      <c r="A2211" s="191"/>
      <c r="B2211" s="191"/>
      <c r="C2211" s="191"/>
      <c r="D2211" s="191"/>
      <c r="E2211" s="182"/>
      <c r="F2211" s="191"/>
      <c r="G2211" s="191"/>
      <c r="H2211" s="191"/>
      <c r="I2211" s="182"/>
      <c r="J2211" s="191"/>
      <c r="K2211" s="191"/>
      <c r="L2211" s="191"/>
      <c r="M2211" s="191"/>
      <c r="N2211" s="191"/>
      <c r="O2211" s="191"/>
      <c r="P2211" s="191"/>
      <c r="Q2211" s="191"/>
      <c r="R2211" s="191"/>
      <c r="S2211" s="191"/>
      <c r="T2211" s="191"/>
      <c r="U2211" s="191"/>
      <c r="V2211" s="191"/>
      <c r="W2211" s="191"/>
    </row>
    <row r="2212" spans="1:23">
      <c r="A2212" s="191"/>
      <c r="B2212" s="191"/>
      <c r="C2212" s="191"/>
      <c r="D2212" s="191"/>
      <c r="E2212" s="182"/>
      <c r="F2212" s="191"/>
      <c r="G2212" s="191"/>
      <c r="H2212" s="191"/>
      <c r="I2212" s="182"/>
      <c r="J2212" s="191"/>
      <c r="K2212" s="191"/>
      <c r="L2212" s="191"/>
      <c r="M2212" s="191"/>
      <c r="N2212" s="191"/>
      <c r="O2212" s="191"/>
      <c r="P2212" s="191"/>
      <c r="Q2212" s="191"/>
      <c r="R2212" s="191"/>
      <c r="S2212" s="191"/>
      <c r="T2212" s="191"/>
      <c r="U2212" s="191"/>
      <c r="V2212" s="191"/>
      <c r="W2212" s="191"/>
    </row>
    <row r="2213" spans="1:23">
      <c r="A2213" s="191"/>
      <c r="B2213" s="191"/>
      <c r="C2213" s="191"/>
      <c r="D2213" s="191"/>
      <c r="E2213" s="182"/>
      <c r="F2213" s="191"/>
      <c r="G2213" s="191"/>
      <c r="H2213" s="191"/>
      <c r="I2213" s="182"/>
      <c r="J2213" s="191"/>
      <c r="K2213" s="191"/>
      <c r="L2213" s="191"/>
      <c r="M2213" s="191"/>
      <c r="N2213" s="191"/>
      <c r="O2213" s="191"/>
      <c r="P2213" s="191"/>
      <c r="Q2213" s="191"/>
      <c r="R2213" s="191"/>
      <c r="S2213" s="191"/>
      <c r="T2213" s="191"/>
      <c r="U2213" s="191"/>
      <c r="V2213" s="191"/>
      <c r="W2213" s="191"/>
    </row>
    <row r="2214" spans="1:23">
      <c r="A2214" s="191"/>
      <c r="B2214" s="191"/>
      <c r="C2214" s="191"/>
      <c r="D2214" s="191"/>
      <c r="E2214" s="182"/>
      <c r="F2214" s="191"/>
      <c r="G2214" s="191"/>
      <c r="H2214" s="191"/>
      <c r="I2214" s="182"/>
      <c r="J2214" s="191"/>
      <c r="K2214" s="191"/>
      <c r="L2214" s="191"/>
      <c r="M2214" s="191"/>
      <c r="N2214" s="191"/>
      <c r="O2214" s="191"/>
      <c r="P2214" s="191"/>
      <c r="Q2214" s="191"/>
      <c r="R2214" s="191"/>
      <c r="S2214" s="191"/>
      <c r="T2214" s="191"/>
      <c r="U2214" s="191"/>
      <c r="V2214" s="191"/>
      <c r="W2214" s="191"/>
    </row>
    <row r="2215" spans="1:23">
      <c r="A2215" s="191"/>
      <c r="B2215" s="191"/>
      <c r="C2215" s="191"/>
      <c r="D2215" s="191"/>
      <c r="E2215" s="182"/>
      <c r="F2215" s="191"/>
      <c r="G2215" s="191"/>
      <c r="H2215" s="191"/>
      <c r="I2215" s="182"/>
      <c r="J2215" s="191"/>
      <c r="K2215" s="191"/>
      <c r="L2215" s="191"/>
      <c r="M2215" s="191"/>
      <c r="N2215" s="191"/>
      <c r="O2215" s="191"/>
      <c r="P2215" s="191"/>
      <c r="Q2215" s="191"/>
      <c r="R2215" s="191"/>
      <c r="S2215" s="191"/>
      <c r="T2215" s="191"/>
      <c r="U2215" s="191"/>
      <c r="V2215" s="191"/>
      <c r="W2215" s="191"/>
    </row>
    <row r="2216" spans="1:23">
      <c r="A2216" s="191"/>
      <c r="B2216" s="191"/>
      <c r="C2216" s="191"/>
      <c r="D2216" s="191"/>
      <c r="E2216" s="182"/>
      <c r="F2216" s="191"/>
      <c r="G2216" s="191"/>
      <c r="H2216" s="191"/>
      <c r="I2216" s="182"/>
      <c r="J2216" s="191"/>
      <c r="K2216" s="191"/>
      <c r="L2216" s="191"/>
      <c r="M2216" s="191"/>
      <c r="N2216" s="191"/>
      <c r="O2216" s="191"/>
      <c r="P2216" s="191"/>
      <c r="Q2216" s="191"/>
      <c r="R2216" s="191"/>
      <c r="S2216" s="191"/>
      <c r="T2216" s="191"/>
      <c r="U2216" s="191"/>
      <c r="V2216" s="191"/>
      <c r="W2216" s="191"/>
    </row>
    <row r="2217" spans="1:23">
      <c r="A2217" s="191"/>
      <c r="B2217" s="191"/>
      <c r="C2217" s="191"/>
      <c r="D2217" s="191"/>
      <c r="E2217" s="182"/>
      <c r="F2217" s="191"/>
      <c r="G2217" s="191"/>
      <c r="H2217" s="191"/>
      <c r="I2217" s="182"/>
      <c r="J2217" s="191"/>
      <c r="K2217" s="191"/>
      <c r="L2217" s="191"/>
      <c r="M2217" s="191"/>
      <c r="N2217" s="191"/>
      <c r="O2217" s="191"/>
      <c r="P2217" s="191"/>
      <c r="Q2217" s="191"/>
      <c r="R2217" s="191"/>
      <c r="S2217" s="191"/>
      <c r="T2217" s="191"/>
      <c r="U2217" s="191"/>
      <c r="V2217" s="191"/>
      <c r="W2217" s="191"/>
    </row>
    <row r="2218" spans="1:23">
      <c r="A2218" s="191"/>
      <c r="B2218" s="191"/>
      <c r="C2218" s="191"/>
      <c r="D2218" s="191"/>
      <c r="E2218" s="182"/>
      <c r="F2218" s="191"/>
      <c r="G2218" s="191"/>
      <c r="H2218" s="191"/>
      <c r="I2218" s="182"/>
      <c r="J2218" s="191"/>
      <c r="K2218" s="191"/>
      <c r="L2218" s="191"/>
      <c r="M2218" s="191"/>
      <c r="N2218" s="191"/>
      <c r="O2218" s="191"/>
      <c r="P2218" s="191"/>
      <c r="Q2218" s="191"/>
      <c r="R2218" s="191"/>
      <c r="S2218" s="191"/>
      <c r="T2218" s="191"/>
      <c r="U2218" s="191"/>
      <c r="V2218" s="191"/>
      <c r="W2218" s="191"/>
    </row>
    <row r="2219" spans="1:23">
      <c r="A2219" s="191"/>
      <c r="B2219" s="191"/>
      <c r="C2219" s="191"/>
      <c r="D2219" s="191"/>
      <c r="E2219" s="182"/>
      <c r="F2219" s="191"/>
      <c r="G2219" s="191"/>
      <c r="H2219" s="191"/>
      <c r="I2219" s="182"/>
      <c r="J2219" s="191"/>
      <c r="K2219" s="191"/>
      <c r="L2219" s="191"/>
      <c r="M2219" s="191"/>
      <c r="N2219" s="191"/>
      <c r="O2219" s="191"/>
      <c r="P2219" s="191"/>
      <c r="Q2219" s="191"/>
      <c r="R2219" s="191"/>
      <c r="S2219" s="191"/>
      <c r="T2219" s="191"/>
      <c r="U2219" s="191"/>
      <c r="V2219" s="191"/>
      <c r="W2219" s="191"/>
    </row>
    <row r="2220" spans="1:23">
      <c r="A2220" s="191"/>
      <c r="B2220" s="191"/>
      <c r="C2220" s="191"/>
      <c r="D2220" s="191"/>
      <c r="E2220" s="182"/>
      <c r="F2220" s="191"/>
      <c r="G2220" s="191"/>
      <c r="H2220" s="191"/>
      <c r="I2220" s="182"/>
      <c r="J2220" s="191"/>
      <c r="K2220" s="191"/>
      <c r="L2220" s="191"/>
      <c r="M2220" s="191"/>
      <c r="N2220" s="191"/>
      <c r="O2220" s="191"/>
      <c r="P2220" s="191"/>
      <c r="Q2220" s="191"/>
      <c r="R2220" s="191"/>
      <c r="S2220" s="191"/>
      <c r="T2220" s="191"/>
      <c r="U2220" s="191"/>
      <c r="V2220" s="191"/>
      <c r="W2220" s="191"/>
    </row>
    <row r="2221" spans="1:23">
      <c r="A2221" s="191"/>
      <c r="B2221" s="191"/>
      <c r="C2221" s="191"/>
      <c r="D2221" s="191"/>
      <c r="E2221" s="182"/>
      <c r="F2221" s="191"/>
      <c r="G2221" s="191"/>
      <c r="H2221" s="191"/>
      <c r="I2221" s="182"/>
      <c r="J2221" s="191"/>
      <c r="K2221" s="191"/>
      <c r="L2221" s="191"/>
      <c r="M2221" s="191"/>
      <c r="N2221" s="191"/>
      <c r="O2221" s="191"/>
      <c r="P2221" s="191"/>
      <c r="Q2221" s="191"/>
      <c r="R2221" s="191"/>
      <c r="S2221" s="191"/>
      <c r="T2221" s="191"/>
      <c r="U2221" s="191"/>
      <c r="V2221" s="191"/>
      <c r="W2221" s="191"/>
    </row>
    <row r="2222" spans="1:23">
      <c r="A2222" s="191"/>
      <c r="B2222" s="191"/>
      <c r="C2222" s="191"/>
      <c r="D2222" s="191"/>
      <c r="E2222" s="182"/>
      <c r="F2222" s="191"/>
      <c r="G2222" s="191"/>
      <c r="H2222" s="191"/>
      <c r="I2222" s="182"/>
      <c r="J2222" s="191"/>
      <c r="K2222" s="191"/>
      <c r="L2222" s="191"/>
      <c r="M2222" s="191"/>
      <c r="N2222" s="191"/>
      <c r="O2222" s="191"/>
      <c r="P2222" s="191"/>
      <c r="Q2222" s="191"/>
      <c r="R2222" s="191"/>
      <c r="S2222" s="191"/>
      <c r="T2222" s="191"/>
      <c r="U2222" s="191"/>
      <c r="V2222" s="191"/>
      <c r="W2222" s="191"/>
    </row>
    <row r="2223" spans="1:23">
      <c r="A2223" s="191"/>
      <c r="B2223" s="191"/>
      <c r="C2223" s="191"/>
      <c r="D2223" s="191"/>
      <c r="E2223" s="182"/>
      <c r="F2223" s="191"/>
      <c r="G2223" s="191"/>
      <c r="H2223" s="191"/>
      <c r="I2223" s="182"/>
      <c r="J2223" s="191"/>
      <c r="K2223" s="191"/>
      <c r="L2223" s="191"/>
      <c r="M2223" s="191"/>
      <c r="N2223" s="191"/>
      <c r="O2223" s="191"/>
      <c r="P2223" s="191"/>
      <c r="Q2223" s="191"/>
      <c r="R2223" s="191"/>
      <c r="S2223" s="191"/>
      <c r="T2223" s="191"/>
      <c r="U2223" s="191"/>
      <c r="V2223" s="191"/>
      <c r="W2223" s="191"/>
    </row>
    <row r="2224" spans="1:23">
      <c r="A2224" s="191"/>
      <c r="B2224" s="191"/>
      <c r="C2224" s="191"/>
      <c r="D2224" s="191"/>
      <c r="E2224" s="182"/>
      <c r="F2224" s="191"/>
      <c r="G2224" s="191"/>
      <c r="H2224" s="191"/>
      <c r="I2224" s="182"/>
      <c r="J2224" s="191"/>
      <c r="K2224" s="191"/>
      <c r="L2224" s="191"/>
      <c r="M2224" s="191"/>
      <c r="N2224" s="191"/>
      <c r="O2224" s="191"/>
      <c r="P2224" s="191"/>
      <c r="Q2224" s="191"/>
      <c r="R2224" s="191"/>
      <c r="S2224" s="191"/>
      <c r="T2224" s="191"/>
      <c r="U2224" s="191"/>
      <c r="V2224" s="191"/>
      <c r="W2224" s="191"/>
    </row>
    <row r="2225" spans="1:23">
      <c r="A2225" s="191"/>
      <c r="B2225" s="191"/>
      <c r="C2225" s="191"/>
      <c r="D2225" s="191"/>
      <c r="E2225" s="182"/>
      <c r="F2225" s="191"/>
      <c r="G2225" s="191"/>
      <c r="H2225" s="191"/>
      <c r="I2225" s="182"/>
      <c r="J2225" s="191"/>
      <c r="K2225" s="191"/>
      <c r="L2225" s="191"/>
      <c r="M2225" s="191"/>
      <c r="N2225" s="191"/>
      <c r="O2225" s="191"/>
      <c r="P2225" s="191"/>
      <c r="Q2225" s="191"/>
      <c r="R2225" s="191"/>
      <c r="S2225" s="191"/>
      <c r="T2225" s="191"/>
      <c r="U2225" s="191"/>
      <c r="V2225" s="191"/>
      <c r="W2225" s="191"/>
    </row>
    <row r="2226" spans="1:23">
      <c r="A2226" s="191"/>
      <c r="B2226" s="191"/>
      <c r="C2226" s="191"/>
      <c r="D2226" s="191"/>
      <c r="E2226" s="182"/>
      <c r="F2226" s="191"/>
      <c r="G2226" s="191"/>
      <c r="H2226" s="191"/>
      <c r="I2226" s="182"/>
      <c r="J2226" s="191"/>
      <c r="K2226" s="191"/>
      <c r="L2226" s="191"/>
      <c r="M2226" s="191"/>
      <c r="N2226" s="191"/>
      <c r="O2226" s="191"/>
      <c r="P2226" s="191"/>
      <c r="Q2226" s="191"/>
      <c r="R2226" s="191"/>
      <c r="S2226" s="191"/>
      <c r="T2226" s="191"/>
      <c r="U2226" s="191"/>
      <c r="V2226" s="191"/>
      <c r="W2226" s="191"/>
    </row>
    <row r="2227" spans="1:23">
      <c r="A2227" s="191"/>
      <c r="B2227" s="191"/>
      <c r="C2227" s="191"/>
      <c r="D2227" s="191"/>
      <c r="E2227" s="182"/>
      <c r="F2227" s="191"/>
      <c r="G2227" s="191"/>
      <c r="H2227" s="191"/>
      <c r="I2227" s="182"/>
      <c r="J2227" s="191"/>
      <c r="K2227" s="191"/>
      <c r="L2227" s="191"/>
      <c r="M2227" s="191"/>
      <c r="N2227" s="191"/>
      <c r="O2227" s="191"/>
      <c r="P2227" s="191"/>
      <c r="Q2227" s="191"/>
      <c r="R2227" s="191"/>
      <c r="S2227" s="191"/>
      <c r="T2227" s="191"/>
      <c r="U2227" s="191"/>
      <c r="V2227" s="191"/>
      <c r="W2227" s="191"/>
    </row>
    <row r="2228" spans="1:23">
      <c r="A2228" s="191"/>
      <c r="B2228" s="191"/>
      <c r="C2228" s="191"/>
      <c r="D2228" s="191"/>
      <c r="E2228" s="182"/>
      <c r="F2228" s="191"/>
      <c r="G2228" s="191"/>
      <c r="H2228" s="191"/>
      <c r="I2228" s="182"/>
      <c r="J2228" s="191"/>
      <c r="K2228" s="191"/>
      <c r="L2228" s="191"/>
      <c r="M2228" s="191"/>
      <c r="N2228" s="191"/>
      <c r="O2228" s="191"/>
      <c r="P2228" s="191"/>
      <c r="Q2228" s="191"/>
      <c r="R2228" s="191"/>
      <c r="S2228" s="191"/>
      <c r="T2228" s="191"/>
      <c r="U2228" s="191"/>
      <c r="V2228" s="191"/>
      <c r="W2228" s="191"/>
    </row>
    <row r="2229" spans="1:23">
      <c r="A2229" s="191"/>
      <c r="B2229" s="191"/>
      <c r="C2229" s="191"/>
      <c r="D2229" s="191"/>
      <c r="E2229" s="182"/>
      <c r="F2229" s="191"/>
      <c r="G2229" s="191"/>
      <c r="H2229" s="191"/>
      <c r="I2229" s="182"/>
      <c r="J2229" s="191"/>
      <c r="K2229" s="191"/>
      <c r="L2229" s="191"/>
      <c r="M2229" s="191"/>
      <c r="N2229" s="191"/>
      <c r="O2229" s="191"/>
      <c r="P2229" s="191"/>
      <c r="Q2229" s="191"/>
      <c r="R2229" s="191"/>
      <c r="S2229" s="191"/>
      <c r="T2229" s="191"/>
      <c r="U2229" s="191"/>
      <c r="V2229" s="191"/>
      <c r="W2229" s="191"/>
    </row>
    <row r="2230" spans="1:23">
      <c r="A2230" s="191"/>
      <c r="B2230" s="191"/>
      <c r="C2230" s="191"/>
      <c r="D2230" s="191"/>
      <c r="E2230" s="182"/>
      <c r="F2230" s="191"/>
      <c r="G2230" s="191"/>
      <c r="H2230" s="191"/>
      <c r="I2230" s="182"/>
      <c r="J2230" s="191"/>
      <c r="K2230" s="191"/>
      <c r="L2230" s="191"/>
      <c r="M2230" s="191"/>
      <c r="N2230" s="191"/>
      <c r="O2230" s="191"/>
      <c r="P2230" s="191"/>
      <c r="Q2230" s="191"/>
      <c r="R2230" s="191"/>
      <c r="S2230" s="191"/>
      <c r="T2230" s="191"/>
      <c r="U2230" s="191"/>
      <c r="V2230" s="191"/>
      <c r="W2230" s="191"/>
    </row>
    <row r="2231" spans="1:23">
      <c r="A2231" s="191"/>
      <c r="B2231" s="191"/>
      <c r="C2231" s="191"/>
      <c r="D2231" s="191"/>
      <c r="E2231" s="182"/>
      <c r="F2231" s="191"/>
      <c r="G2231" s="191"/>
      <c r="H2231" s="191"/>
      <c r="I2231" s="182"/>
      <c r="J2231" s="191"/>
      <c r="K2231" s="191"/>
      <c r="L2231" s="191"/>
      <c r="M2231" s="191"/>
      <c r="N2231" s="191"/>
      <c r="O2231" s="191"/>
      <c r="P2231" s="191"/>
      <c r="Q2231" s="191"/>
      <c r="R2231" s="191"/>
      <c r="S2231" s="191"/>
      <c r="T2231" s="191"/>
      <c r="U2231" s="191"/>
      <c r="V2231" s="191"/>
      <c r="W2231" s="191"/>
    </row>
    <row r="2232" spans="1:23">
      <c r="A2232" s="191"/>
      <c r="B2232" s="191"/>
      <c r="C2232" s="191"/>
      <c r="D2232" s="191"/>
      <c r="E2232" s="182"/>
      <c r="F2232" s="191"/>
      <c r="G2232" s="191"/>
      <c r="H2232" s="191"/>
      <c r="I2232" s="182"/>
      <c r="J2232" s="191"/>
      <c r="K2232" s="191"/>
      <c r="L2232" s="191"/>
      <c r="M2232" s="191"/>
      <c r="N2232" s="191"/>
      <c r="O2232" s="191"/>
      <c r="P2232" s="191"/>
      <c r="Q2232" s="191"/>
      <c r="R2232" s="191"/>
      <c r="S2232" s="191"/>
      <c r="T2232" s="191"/>
      <c r="U2232" s="191"/>
      <c r="V2232" s="191"/>
      <c r="W2232" s="191"/>
    </row>
    <row r="2233" spans="1:23">
      <c r="A2233" s="191"/>
      <c r="B2233" s="191"/>
      <c r="C2233" s="191"/>
      <c r="D2233" s="191"/>
      <c r="E2233" s="182"/>
      <c r="F2233" s="191"/>
      <c r="G2233" s="191"/>
      <c r="H2233" s="191"/>
      <c r="I2233" s="182"/>
      <c r="J2233" s="191"/>
      <c r="K2233" s="191"/>
      <c r="L2233" s="191"/>
      <c r="M2233" s="191"/>
      <c r="N2233" s="191"/>
      <c r="O2233" s="191"/>
      <c r="P2233" s="191"/>
      <c r="Q2233" s="191"/>
      <c r="R2233" s="191"/>
      <c r="S2233" s="191"/>
      <c r="T2233" s="191"/>
      <c r="U2233" s="191"/>
      <c r="V2233" s="191"/>
      <c r="W2233" s="191"/>
    </row>
    <row r="2234" spans="1:23">
      <c r="A2234" s="191"/>
      <c r="B2234" s="191"/>
      <c r="C2234" s="191"/>
      <c r="D2234" s="191"/>
      <c r="E2234" s="182"/>
      <c r="F2234" s="191"/>
      <c r="G2234" s="191"/>
      <c r="H2234" s="191"/>
      <c r="I2234" s="182"/>
      <c r="J2234" s="191"/>
      <c r="K2234" s="191"/>
      <c r="L2234" s="191"/>
      <c r="M2234" s="191"/>
      <c r="N2234" s="191"/>
      <c r="O2234" s="191"/>
      <c r="P2234" s="191"/>
      <c r="Q2234" s="191"/>
      <c r="R2234" s="191"/>
      <c r="S2234" s="191"/>
      <c r="T2234" s="191"/>
      <c r="U2234" s="191"/>
      <c r="V2234" s="191"/>
      <c r="W2234" s="191"/>
    </row>
    <row r="2235" spans="1:23">
      <c r="A2235" s="191"/>
      <c r="B2235" s="191"/>
      <c r="C2235" s="191"/>
      <c r="D2235" s="191"/>
      <c r="E2235" s="182"/>
      <c r="F2235" s="191"/>
      <c r="G2235" s="191"/>
      <c r="H2235" s="191"/>
      <c r="I2235" s="182"/>
      <c r="J2235" s="191"/>
      <c r="K2235" s="191"/>
      <c r="L2235" s="191"/>
      <c r="M2235" s="191"/>
      <c r="N2235" s="191"/>
      <c r="O2235" s="191"/>
      <c r="P2235" s="191"/>
      <c r="Q2235" s="191"/>
      <c r="R2235" s="191"/>
      <c r="S2235" s="191"/>
      <c r="T2235" s="191"/>
      <c r="U2235" s="191"/>
      <c r="V2235" s="191"/>
      <c r="W2235" s="191"/>
    </row>
    <row r="2236" spans="1:23">
      <c r="A2236" s="191"/>
      <c r="B2236" s="191"/>
      <c r="C2236" s="191"/>
      <c r="D2236" s="191"/>
      <c r="E2236" s="182"/>
      <c r="F2236" s="191"/>
      <c r="G2236" s="191"/>
      <c r="H2236" s="191"/>
      <c r="I2236" s="182"/>
      <c r="J2236" s="191"/>
      <c r="K2236" s="191"/>
      <c r="L2236" s="191"/>
      <c r="M2236" s="191"/>
      <c r="N2236" s="191"/>
      <c r="O2236" s="191"/>
      <c r="P2236" s="191"/>
      <c r="Q2236" s="191"/>
      <c r="R2236" s="191"/>
      <c r="S2236" s="191"/>
      <c r="T2236" s="191"/>
      <c r="U2236" s="191"/>
      <c r="V2236" s="191"/>
      <c r="W2236" s="191"/>
    </row>
    <row r="2237" spans="1:23">
      <c r="A2237" s="191"/>
      <c r="B2237" s="191"/>
      <c r="C2237" s="191"/>
      <c r="D2237" s="191"/>
      <c r="E2237" s="182"/>
      <c r="F2237" s="191"/>
      <c r="G2237" s="191"/>
      <c r="H2237" s="191"/>
      <c r="I2237" s="182"/>
      <c r="J2237" s="191"/>
      <c r="K2237" s="191"/>
      <c r="L2237" s="191"/>
      <c r="M2237" s="191"/>
      <c r="N2237" s="191"/>
      <c r="O2237" s="191"/>
      <c r="P2237" s="191"/>
      <c r="Q2237" s="191"/>
      <c r="R2237" s="191"/>
      <c r="S2237" s="191"/>
      <c r="T2237" s="191"/>
      <c r="U2237" s="191"/>
      <c r="V2237" s="191"/>
      <c r="W2237" s="191"/>
    </row>
    <row r="2238" spans="1:23">
      <c r="A2238" s="191"/>
      <c r="B2238" s="191"/>
      <c r="C2238" s="191"/>
      <c r="D2238" s="191"/>
      <c r="E2238" s="182"/>
      <c r="F2238" s="191"/>
      <c r="G2238" s="191"/>
      <c r="H2238" s="191"/>
      <c r="I2238" s="182"/>
      <c r="J2238" s="191"/>
      <c r="K2238" s="191"/>
      <c r="L2238" s="191"/>
      <c r="M2238" s="191"/>
      <c r="N2238" s="191"/>
      <c r="O2238" s="191"/>
      <c r="P2238" s="191"/>
      <c r="Q2238" s="191"/>
      <c r="R2238" s="191"/>
      <c r="S2238" s="191"/>
      <c r="T2238" s="191"/>
      <c r="U2238" s="191"/>
      <c r="V2238" s="191"/>
      <c r="W2238" s="191"/>
    </row>
    <row r="2239" spans="1:23">
      <c r="A2239" s="191"/>
      <c r="B2239" s="191"/>
      <c r="C2239" s="191"/>
      <c r="D2239" s="191"/>
      <c r="E2239" s="182"/>
      <c r="F2239" s="191"/>
      <c r="G2239" s="191"/>
      <c r="H2239" s="191"/>
      <c r="I2239" s="182"/>
      <c r="J2239" s="191"/>
      <c r="K2239" s="191"/>
      <c r="L2239" s="191"/>
      <c r="M2239" s="191"/>
      <c r="N2239" s="191"/>
      <c r="O2239" s="191"/>
      <c r="P2239" s="191"/>
      <c r="Q2239" s="191"/>
      <c r="R2239" s="191"/>
      <c r="S2239" s="191"/>
      <c r="T2239" s="191"/>
      <c r="U2239" s="191"/>
      <c r="V2239" s="191"/>
      <c r="W2239" s="191"/>
    </row>
    <row r="2240" spans="1:23">
      <c r="A2240" s="191"/>
      <c r="B2240" s="191"/>
      <c r="C2240" s="191"/>
      <c r="D2240" s="191"/>
      <c r="E2240" s="182"/>
      <c r="F2240" s="191"/>
      <c r="G2240" s="191"/>
      <c r="H2240" s="191"/>
      <c r="I2240" s="182"/>
      <c r="J2240" s="191"/>
      <c r="K2240" s="191"/>
      <c r="L2240" s="191"/>
      <c r="M2240" s="191"/>
      <c r="N2240" s="191"/>
      <c r="O2240" s="191"/>
      <c r="P2240" s="191"/>
      <c r="Q2240" s="191"/>
      <c r="R2240" s="191"/>
      <c r="S2240" s="191"/>
      <c r="T2240" s="191"/>
      <c r="U2240" s="191"/>
      <c r="V2240" s="191"/>
      <c r="W2240" s="191"/>
    </row>
    <row r="2241" spans="1:23">
      <c r="A2241" s="191"/>
      <c r="B2241" s="191"/>
      <c r="C2241" s="191"/>
      <c r="D2241" s="191"/>
      <c r="E2241" s="182"/>
      <c r="F2241" s="191"/>
      <c r="G2241" s="191"/>
      <c r="H2241" s="191"/>
      <c r="I2241" s="182"/>
      <c r="J2241" s="191"/>
      <c r="K2241" s="191"/>
      <c r="L2241" s="191"/>
      <c r="M2241" s="191"/>
      <c r="N2241" s="191"/>
      <c r="O2241" s="191"/>
      <c r="P2241" s="191"/>
      <c r="Q2241" s="191"/>
      <c r="R2241" s="191"/>
      <c r="S2241" s="191"/>
      <c r="T2241" s="191"/>
      <c r="U2241" s="191"/>
      <c r="V2241" s="191"/>
      <c r="W2241" s="191"/>
    </row>
    <row r="2242" spans="1:23">
      <c r="A2242" s="191"/>
      <c r="B2242" s="191"/>
      <c r="C2242" s="191"/>
      <c r="D2242" s="191"/>
      <c r="E2242" s="182"/>
      <c r="F2242" s="191"/>
      <c r="G2242" s="191"/>
      <c r="H2242" s="191"/>
      <c r="I2242" s="182"/>
      <c r="J2242" s="191"/>
      <c r="K2242" s="191"/>
      <c r="L2242" s="191"/>
      <c r="M2242" s="191"/>
      <c r="N2242" s="191"/>
      <c r="O2242" s="191"/>
      <c r="P2242" s="191"/>
      <c r="Q2242" s="191"/>
      <c r="R2242" s="191"/>
      <c r="S2242" s="191"/>
      <c r="T2242" s="191"/>
      <c r="U2242" s="191"/>
      <c r="V2242" s="191"/>
      <c r="W2242" s="191"/>
    </row>
    <row r="2243" spans="1:23">
      <c r="A2243" s="191"/>
      <c r="B2243" s="191"/>
      <c r="C2243" s="191"/>
      <c r="D2243" s="191"/>
      <c r="E2243" s="182"/>
      <c r="F2243" s="191"/>
      <c r="G2243" s="191"/>
      <c r="H2243" s="191"/>
      <c r="I2243" s="182"/>
      <c r="J2243" s="191"/>
      <c r="K2243" s="191"/>
      <c r="L2243" s="191"/>
      <c r="M2243" s="191"/>
      <c r="N2243" s="191"/>
      <c r="O2243" s="191"/>
      <c r="P2243" s="191"/>
      <c r="Q2243" s="191"/>
      <c r="R2243" s="191"/>
      <c r="S2243" s="191"/>
      <c r="T2243" s="191"/>
      <c r="U2243" s="191"/>
      <c r="V2243" s="191"/>
      <c r="W2243" s="191"/>
    </row>
    <row r="2244" spans="1:23">
      <c r="A2244" s="191"/>
      <c r="B2244" s="191"/>
      <c r="C2244" s="191"/>
      <c r="D2244" s="191"/>
      <c r="E2244" s="182"/>
      <c r="F2244" s="191"/>
      <c r="G2244" s="191"/>
      <c r="H2244" s="191"/>
      <c r="I2244" s="182"/>
      <c r="J2244" s="191"/>
      <c r="K2244" s="191"/>
      <c r="L2244" s="191"/>
      <c r="M2244" s="191"/>
      <c r="N2244" s="191"/>
      <c r="O2244" s="191"/>
      <c r="P2244" s="191"/>
      <c r="Q2244" s="191"/>
      <c r="R2244" s="191"/>
      <c r="S2244" s="191"/>
      <c r="T2244" s="191"/>
      <c r="U2244" s="191"/>
      <c r="V2244" s="191"/>
      <c r="W2244" s="191"/>
    </row>
    <row r="2245" spans="1:23">
      <c r="A2245" s="191"/>
      <c r="B2245" s="191"/>
      <c r="C2245" s="191"/>
      <c r="D2245" s="191"/>
      <c r="E2245" s="182"/>
      <c r="F2245" s="191"/>
      <c r="G2245" s="191"/>
      <c r="H2245" s="191"/>
      <c r="I2245" s="182"/>
      <c r="J2245" s="191"/>
      <c r="K2245" s="191"/>
      <c r="L2245" s="191"/>
      <c r="M2245" s="191"/>
      <c r="N2245" s="191"/>
      <c r="O2245" s="191"/>
      <c r="P2245" s="191"/>
      <c r="Q2245" s="191"/>
      <c r="R2245" s="191"/>
      <c r="S2245" s="191"/>
      <c r="T2245" s="191"/>
      <c r="U2245" s="191"/>
      <c r="V2245" s="191"/>
      <c r="W2245" s="191"/>
    </row>
    <row r="2246" spans="1:23">
      <c r="A2246" s="191"/>
      <c r="B2246" s="191"/>
      <c r="C2246" s="191"/>
      <c r="D2246" s="191"/>
      <c r="E2246" s="182"/>
      <c r="F2246" s="191"/>
      <c r="G2246" s="191"/>
      <c r="H2246" s="191"/>
      <c r="I2246" s="182"/>
      <c r="J2246" s="191"/>
      <c r="K2246" s="191"/>
      <c r="L2246" s="191"/>
      <c r="M2246" s="191"/>
      <c r="N2246" s="191"/>
      <c r="O2246" s="191"/>
      <c r="P2246" s="191"/>
      <c r="Q2246" s="191"/>
      <c r="R2246" s="191"/>
      <c r="S2246" s="191"/>
      <c r="T2246" s="191"/>
      <c r="U2246" s="191"/>
      <c r="V2246" s="191"/>
      <c r="W2246" s="191"/>
    </row>
    <row r="2247" spans="1:23">
      <c r="A2247" s="191"/>
      <c r="B2247" s="191"/>
      <c r="C2247" s="191"/>
      <c r="D2247" s="191"/>
      <c r="E2247" s="182"/>
      <c r="F2247" s="191"/>
      <c r="G2247" s="191"/>
      <c r="H2247" s="191"/>
      <c r="I2247" s="182"/>
      <c r="J2247" s="191"/>
      <c r="K2247" s="191"/>
      <c r="L2247" s="191"/>
      <c r="M2247" s="191"/>
      <c r="N2247" s="191"/>
      <c r="O2247" s="191"/>
      <c r="P2247" s="191"/>
      <c r="Q2247" s="191"/>
      <c r="R2247" s="191"/>
      <c r="S2247" s="191"/>
      <c r="T2247" s="191"/>
      <c r="U2247" s="191"/>
      <c r="V2247" s="191"/>
      <c r="W2247" s="191"/>
    </row>
    <row r="2248" spans="1:23">
      <c r="A2248" s="191"/>
      <c r="B2248" s="191"/>
      <c r="C2248" s="191"/>
      <c r="D2248" s="191"/>
      <c r="E2248" s="182"/>
      <c r="F2248" s="191"/>
      <c r="G2248" s="191"/>
      <c r="H2248" s="191"/>
      <c r="I2248" s="182"/>
      <c r="J2248" s="191"/>
      <c r="K2248" s="191"/>
      <c r="L2248" s="191"/>
      <c r="M2248" s="191"/>
      <c r="N2248" s="191"/>
      <c r="O2248" s="191"/>
      <c r="P2248" s="191"/>
      <c r="Q2248" s="191"/>
      <c r="R2248" s="191"/>
      <c r="S2248" s="191"/>
      <c r="T2248" s="191"/>
      <c r="U2248" s="191"/>
      <c r="V2248" s="191"/>
      <c r="W2248" s="191"/>
    </row>
    <row r="2249" spans="1:23">
      <c r="A2249" s="191"/>
      <c r="B2249" s="191"/>
      <c r="C2249" s="191"/>
      <c r="D2249" s="191"/>
      <c r="E2249" s="182"/>
      <c r="F2249" s="191"/>
      <c r="G2249" s="191"/>
      <c r="H2249" s="191"/>
      <c r="I2249" s="182"/>
      <c r="J2249" s="191"/>
      <c r="K2249" s="191"/>
      <c r="L2249" s="191"/>
      <c r="M2249" s="191"/>
      <c r="N2249" s="191"/>
      <c r="O2249" s="191"/>
      <c r="P2249" s="191"/>
      <c r="Q2249" s="191"/>
      <c r="R2249" s="191"/>
      <c r="S2249" s="191"/>
      <c r="T2249" s="191"/>
      <c r="U2249" s="191"/>
      <c r="V2249" s="191"/>
      <c r="W2249" s="191"/>
    </row>
    <row r="2250" spans="1:23">
      <c r="A2250" s="191"/>
      <c r="B2250" s="191"/>
      <c r="C2250" s="191"/>
      <c r="D2250" s="191"/>
      <c r="E2250" s="182"/>
      <c r="F2250" s="191"/>
      <c r="G2250" s="191"/>
      <c r="H2250" s="191"/>
      <c r="I2250" s="182"/>
      <c r="J2250" s="191"/>
      <c r="K2250" s="191"/>
      <c r="L2250" s="191"/>
      <c r="M2250" s="191"/>
      <c r="N2250" s="191"/>
      <c r="O2250" s="191"/>
      <c r="P2250" s="191"/>
      <c r="Q2250" s="191"/>
      <c r="R2250" s="191"/>
      <c r="S2250" s="191"/>
      <c r="T2250" s="191"/>
      <c r="U2250" s="191"/>
      <c r="V2250" s="191"/>
      <c r="W2250" s="191"/>
    </row>
    <row r="2251" spans="1:23">
      <c r="A2251" s="191"/>
      <c r="B2251" s="191"/>
      <c r="C2251" s="191"/>
      <c r="D2251" s="191"/>
      <c r="E2251" s="182"/>
      <c r="F2251" s="191"/>
      <c r="G2251" s="191"/>
      <c r="H2251" s="191"/>
      <c r="I2251" s="182"/>
      <c r="J2251" s="191"/>
      <c r="K2251" s="191"/>
      <c r="L2251" s="191"/>
      <c r="M2251" s="191"/>
      <c r="N2251" s="191"/>
      <c r="O2251" s="191"/>
      <c r="P2251" s="191"/>
      <c r="Q2251" s="191"/>
      <c r="R2251" s="191"/>
      <c r="S2251" s="191"/>
      <c r="T2251" s="191"/>
      <c r="U2251" s="191"/>
      <c r="V2251" s="191"/>
      <c r="W2251" s="191"/>
    </row>
    <row r="2252" spans="1:23">
      <c r="A2252" s="191"/>
      <c r="B2252" s="191"/>
      <c r="C2252" s="191"/>
      <c r="D2252" s="191"/>
      <c r="E2252" s="182"/>
      <c r="F2252" s="191"/>
      <c r="G2252" s="191"/>
      <c r="H2252" s="191"/>
      <c r="I2252" s="182"/>
      <c r="J2252" s="191"/>
      <c r="K2252" s="191"/>
      <c r="L2252" s="191"/>
      <c r="M2252" s="191"/>
      <c r="N2252" s="191"/>
      <c r="O2252" s="191"/>
      <c r="P2252" s="191"/>
      <c r="Q2252" s="191"/>
      <c r="R2252" s="191"/>
      <c r="S2252" s="191"/>
      <c r="T2252" s="191"/>
      <c r="U2252" s="191"/>
      <c r="V2252" s="191"/>
      <c r="W2252" s="191"/>
    </row>
    <row r="2253" spans="1:23">
      <c r="A2253" s="191"/>
      <c r="B2253" s="191"/>
      <c r="C2253" s="191"/>
      <c r="D2253" s="191"/>
      <c r="E2253" s="182"/>
      <c r="F2253" s="191"/>
      <c r="G2253" s="191"/>
      <c r="H2253" s="191"/>
      <c r="I2253" s="182"/>
      <c r="J2253" s="191"/>
      <c r="K2253" s="191"/>
      <c r="L2253" s="191"/>
      <c r="M2253" s="191"/>
      <c r="N2253" s="191"/>
      <c r="O2253" s="191"/>
      <c r="P2253" s="191"/>
      <c r="Q2253" s="191"/>
      <c r="R2253" s="191"/>
      <c r="S2253" s="191"/>
      <c r="T2253" s="191"/>
      <c r="U2253" s="191"/>
      <c r="V2253" s="191"/>
      <c r="W2253" s="191"/>
    </row>
    <row r="2254" spans="1:23">
      <c r="A2254" s="191"/>
      <c r="B2254" s="191"/>
      <c r="C2254" s="191"/>
      <c r="D2254" s="191"/>
      <c r="E2254" s="182"/>
      <c r="F2254" s="191"/>
      <c r="G2254" s="191"/>
      <c r="H2254" s="191"/>
      <c r="I2254" s="182"/>
      <c r="J2254" s="191"/>
      <c r="K2254" s="191"/>
      <c r="L2254" s="191"/>
      <c r="M2254" s="191"/>
      <c r="N2254" s="191"/>
      <c r="O2254" s="191"/>
      <c r="P2254" s="191"/>
      <c r="Q2254" s="191"/>
      <c r="R2254" s="191"/>
      <c r="S2254" s="191"/>
      <c r="T2254" s="191"/>
      <c r="U2254" s="191"/>
      <c r="V2254" s="191"/>
      <c r="W2254" s="191"/>
    </row>
    <row r="2255" spans="1:23">
      <c r="A2255" s="191"/>
      <c r="B2255" s="191"/>
      <c r="C2255" s="191"/>
      <c r="D2255" s="191"/>
      <c r="E2255" s="182"/>
      <c r="F2255" s="191"/>
      <c r="G2255" s="191"/>
      <c r="H2255" s="191"/>
      <c r="I2255" s="182"/>
      <c r="J2255" s="191"/>
      <c r="K2255" s="191"/>
      <c r="L2255" s="191"/>
      <c r="M2255" s="191"/>
      <c r="N2255" s="191"/>
      <c r="O2255" s="191"/>
      <c r="P2255" s="191"/>
      <c r="Q2255" s="191"/>
      <c r="R2255" s="191"/>
      <c r="S2255" s="191"/>
      <c r="T2255" s="191"/>
      <c r="U2255" s="191"/>
      <c r="V2255" s="191"/>
      <c r="W2255" s="191"/>
    </row>
    <row r="2256" spans="1:23">
      <c r="A2256" s="191"/>
      <c r="B2256" s="191"/>
      <c r="C2256" s="191"/>
      <c r="D2256" s="191"/>
      <c r="E2256" s="182"/>
      <c r="F2256" s="191"/>
      <c r="G2256" s="191"/>
      <c r="H2256" s="191"/>
      <c r="I2256" s="182"/>
      <c r="J2256" s="191"/>
      <c r="K2256" s="191"/>
      <c r="L2256" s="191"/>
      <c r="M2256" s="191"/>
      <c r="N2256" s="191"/>
      <c r="O2256" s="191"/>
      <c r="P2256" s="191"/>
      <c r="Q2256" s="191"/>
      <c r="R2256" s="191"/>
      <c r="S2256" s="191"/>
      <c r="T2256" s="191"/>
      <c r="U2256" s="191"/>
      <c r="V2256" s="191"/>
      <c r="W2256" s="191"/>
    </row>
    <row r="2257" spans="1:23">
      <c r="A2257" s="191"/>
      <c r="B2257" s="191"/>
      <c r="C2257" s="191"/>
      <c r="D2257" s="191"/>
      <c r="E2257" s="182"/>
      <c r="F2257" s="191"/>
      <c r="G2257" s="191"/>
      <c r="H2257" s="191"/>
      <c r="I2257" s="182"/>
      <c r="J2257" s="191"/>
      <c r="K2257" s="191"/>
      <c r="L2257" s="191"/>
      <c r="M2257" s="191"/>
      <c r="N2257" s="191"/>
      <c r="O2257" s="191"/>
      <c r="P2257" s="191"/>
      <c r="Q2257" s="191"/>
      <c r="R2257" s="191"/>
      <c r="S2257" s="191"/>
      <c r="T2257" s="191"/>
      <c r="U2257" s="191"/>
      <c r="V2257" s="191"/>
      <c r="W2257" s="191"/>
    </row>
    <row r="2258" spans="1:23">
      <c r="A2258" s="191"/>
      <c r="B2258" s="191"/>
      <c r="C2258" s="191"/>
      <c r="D2258" s="191"/>
      <c r="E2258" s="182"/>
      <c r="F2258" s="191"/>
      <c r="G2258" s="191"/>
      <c r="H2258" s="191"/>
      <c r="I2258" s="182"/>
      <c r="J2258" s="191"/>
      <c r="K2258" s="191"/>
      <c r="L2258" s="191"/>
      <c r="M2258" s="191"/>
      <c r="N2258" s="191"/>
      <c r="O2258" s="191"/>
      <c r="P2258" s="191"/>
      <c r="Q2258" s="191"/>
      <c r="R2258" s="191"/>
      <c r="S2258" s="191"/>
      <c r="T2258" s="191"/>
      <c r="U2258" s="191"/>
      <c r="V2258" s="191"/>
      <c r="W2258" s="191"/>
    </row>
    <row r="2259" spans="1:23">
      <c r="A2259" s="191"/>
      <c r="B2259" s="191"/>
      <c r="C2259" s="191"/>
      <c r="D2259" s="191"/>
      <c r="E2259" s="182"/>
      <c r="F2259" s="191"/>
      <c r="G2259" s="191"/>
      <c r="H2259" s="191"/>
      <c r="I2259" s="182"/>
      <c r="J2259" s="191"/>
      <c r="K2259" s="191"/>
      <c r="L2259" s="191"/>
      <c r="M2259" s="191"/>
      <c r="N2259" s="191"/>
      <c r="O2259" s="191"/>
      <c r="P2259" s="191"/>
      <c r="Q2259" s="191"/>
      <c r="R2259" s="191"/>
      <c r="S2259" s="191"/>
      <c r="T2259" s="191"/>
      <c r="U2259" s="191"/>
      <c r="V2259" s="191"/>
      <c r="W2259" s="191"/>
    </row>
    <row r="2260" spans="1:23">
      <c r="A2260" s="191"/>
      <c r="B2260" s="191"/>
      <c r="C2260" s="191"/>
      <c r="D2260" s="191"/>
      <c r="E2260" s="182"/>
      <c r="F2260" s="191"/>
      <c r="G2260" s="191"/>
      <c r="H2260" s="191"/>
      <c r="I2260" s="182"/>
      <c r="J2260" s="191"/>
      <c r="K2260" s="191"/>
      <c r="L2260" s="191"/>
      <c r="M2260" s="191"/>
      <c r="N2260" s="191"/>
      <c r="O2260" s="191"/>
      <c r="P2260" s="191"/>
      <c r="Q2260" s="191"/>
      <c r="R2260" s="191"/>
      <c r="S2260" s="191"/>
      <c r="T2260" s="191"/>
      <c r="U2260" s="191"/>
      <c r="V2260" s="191"/>
      <c r="W2260" s="191"/>
    </row>
    <row r="2261" spans="1:23">
      <c r="A2261" s="191"/>
      <c r="B2261" s="191"/>
      <c r="C2261" s="191"/>
      <c r="D2261" s="191"/>
      <c r="E2261" s="182"/>
      <c r="F2261" s="191"/>
      <c r="G2261" s="191"/>
      <c r="H2261" s="191"/>
      <c r="I2261" s="182"/>
      <c r="J2261" s="191"/>
      <c r="K2261" s="191"/>
      <c r="L2261" s="191"/>
      <c r="M2261" s="191"/>
      <c r="N2261" s="191"/>
      <c r="O2261" s="191"/>
      <c r="P2261" s="191"/>
      <c r="Q2261" s="191"/>
      <c r="R2261" s="191"/>
      <c r="S2261" s="191"/>
      <c r="T2261" s="191"/>
      <c r="U2261" s="191"/>
      <c r="V2261" s="191"/>
      <c r="W2261" s="191"/>
    </row>
    <row r="2262" spans="1:23">
      <c r="A2262" s="191"/>
      <c r="B2262" s="191"/>
      <c r="C2262" s="191"/>
      <c r="D2262" s="191"/>
      <c r="E2262" s="182"/>
      <c r="F2262" s="191"/>
      <c r="G2262" s="191"/>
      <c r="H2262" s="191"/>
      <c r="I2262" s="182"/>
      <c r="J2262" s="191"/>
      <c r="K2262" s="191"/>
      <c r="L2262" s="191"/>
      <c r="M2262" s="191"/>
      <c r="N2262" s="191"/>
      <c r="O2262" s="191"/>
      <c r="P2262" s="191"/>
      <c r="Q2262" s="191"/>
      <c r="R2262" s="191"/>
      <c r="S2262" s="191"/>
      <c r="T2262" s="191"/>
      <c r="U2262" s="191"/>
      <c r="V2262" s="191"/>
      <c r="W2262" s="191"/>
    </row>
    <row r="2263" spans="1:23">
      <c r="A2263" s="191"/>
      <c r="B2263" s="191"/>
      <c r="C2263" s="191"/>
      <c r="D2263" s="191"/>
      <c r="E2263" s="182"/>
      <c r="F2263" s="191"/>
      <c r="G2263" s="191"/>
      <c r="H2263" s="191"/>
      <c r="I2263" s="182"/>
      <c r="J2263" s="191"/>
      <c r="K2263" s="191"/>
      <c r="L2263" s="191"/>
      <c r="M2263" s="191"/>
      <c r="N2263" s="191"/>
      <c r="O2263" s="191"/>
      <c r="P2263" s="191"/>
      <c r="Q2263" s="191"/>
      <c r="R2263" s="191"/>
      <c r="S2263" s="191"/>
      <c r="T2263" s="191"/>
      <c r="U2263" s="191"/>
      <c r="V2263" s="191"/>
      <c r="W2263" s="191"/>
    </row>
    <row r="2264" spans="1:23">
      <c r="A2264" s="191"/>
      <c r="B2264" s="191"/>
      <c r="C2264" s="191"/>
      <c r="D2264" s="191"/>
      <c r="E2264" s="182"/>
      <c r="F2264" s="191"/>
      <c r="G2264" s="191"/>
      <c r="H2264" s="191"/>
      <c r="I2264" s="182"/>
      <c r="J2264" s="191"/>
      <c r="K2264" s="191"/>
      <c r="L2264" s="191"/>
      <c r="M2264" s="191"/>
      <c r="N2264" s="191"/>
      <c r="O2264" s="191"/>
      <c r="P2264" s="191"/>
      <c r="Q2264" s="191"/>
      <c r="R2264" s="191"/>
      <c r="S2264" s="191"/>
      <c r="T2264" s="191"/>
      <c r="U2264" s="191"/>
      <c r="V2264" s="191"/>
      <c r="W2264" s="191"/>
    </row>
    <row r="2265" spans="1:23">
      <c r="A2265" s="191"/>
      <c r="B2265" s="191"/>
      <c r="C2265" s="191"/>
      <c r="D2265" s="191"/>
      <c r="E2265" s="182"/>
      <c r="F2265" s="191"/>
      <c r="G2265" s="191"/>
      <c r="H2265" s="191"/>
      <c r="I2265" s="182"/>
      <c r="J2265" s="191"/>
      <c r="K2265" s="191"/>
      <c r="L2265" s="191"/>
      <c r="M2265" s="191"/>
      <c r="N2265" s="191"/>
      <c r="O2265" s="191"/>
      <c r="P2265" s="191"/>
      <c r="Q2265" s="191"/>
      <c r="R2265" s="191"/>
      <c r="S2265" s="191"/>
      <c r="T2265" s="191"/>
      <c r="U2265" s="191"/>
      <c r="V2265" s="191"/>
      <c r="W2265" s="191"/>
    </row>
    <row r="2266" spans="1:23">
      <c r="A2266" s="191"/>
      <c r="B2266" s="191"/>
      <c r="C2266" s="191"/>
      <c r="D2266" s="191"/>
      <c r="E2266" s="182"/>
      <c r="F2266" s="191"/>
      <c r="G2266" s="191"/>
      <c r="H2266" s="191"/>
      <c r="I2266" s="182"/>
      <c r="J2266" s="191"/>
      <c r="K2266" s="191"/>
      <c r="L2266" s="191"/>
      <c r="M2266" s="191"/>
      <c r="N2266" s="191"/>
      <c r="O2266" s="191"/>
      <c r="P2266" s="191"/>
      <c r="Q2266" s="191"/>
      <c r="R2266" s="191"/>
      <c r="S2266" s="191"/>
      <c r="T2266" s="191"/>
      <c r="U2266" s="191"/>
      <c r="V2266" s="191"/>
      <c r="W2266" s="191"/>
    </row>
    <row r="2267" spans="1:23">
      <c r="A2267" s="191"/>
      <c r="B2267" s="191"/>
      <c r="C2267" s="191"/>
      <c r="D2267" s="191"/>
      <c r="E2267" s="182"/>
      <c r="F2267" s="191"/>
      <c r="G2267" s="191"/>
      <c r="H2267" s="191"/>
      <c r="I2267" s="182"/>
      <c r="J2267" s="191"/>
      <c r="K2267" s="191"/>
      <c r="L2267" s="191"/>
      <c r="M2267" s="191"/>
      <c r="N2267" s="191"/>
      <c r="O2267" s="191"/>
      <c r="P2267" s="191"/>
      <c r="Q2267" s="191"/>
      <c r="R2267" s="191"/>
      <c r="S2267" s="191"/>
      <c r="T2267" s="191"/>
      <c r="U2267" s="191"/>
      <c r="V2267" s="191"/>
      <c r="W2267" s="191"/>
    </row>
    <row r="2268" spans="1:23">
      <c r="A2268" s="191"/>
      <c r="B2268" s="191"/>
      <c r="C2268" s="191"/>
      <c r="D2268" s="191"/>
      <c r="E2268" s="182"/>
      <c r="F2268" s="191"/>
      <c r="G2268" s="191"/>
      <c r="H2268" s="191"/>
      <c r="I2268" s="182"/>
      <c r="J2268" s="191"/>
      <c r="K2268" s="191"/>
      <c r="L2268" s="191"/>
      <c r="M2268" s="191"/>
      <c r="N2268" s="191"/>
      <c r="O2268" s="191"/>
      <c r="P2268" s="191"/>
      <c r="Q2268" s="191"/>
      <c r="R2268" s="191"/>
      <c r="S2268" s="191"/>
      <c r="T2268" s="191"/>
      <c r="U2268" s="191"/>
      <c r="V2268" s="191"/>
      <c r="W2268" s="191"/>
    </row>
    <row r="2269" spans="1:23">
      <c r="A2269" s="191"/>
      <c r="B2269" s="191"/>
      <c r="C2269" s="191"/>
      <c r="D2269" s="191"/>
      <c r="E2269" s="182"/>
      <c r="F2269" s="191"/>
      <c r="G2269" s="191"/>
      <c r="H2269" s="191"/>
      <c r="I2269" s="182"/>
      <c r="J2269" s="191"/>
      <c r="K2269" s="191"/>
      <c r="L2269" s="191"/>
      <c r="M2269" s="191"/>
      <c r="N2269" s="191"/>
      <c r="O2269" s="191"/>
      <c r="P2269" s="191"/>
      <c r="Q2269" s="191"/>
      <c r="R2269" s="191"/>
      <c r="S2269" s="191"/>
      <c r="T2269" s="191"/>
      <c r="U2269" s="191"/>
      <c r="V2269" s="191"/>
      <c r="W2269" s="191"/>
    </row>
    <row r="2270" spans="1:23">
      <c r="A2270" s="191"/>
      <c r="B2270" s="191"/>
      <c r="C2270" s="191"/>
      <c r="D2270" s="191"/>
      <c r="E2270" s="182"/>
      <c r="F2270" s="191"/>
      <c r="G2270" s="191"/>
      <c r="H2270" s="191"/>
      <c r="I2270" s="182"/>
      <c r="J2270" s="191"/>
      <c r="K2270" s="191"/>
      <c r="L2270" s="191"/>
      <c r="M2270" s="191"/>
      <c r="N2270" s="191"/>
      <c r="O2270" s="191"/>
      <c r="P2270" s="191"/>
      <c r="Q2270" s="191"/>
      <c r="R2270" s="191"/>
      <c r="S2270" s="191"/>
      <c r="T2270" s="191"/>
      <c r="U2270" s="191"/>
      <c r="V2270" s="191"/>
      <c r="W2270" s="191"/>
    </row>
    <row r="2271" spans="1:23">
      <c r="A2271" s="191"/>
      <c r="B2271" s="191"/>
      <c r="C2271" s="191"/>
      <c r="D2271" s="191"/>
      <c r="E2271" s="182"/>
      <c r="F2271" s="191"/>
      <c r="G2271" s="191"/>
      <c r="H2271" s="191"/>
      <c r="I2271" s="182"/>
      <c r="J2271" s="191"/>
      <c r="K2271" s="191"/>
      <c r="L2271" s="191"/>
      <c r="M2271" s="191"/>
      <c r="N2271" s="191"/>
      <c r="O2271" s="191"/>
      <c r="P2271" s="191"/>
      <c r="Q2271" s="191"/>
      <c r="R2271" s="191"/>
      <c r="S2271" s="191"/>
      <c r="T2271" s="191"/>
      <c r="U2271" s="191"/>
      <c r="V2271" s="191"/>
      <c r="W2271" s="191"/>
    </row>
    <row r="2272" spans="1:23">
      <c r="A2272" s="191"/>
      <c r="B2272" s="191"/>
      <c r="C2272" s="191"/>
      <c r="D2272" s="191"/>
      <c r="E2272" s="182"/>
      <c r="F2272" s="191"/>
      <c r="G2272" s="191"/>
      <c r="H2272" s="191"/>
      <c r="I2272" s="182"/>
      <c r="J2272" s="191"/>
      <c r="K2272" s="191"/>
      <c r="L2272" s="191"/>
      <c r="M2272" s="191"/>
      <c r="N2272" s="191"/>
      <c r="O2272" s="191"/>
      <c r="P2272" s="191"/>
      <c r="Q2272" s="191"/>
      <c r="R2272" s="191"/>
      <c r="S2272" s="191"/>
      <c r="T2272" s="191"/>
      <c r="U2272" s="191"/>
      <c r="V2272" s="191"/>
      <c r="W2272" s="191"/>
    </row>
    <row r="2273" spans="1:23">
      <c r="A2273" s="191"/>
      <c r="B2273" s="191"/>
      <c r="C2273" s="191"/>
      <c r="D2273" s="191"/>
      <c r="E2273" s="182"/>
      <c r="F2273" s="191"/>
      <c r="G2273" s="191"/>
      <c r="H2273" s="191"/>
      <c r="I2273" s="182"/>
      <c r="J2273" s="191"/>
      <c r="K2273" s="191"/>
      <c r="L2273" s="191"/>
      <c r="M2273" s="191"/>
      <c r="N2273" s="191"/>
      <c r="O2273" s="191"/>
      <c r="P2273" s="191"/>
      <c r="Q2273" s="191"/>
      <c r="R2273" s="191"/>
      <c r="S2273" s="191"/>
      <c r="T2273" s="191"/>
      <c r="U2273" s="191"/>
      <c r="V2273" s="191"/>
      <c r="W2273" s="191"/>
    </row>
    <row r="2274" spans="1:23">
      <c r="A2274" s="191"/>
      <c r="B2274" s="191"/>
      <c r="C2274" s="191"/>
      <c r="D2274" s="191"/>
      <c r="E2274" s="182"/>
      <c r="F2274" s="191"/>
      <c r="G2274" s="191"/>
      <c r="H2274" s="191"/>
      <c r="I2274" s="182"/>
      <c r="J2274" s="191"/>
      <c r="K2274" s="191"/>
      <c r="L2274" s="191"/>
      <c r="M2274" s="191"/>
      <c r="N2274" s="191"/>
      <c r="O2274" s="191"/>
      <c r="P2274" s="191"/>
      <c r="Q2274" s="191"/>
      <c r="R2274" s="191"/>
      <c r="S2274" s="191"/>
      <c r="T2274" s="191"/>
      <c r="U2274" s="191"/>
      <c r="V2274" s="191"/>
      <c r="W2274" s="191"/>
    </row>
    <row r="2275" spans="1:23">
      <c r="A2275" s="191"/>
      <c r="B2275" s="191"/>
      <c r="C2275" s="191"/>
      <c r="D2275" s="191"/>
      <c r="E2275" s="182"/>
      <c r="F2275" s="191"/>
      <c r="G2275" s="191"/>
      <c r="H2275" s="191"/>
      <c r="I2275" s="182"/>
      <c r="J2275" s="191"/>
      <c r="K2275" s="191"/>
      <c r="L2275" s="191"/>
      <c r="M2275" s="191"/>
      <c r="N2275" s="191"/>
      <c r="O2275" s="191"/>
      <c r="P2275" s="191"/>
      <c r="Q2275" s="191"/>
      <c r="R2275" s="191"/>
      <c r="S2275" s="191"/>
      <c r="T2275" s="191"/>
      <c r="U2275" s="191"/>
      <c r="V2275" s="191"/>
      <c r="W2275" s="191"/>
    </row>
    <row r="2276" spans="1:23">
      <c r="A2276" s="191"/>
      <c r="B2276" s="191"/>
      <c r="C2276" s="191"/>
      <c r="D2276" s="191"/>
      <c r="E2276" s="182"/>
      <c r="F2276" s="191"/>
      <c r="G2276" s="191"/>
      <c r="H2276" s="191"/>
      <c r="I2276" s="182"/>
      <c r="J2276" s="191"/>
      <c r="K2276" s="191"/>
      <c r="L2276" s="191"/>
      <c r="M2276" s="191"/>
      <c r="N2276" s="191"/>
      <c r="O2276" s="191"/>
      <c r="P2276" s="191"/>
      <c r="Q2276" s="191"/>
      <c r="R2276" s="191"/>
      <c r="S2276" s="191"/>
      <c r="T2276" s="191"/>
      <c r="U2276" s="191"/>
      <c r="V2276" s="191"/>
      <c r="W2276" s="191"/>
    </row>
    <row r="2277" spans="1:23">
      <c r="A2277" s="191"/>
      <c r="B2277" s="191"/>
      <c r="C2277" s="191"/>
      <c r="D2277" s="191"/>
      <c r="E2277" s="182"/>
      <c r="F2277" s="191"/>
      <c r="G2277" s="191"/>
      <c r="H2277" s="191"/>
      <c r="I2277" s="182"/>
      <c r="J2277" s="191"/>
      <c r="K2277" s="191"/>
      <c r="L2277" s="191"/>
      <c r="M2277" s="191"/>
      <c r="N2277" s="191"/>
      <c r="O2277" s="191"/>
      <c r="P2277" s="191"/>
      <c r="Q2277" s="191"/>
      <c r="R2277" s="191"/>
      <c r="S2277" s="191"/>
      <c r="T2277" s="191"/>
      <c r="U2277" s="191"/>
      <c r="V2277" s="191"/>
      <c r="W2277" s="191"/>
    </row>
    <row r="2278" spans="1:23">
      <c r="A2278" s="191"/>
      <c r="B2278" s="191"/>
      <c r="C2278" s="191"/>
      <c r="D2278" s="191"/>
      <c r="E2278" s="182"/>
      <c r="F2278" s="191"/>
      <c r="G2278" s="191"/>
      <c r="H2278" s="191"/>
      <c r="I2278" s="182"/>
      <c r="J2278" s="191"/>
      <c r="K2278" s="191"/>
      <c r="L2278" s="191"/>
      <c r="M2278" s="191"/>
      <c r="N2278" s="191"/>
      <c r="O2278" s="191"/>
      <c r="P2278" s="191"/>
      <c r="Q2278" s="191"/>
      <c r="R2278" s="191"/>
      <c r="S2278" s="191"/>
      <c r="T2278" s="191"/>
      <c r="U2278" s="191"/>
      <c r="V2278" s="191"/>
      <c r="W2278" s="191"/>
    </row>
    <row r="2279" spans="1:23">
      <c r="A2279" s="191"/>
      <c r="B2279" s="191"/>
      <c r="C2279" s="191"/>
      <c r="D2279" s="191"/>
      <c r="E2279" s="182"/>
      <c r="F2279" s="191"/>
      <c r="G2279" s="191"/>
      <c r="H2279" s="191"/>
      <c r="I2279" s="182"/>
      <c r="J2279" s="191"/>
      <c r="K2279" s="191"/>
      <c r="L2279" s="191"/>
      <c r="M2279" s="191"/>
      <c r="N2279" s="191"/>
      <c r="O2279" s="191"/>
      <c r="P2279" s="191"/>
      <c r="Q2279" s="191"/>
      <c r="R2279" s="191"/>
      <c r="S2279" s="191"/>
      <c r="T2279" s="191"/>
      <c r="U2279" s="191"/>
      <c r="V2279" s="191"/>
      <c r="W2279" s="191"/>
    </row>
    <row r="2280" spans="1:23">
      <c r="A2280" s="191"/>
      <c r="B2280" s="191"/>
      <c r="C2280" s="191"/>
      <c r="D2280" s="191"/>
      <c r="E2280" s="182"/>
      <c r="F2280" s="191"/>
      <c r="G2280" s="191"/>
      <c r="H2280" s="191"/>
      <c r="I2280" s="182"/>
      <c r="J2280" s="191"/>
      <c r="K2280" s="191"/>
      <c r="L2280" s="191"/>
      <c r="M2280" s="191"/>
      <c r="N2280" s="191"/>
      <c r="O2280" s="191"/>
      <c r="P2280" s="191"/>
      <c r="Q2280" s="191"/>
      <c r="R2280" s="191"/>
      <c r="S2280" s="191"/>
      <c r="T2280" s="191"/>
      <c r="U2280" s="191"/>
      <c r="V2280" s="191"/>
      <c r="W2280" s="191"/>
    </row>
    <row r="2281" spans="1:23">
      <c r="A2281" s="191"/>
      <c r="B2281" s="191"/>
      <c r="C2281" s="191"/>
      <c r="D2281" s="191"/>
      <c r="E2281" s="182"/>
      <c r="F2281" s="191"/>
      <c r="G2281" s="191"/>
      <c r="H2281" s="191"/>
      <c r="I2281" s="182"/>
      <c r="J2281" s="191"/>
      <c r="K2281" s="191"/>
      <c r="L2281" s="191"/>
      <c r="M2281" s="191"/>
      <c r="N2281" s="191"/>
      <c r="O2281" s="191"/>
      <c r="P2281" s="191"/>
      <c r="Q2281" s="191"/>
      <c r="R2281" s="191"/>
      <c r="S2281" s="191"/>
      <c r="T2281" s="191"/>
      <c r="U2281" s="191"/>
      <c r="V2281" s="191"/>
      <c r="W2281" s="191"/>
    </row>
    <row r="2282" spans="1:23">
      <c r="A2282" s="191"/>
      <c r="B2282" s="191"/>
      <c r="C2282" s="191"/>
      <c r="D2282" s="191"/>
      <c r="E2282" s="182"/>
      <c r="F2282" s="191"/>
      <c r="G2282" s="191"/>
      <c r="H2282" s="191"/>
      <c r="I2282" s="182"/>
      <c r="J2282" s="191"/>
      <c r="K2282" s="191"/>
      <c r="L2282" s="191"/>
      <c r="M2282" s="191"/>
      <c r="N2282" s="191"/>
      <c r="O2282" s="191"/>
      <c r="P2282" s="191"/>
      <c r="Q2282" s="191"/>
      <c r="R2282" s="191"/>
      <c r="S2282" s="191"/>
      <c r="T2282" s="191"/>
      <c r="U2282" s="191"/>
      <c r="V2282" s="191"/>
      <c r="W2282" s="191"/>
    </row>
    <row r="2283" spans="1:23">
      <c r="A2283" s="191"/>
      <c r="B2283" s="191"/>
      <c r="C2283" s="191"/>
      <c r="D2283" s="191"/>
      <c r="E2283" s="182"/>
      <c r="F2283" s="191"/>
      <c r="G2283" s="191"/>
      <c r="H2283" s="191"/>
      <c r="I2283" s="182"/>
      <c r="J2283" s="191"/>
      <c r="K2283" s="191"/>
      <c r="L2283" s="191"/>
      <c r="M2283" s="191"/>
      <c r="N2283" s="191"/>
      <c r="O2283" s="191"/>
      <c r="P2283" s="191"/>
      <c r="Q2283" s="191"/>
      <c r="R2283" s="191"/>
      <c r="S2283" s="191"/>
      <c r="T2283" s="191"/>
      <c r="U2283" s="191"/>
      <c r="V2283" s="191"/>
      <c r="W2283" s="191"/>
    </row>
    <row r="2284" spans="1:23">
      <c r="A2284" s="191"/>
      <c r="B2284" s="191"/>
      <c r="C2284" s="191"/>
      <c r="D2284" s="191"/>
      <c r="E2284" s="182"/>
      <c r="F2284" s="191"/>
      <c r="G2284" s="191"/>
      <c r="H2284" s="191"/>
      <c r="I2284" s="182"/>
      <c r="J2284" s="191"/>
      <c r="K2284" s="191"/>
      <c r="L2284" s="191"/>
      <c r="M2284" s="191"/>
      <c r="N2284" s="191"/>
      <c r="O2284" s="191"/>
      <c r="P2284" s="191"/>
      <c r="Q2284" s="191"/>
      <c r="R2284" s="191"/>
      <c r="S2284" s="191"/>
      <c r="T2284" s="191"/>
      <c r="U2284" s="191"/>
      <c r="V2284" s="191"/>
      <c r="W2284" s="191"/>
    </row>
    <row r="2285" spans="1:23">
      <c r="A2285" s="191"/>
      <c r="B2285" s="191"/>
      <c r="C2285" s="191"/>
      <c r="D2285" s="191"/>
      <c r="E2285" s="182"/>
      <c r="F2285" s="191"/>
      <c r="G2285" s="191"/>
      <c r="H2285" s="191"/>
      <c r="I2285" s="182"/>
      <c r="J2285" s="191"/>
      <c r="K2285" s="191"/>
      <c r="L2285" s="191"/>
      <c r="M2285" s="191"/>
      <c r="N2285" s="191"/>
      <c r="O2285" s="191"/>
      <c r="P2285" s="191"/>
      <c r="Q2285" s="191"/>
      <c r="R2285" s="191"/>
      <c r="S2285" s="191"/>
      <c r="T2285" s="191"/>
      <c r="U2285" s="191"/>
      <c r="V2285" s="191"/>
      <c r="W2285" s="191"/>
    </row>
    <row r="2286" spans="1:23">
      <c r="A2286" s="191"/>
      <c r="B2286" s="191"/>
      <c r="C2286" s="191"/>
      <c r="D2286" s="191"/>
      <c r="E2286" s="182"/>
      <c r="F2286" s="191"/>
      <c r="G2286" s="191"/>
      <c r="H2286" s="191"/>
      <c r="I2286" s="182"/>
      <c r="J2286" s="191"/>
      <c r="K2286" s="191"/>
      <c r="L2286" s="191"/>
      <c r="M2286" s="191"/>
      <c r="N2286" s="191"/>
      <c r="O2286" s="191"/>
      <c r="P2286" s="191"/>
      <c r="Q2286" s="191"/>
      <c r="R2286" s="191"/>
      <c r="S2286" s="191"/>
      <c r="T2286" s="191"/>
      <c r="U2286" s="191"/>
      <c r="V2286" s="191"/>
      <c r="W2286" s="191"/>
    </row>
    <row r="2287" spans="1:23">
      <c r="A2287" s="191"/>
      <c r="B2287" s="191"/>
      <c r="C2287" s="191"/>
      <c r="D2287" s="191"/>
      <c r="E2287" s="182"/>
      <c r="F2287" s="191"/>
      <c r="G2287" s="191"/>
      <c r="H2287" s="191"/>
      <c r="I2287" s="182"/>
      <c r="J2287" s="191"/>
      <c r="K2287" s="191"/>
      <c r="L2287" s="191"/>
      <c r="M2287" s="191"/>
      <c r="N2287" s="191"/>
      <c r="O2287" s="191"/>
      <c r="P2287" s="191"/>
      <c r="Q2287" s="191"/>
      <c r="R2287" s="191"/>
      <c r="S2287" s="191"/>
      <c r="T2287" s="191"/>
      <c r="U2287" s="191"/>
      <c r="V2287" s="191"/>
      <c r="W2287" s="191"/>
    </row>
    <row r="2288" spans="1:23">
      <c r="A2288" s="191"/>
      <c r="B2288" s="191"/>
      <c r="C2288" s="191"/>
      <c r="D2288" s="191"/>
      <c r="E2288" s="182"/>
      <c r="F2288" s="191"/>
      <c r="G2288" s="191"/>
      <c r="H2288" s="191"/>
      <c r="I2288" s="182"/>
      <c r="J2288" s="191"/>
      <c r="K2288" s="191"/>
      <c r="L2288" s="191"/>
      <c r="M2288" s="191"/>
      <c r="N2288" s="191"/>
      <c r="O2288" s="191"/>
      <c r="P2288" s="191"/>
      <c r="Q2288" s="191"/>
      <c r="R2288" s="191"/>
      <c r="S2288" s="191"/>
      <c r="T2288" s="191"/>
      <c r="U2288" s="191"/>
      <c r="V2288" s="191"/>
      <c r="W2288" s="191"/>
    </row>
    <row r="2289" spans="1:23">
      <c r="A2289" s="191"/>
      <c r="B2289" s="191"/>
      <c r="C2289" s="191"/>
      <c r="D2289" s="191"/>
      <c r="E2289" s="182"/>
      <c r="F2289" s="191"/>
      <c r="G2289" s="191"/>
      <c r="H2289" s="191"/>
      <c r="I2289" s="182"/>
      <c r="J2289" s="191"/>
      <c r="K2289" s="191"/>
      <c r="L2289" s="191"/>
      <c r="M2289" s="191"/>
      <c r="N2289" s="191"/>
      <c r="O2289" s="191"/>
      <c r="P2289" s="191"/>
      <c r="Q2289" s="191"/>
      <c r="R2289" s="191"/>
      <c r="S2289" s="191"/>
      <c r="T2289" s="191"/>
      <c r="U2289" s="191"/>
      <c r="V2289" s="191"/>
      <c r="W2289" s="191"/>
    </row>
    <row r="2290" spans="1:23">
      <c r="A2290" s="191"/>
      <c r="B2290" s="191"/>
      <c r="C2290" s="191"/>
      <c r="D2290" s="191"/>
      <c r="E2290" s="182"/>
      <c r="F2290" s="191"/>
      <c r="G2290" s="191"/>
      <c r="H2290" s="191"/>
      <c r="I2290" s="182"/>
      <c r="J2290" s="191"/>
      <c r="K2290" s="191"/>
      <c r="L2290" s="191"/>
      <c r="M2290" s="191"/>
      <c r="N2290" s="191"/>
      <c r="O2290" s="191"/>
      <c r="P2290" s="191"/>
      <c r="Q2290" s="191"/>
      <c r="R2290" s="191"/>
      <c r="S2290" s="191"/>
      <c r="T2290" s="191"/>
      <c r="U2290" s="191"/>
      <c r="V2290" s="191"/>
      <c r="W2290" s="191"/>
    </row>
    <row r="2291" spans="1:23">
      <c r="A2291" s="191"/>
      <c r="B2291" s="191"/>
      <c r="C2291" s="191"/>
      <c r="D2291" s="191"/>
      <c r="E2291" s="182"/>
      <c r="F2291" s="191"/>
      <c r="G2291" s="191"/>
      <c r="H2291" s="191"/>
      <c r="I2291" s="182"/>
      <c r="J2291" s="191"/>
      <c r="K2291" s="191"/>
      <c r="L2291" s="191"/>
      <c r="M2291" s="191"/>
      <c r="N2291" s="191"/>
      <c r="O2291" s="191"/>
      <c r="P2291" s="191"/>
      <c r="Q2291" s="191"/>
      <c r="R2291" s="191"/>
      <c r="S2291" s="191"/>
      <c r="T2291" s="191"/>
      <c r="U2291" s="191"/>
      <c r="V2291" s="191"/>
      <c r="W2291" s="191"/>
    </row>
    <row r="2292" spans="1:23">
      <c r="A2292" s="191"/>
      <c r="B2292" s="191"/>
      <c r="C2292" s="191"/>
      <c r="D2292" s="191"/>
      <c r="E2292" s="182"/>
      <c r="F2292" s="191"/>
      <c r="G2292" s="191"/>
      <c r="H2292" s="191"/>
      <c r="I2292" s="182"/>
      <c r="J2292" s="191"/>
      <c r="K2292" s="191"/>
      <c r="L2292" s="191"/>
      <c r="M2292" s="191"/>
      <c r="N2292" s="191"/>
      <c r="O2292" s="191"/>
      <c r="P2292" s="191"/>
      <c r="Q2292" s="191"/>
      <c r="R2292" s="191"/>
      <c r="S2292" s="191"/>
      <c r="T2292" s="191"/>
      <c r="U2292" s="191"/>
      <c r="V2292" s="191"/>
      <c r="W2292" s="191"/>
    </row>
    <row r="2293" spans="1:23">
      <c r="A2293" s="191"/>
      <c r="B2293" s="191"/>
      <c r="C2293" s="191"/>
      <c r="D2293" s="191"/>
      <c r="E2293" s="182"/>
      <c r="F2293" s="191"/>
      <c r="G2293" s="191"/>
      <c r="H2293" s="191"/>
      <c r="I2293" s="182"/>
      <c r="J2293" s="191"/>
      <c r="K2293" s="191"/>
      <c r="L2293" s="191"/>
      <c r="M2293" s="191"/>
      <c r="N2293" s="191"/>
      <c r="O2293" s="191"/>
      <c r="P2293" s="191"/>
      <c r="Q2293" s="191"/>
      <c r="R2293" s="191"/>
      <c r="S2293" s="191"/>
      <c r="T2293" s="191"/>
      <c r="U2293" s="191"/>
      <c r="V2293" s="191"/>
      <c r="W2293" s="191"/>
    </row>
    <row r="2294" spans="1:23">
      <c r="A2294" s="191"/>
      <c r="B2294" s="191"/>
      <c r="C2294" s="191"/>
      <c r="D2294" s="191"/>
      <c r="E2294" s="182"/>
      <c r="F2294" s="191"/>
      <c r="G2294" s="191"/>
      <c r="H2294" s="191"/>
      <c r="I2294" s="182"/>
      <c r="J2294" s="191"/>
      <c r="K2294" s="191"/>
      <c r="L2294" s="191"/>
      <c r="M2294" s="191"/>
      <c r="N2294" s="191"/>
      <c r="O2294" s="191"/>
      <c r="P2294" s="191"/>
      <c r="Q2294" s="191"/>
      <c r="R2294" s="191"/>
      <c r="S2294" s="191"/>
      <c r="T2294" s="191"/>
      <c r="U2294" s="191"/>
      <c r="V2294" s="191"/>
      <c r="W2294" s="191"/>
    </row>
    <row r="2295" spans="1:23">
      <c r="A2295" s="191"/>
      <c r="B2295" s="191"/>
      <c r="C2295" s="191"/>
      <c r="D2295" s="191"/>
      <c r="E2295" s="182"/>
      <c r="F2295" s="191"/>
      <c r="G2295" s="191"/>
      <c r="H2295" s="191"/>
      <c r="I2295" s="182"/>
      <c r="J2295" s="191"/>
      <c r="K2295" s="191"/>
      <c r="L2295" s="191"/>
      <c r="M2295" s="191"/>
      <c r="N2295" s="191"/>
      <c r="O2295" s="191"/>
      <c r="P2295" s="191"/>
      <c r="Q2295" s="191"/>
      <c r="R2295" s="191"/>
      <c r="S2295" s="191"/>
      <c r="T2295" s="191"/>
      <c r="U2295" s="191"/>
      <c r="V2295" s="191"/>
      <c r="W2295" s="191"/>
    </row>
    <row r="2296" spans="1:23">
      <c r="A2296" s="191"/>
      <c r="B2296" s="191"/>
      <c r="C2296" s="191"/>
      <c r="D2296" s="191"/>
      <c r="E2296" s="182"/>
      <c r="F2296" s="191"/>
      <c r="G2296" s="191"/>
      <c r="H2296" s="191"/>
      <c r="I2296" s="182"/>
      <c r="J2296" s="191"/>
      <c r="K2296" s="191"/>
      <c r="L2296" s="191"/>
      <c r="M2296" s="191"/>
      <c r="N2296" s="191"/>
      <c r="O2296" s="191"/>
      <c r="P2296" s="191"/>
      <c r="Q2296" s="191"/>
      <c r="R2296" s="191"/>
      <c r="S2296" s="191"/>
      <c r="T2296" s="191"/>
      <c r="U2296" s="191"/>
      <c r="V2296" s="191"/>
      <c r="W2296" s="191"/>
    </row>
    <row r="2297" spans="1:23">
      <c r="A2297" s="191"/>
      <c r="B2297" s="191"/>
      <c r="C2297" s="191"/>
      <c r="D2297" s="191"/>
      <c r="E2297" s="182"/>
      <c r="F2297" s="191"/>
      <c r="G2297" s="191"/>
      <c r="H2297" s="191"/>
      <c r="I2297" s="182"/>
      <c r="J2297" s="191"/>
      <c r="K2297" s="191"/>
      <c r="L2297" s="191"/>
      <c r="M2297" s="191"/>
      <c r="N2297" s="191"/>
      <c r="O2297" s="191"/>
      <c r="P2297" s="191"/>
      <c r="Q2297" s="191"/>
      <c r="R2297" s="191"/>
      <c r="S2297" s="191"/>
      <c r="T2297" s="191"/>
      <c r="U2297" s="191"/>
      <c r="V2297" s="191"/>
      <c r="W2297" s="191"/>
    </row>
    <row r="2298" spans="1:23">
      <c r="A2298" s="191"/>
      <c r="B2298" s="191"/>
      <c r="C2298" s="191"/>
      <c r="D2298" s="191"/>
      <c r="E2298" s="182"/>
      <c r="F2298" s="191"/>
      <c r="G2298" s="191"/>
      <c r="H2298" s="191"/>
      <c r="I2298" s="182"/>
      <c r="J2298" s="191"/>
      <c r="K2298" s="191"/>
      <c r="L2298" s="191"/>
      <c r="M2298" s="191"/>
      <c r="N2298" s="191"/>
      <c r="O2298" s="191"/>
      <c r="P2298" s="191"/>
      <c r="Q2298" s="191"/>
      <c r="R2298" s="191"/>
      <c r="S2298" s="191"/>
      <c r="T2298" s="191"/>
      <c r="U2298" s="191"/>
      <c r="V2298" s="191"/>
      <c r="W2298" s="191"/>
    </row>
    <row r="2299" spans="1:23">
      <c r="A2299" s="191"/>
      <c r="B2299" s="191"/>
      <c r="C2299" s="191"/>
      <c r="D2299" s="191"/>
      <c r="E2299" s="182"/>
      <c r="F2299" s="191"/>
      <c r="G2299" s="191"/>
      <c r="H2299" s="191"/>
      <c r="I2299" s="182"/>
      <c r="J2299" s="191"/>
      <c r="K2299" s="191"/>
      <c r="L2299" s="191"/>
      <c r="M2299" s="191"/>
      <c r="N2299" s="191"/>
      <c r="O2299" s="191"/>
      <c r="P2299" s="191"/>
      <c r="Q2299" s="191"/>
      <c r="R2299" s="191"/>
      <c r="S2299" s="191"/>
      <c r="T2299" s="191"/>
      <c r="U2299" s="191"/>
      <c r="V2299" s="191"/>
      <c r="W2299" s="191"/>
    </row>
    <row r="2300" spans="1:23">
      <c r="A2300" s="191"/>
      <c r="B2300" s="191"/>
      <c r="C2300" s="191"/>
      <c r="D2300" s="191"/>
      <c r="E2300" s="182"/>
      <c r="F2300" s="191"/>
      <c r="G2300" s="191"/>
      <c r="H2300" s="191"/>
      <c r="I2300" s="182"/>
      <c r="J2300" s="191"/>
      <c r="K2300" s="191"/>
      <c r="L2300" s="191"/>
      <c r="M2300" s="191"/>
      <c r="N2300" s="191"/>
      <c r="O2300" s="191"/>
      <c r="P2300" s="191"/>
      <c r="Q2300" s="191"/>
      <c r="R2300" s="191"/>
      <c r="S2300" s="191"/>
      <c r="T2300" s="191"/>
      <c r="U2300" s="191"/>
      <c r="V2300" s="191"/>
      <c r="W2300" s="191"/>
    </row>
    <row r="2301" spans="1:23">
      <c r="A2301" s="191"/>
      <c r="B2301" s="191"/>
      <c r="C2301" s="191"/>
      <c r="D2301" s="191"/>
      <c r="E2301" s="182"/>
      <c r="F2301" s="191"/>
      <c r="G2301" s="191"/>
      <c r="H2301" s="191"/>
      <c r="I2301" s="182"/>
      <c r="J2301" s="191"/>
      <c r="K2301" s="191"/>
      <c r="L2301" s="191"/>
      <c r="M2301" s="191"/>
      <c r="N2301" s="191"/>
      <c r="O2301" s="191"/>
      <c r="P2301" s="191"/>
      <c r="Q2301" s="191"/>
      <c r="R2301" s="191"/>
      <c r="S2301" s="191"/>
      <c r="T2301" s="191"/>
      <c r="U2301" s="191"/>
      <c r="V2301" s="191"/>
      <c r="W2301" s="191"/>
    </row>
    <row r="2302" spans="1:23">
      <c r="A2302" s="191"/>
      <c r="B2302" s="191"/>
      <c r="C2302" s="191"/>
      <c r="D2302" s="191"/>
      <c r="E2302" s="182"/>
      <c r="F2302" s="191"/>
      <c r="G2302" s="191"/>
      <c r="H2302" s="191"/>
      <c r="I2302" s="182"/>
      <c r="J2302" s="191"/>
      <c r="K2302" s="191"/>
      <c r="L2302" s="191"/>
      <c r="M2302" s="191"/>
      <c r="N2302" s="191"/>
      <c r="O2302" s="191"/>
      <c r="P2302" s="191"/>
      <c r="Q2302" s="191"/>
      <c r="R2302" s="191"/>
      <c r="S2302" s="191"/>
      <c r="T2302" s="191"/>
      <c r="U2302" s="191"/>
      <c r="V2302" s="191"/>
      <c r="W2302" s="191"/>
    </row>
    <row r="2303" spans="1:23">
      <c r="A2303" s="191"/>
      <c r="B2303" s="191"/>
      <c r="C2303" s="191"/>
      <c r="D2303" s="191"/>
      <c r="E2303" s="182"/>
      <c r="F2303" s="191"/>
      <c r="G2303" s="191"/>
      <c r="H2303" s="191"/>
      <c r="I2303" s="182"/>
      <c r="J2303" s="191"/>
      <c r="K2303" s="191"/>
      <c r="L2303" s="191"/>
      <c r="M2303" s="191"/>
      <c r="N2303" s="191"/>
      <c r="O2303" s="191"/>
      <c r="P2303" s="191"/>
      <c r="Q2303" s="191"/>
      <c r="R2303" s="191"/>
      <c r="S2303" s="191"/>
      <c r="T2303" s="191"/>
      <c r="U2303" s="191"/>
      <c r="V2303" s="191"/>
      <c r="W2303" s="191"/>
    </row>
    <row r="2304" spans="1:23">
      <c r="A2304" s="191"/>
      <c r="B2304" s="191"/>
      <c r="C2304" s="191"/>
      <c r="D2304" s="191"/>
      <c r="E2304" s="182"/>
      <c r="F2304" s="191"/>
      <c r="G2304" s="191"/>
      <c r="H2304" s="191"/>
      <c r="I2304" s="182"/>
      <c r="J2304" s="191"/>
      <c r="K2304" s="191"/>
      <c r="L2304" s="191"/>
      <c r="M2304" s="191"/>
      <c r="N2304" s="191"/>
      <c r="O2304" s="191"/>
      <c r="P2304" s="191"/>
      <c r="Q2304" s="191"/>
      <c r="R2304" s="191"/>
      <c r="S2304" s="191"/>
      <c r="T2304" s="191"/>
      <c r="U2304" s="191"/>
      <c r="V2304" s="191"/>
      <c r="W2304" s="191"/>
    </row>
    <row r="2305" spans="1:23">
      <c r="A2305" s="191"/>
      <c r="B2305" s="191"/>
      <c r="C2305" s="191"/>
      <c r="D2305" s="191"/>
      <c r="E2305" s="182"/>
      <c r="F2305" s="191"/>
      <c r="G2305" s="191"/>
      <c r="H2305" s="191"/>
      <c r="I2305" s="182"/>
      <c r="J2305" s="191"/>
      <c r="K2305" s="191"/>
      <c r="L2305" s="191"/>
      <c r="M2305" s="191"/>
      <c r="N2305" s="191"/>
      <c r="O2305" s="191"/>
      <c r="P2305" s="191"/>
      <c r="Q2305" s="191"/>
      <c r="R2305" s="191"/>
      <c r="S2305" s="191"/>
      <c r="T2305" s="191"/>
      <c r="U2305" s="191"/>
      <c r="V2305" s="191"/>
      <c r="W2305" s="191"/>
    </row>
    <row r="2306" spans="1:23">
      <c r="A2306" s="191"/>
      <c r="B2306" s="191"/>
      <c r="C2306" s="191"/>
      <c r="D2306" s="191"/>
      <c r="E2306" s="182"/>
      <c r="F2306" s="191"/>
      <c r="G2306" s="191"/>
      <c r="H2306" s="191"/>
      <c r="I2306" s="182"/>
      <c r="J2306" s="191"/>
      <c r="K2306" s="191"/>
      <c r="L2306" s="191"/>
      <c r="M2306" s="191"/>
      <c r="N2306" s="191"/>
      <c r="O2306" s="191"/>
      <c r="P2306" s="191"/>
      <c r="Q2306" s="191"/>
      <c r="R2306" s="191"/>
      <c r="S2306" s="191"/>
      <c r="T2306" s="191"/>
      <c r="U2306" s="191"/>
      <c r="V2306" s="191"/>
      <c r="W2306" s="191"/>
    </row>
    <row r="2307" spans="1:23">
      <c r="A2307" s="191"/>
      <c r="B2307" s="191"/>
      <c r="C2307" s="191"/>
      <c r="D2307" s="191"/>
      <c r="E2307" s="182"/>
      <c r="F2307" s="191"/>
      <c r="G2307" s="191"/>
      <c r="H2307" s="191"/>
      <c r="I2307" s="182"/>
      <c r="J2307" s="191"/>
      <c r="K2307" s="191"/>
      <c r="L2307" s="191"/>
      <c r="M2307" s="191"/>
      <c r="N2307" s="191"/>
      <c r="O2307" s="191"/>
      <c r="P2307" s="191"/>
      <c r="Q2307" s="191"/>
      <c r="R2307" s="191"/>
      <c r="S2307" s="191"/>
      <c r="T2307" s="191"/>
      <c r="U2307" s="191"/>
      <c r="V2307" s="191"/>
      <c r="W2307" s="191"/>
    </row>
    <row r="2308" spans="1:23">
      <c r="A2308" s="191"/>
      <c r="B2308" s="191"/>
      <c r="C2308" s="191"/>
      <c r="D2308" s="191"/>
      <c r="E2308" s="182"/>
      <c r="F2308" s="191"/>
      <c r="G2308" s="191"/>
      <c r="H2308" s="191"/>
      <c r="I2308" s="182"/>
      <c r="J2308" s="191"/>
      <c r="K2308" s="191"/>
      <c r="L2308" s="191"/>
      <c r="M2308" s="191"/>
      <c r="N2308" s="191"/>
      <c r="O2308" s="191"/>
      <c r="P2308" s="191"/>
      <c r="Q2308" s="191"/>
      <c r="R2308" s="191"/>
      <c r="S2308" s="191"/>
      <c r="T2308" s="191"/>
      <c r="U2308" s="191"/>
      <c r="V2308" s="191"/>
      <c r="W2308" s="191"/>
    </row>
    <row r="2309" spans="1:23">
      <c r="A2309" s="191"/>
      <c r="B2309" s="191"/>
      <c r="C2309" s="191"/>
      <c r="D2309" s="191"/>
      <c r="E2309" s="182"/>
      <c r="F2309" s="191"/>
      <c r="G2309" s="191"/>
      <c r="H2309" s="191"/>
      <c r="I2309" s="182"/>
      <c r="J2309" s="191"/>
      <c r="K2309" s="191"/>
      <c r="L2309" s="191"/>
      <c r="M2309" s="191"/>
      <c r="N2309" s="191"/>
      <c r="O2309" s="191"/>
      <c r="P2309" s="191"/>
      <c r="Q2309" s="191"/>
      <c r="R2309" s="191"/>
      <c r="S2309" s="191"/>
      <c r="T2309" s="191"/>
      <c r="U2309" s="191"/>
      <c r="V2309" s="191"/>
      <c r="W2309" s="191"/>
    </row>
    <row r="2310" spans="1:23">
      <c r="A2310" s="191"/>
      <c r="B2310" s="191"/>
      <c r="C2310" s="191"/>
      <c r="D2310" s="191"/>
      <c r="E2310" s="182"/>
      <c r="F2310" s="191"/>
      <c r="G2310" s="191"/>
      <c r="H2310" s="191"/>
      <c r="I2310" s="182"/>
      <c r="J2310" s="191"/>
      <c r="K2310" s="191"/>
      <c r="L2310" s="191"/>
      <c r="M2310" s="191"/>
      <c r="N2310" s="191"/>
      <c r="O2310" s="191"/>
      <c r="P2310" s="191"/>
      <c r="Q2310" s="191"/>
      <c r="R2310" s="191"/>
      <c r="S2310" s="191"/>
      <c r="T2310" s="191"/>
      <c r="U2310" s="191"/>
      <c r="V2310" s="191"/>
      <c r="W2310" s="191"/>
    </row>
    <row r="2311" spans="1:23">
      <c r="A2311" s="191"/>
      <c r="B2311" s="191"/>
      <c r="C2311" s="191"/>
      <c r="D2311" s="191"/>
      <c r="E2311" s="182"/>
      <c r="F2311" s="191"/>
      <c r="G2311" s="191"/>
      <c r="H2311" s="191"/>
      <c r="I2311" s="182"/>
      <c r="J2311" s="191"/>
      <c r="K2311" s="191"/>
      <c r="L2311" s="191"/>
      <c r="M2311" s="191"/>
      <c r="N2311" s="191"/>
      <c r="O2311" s="191"/>
      <c r="P2311" s="191"/>
      <c r="Q2311" s="191"/>
      <c r="R2311" s="191"/>
      <c r="S2311" s="191"/>
      <c r="T2311" s="191"/>
      <c r="U2311" s="191"/>
      <c r="V2311" s="191"/>
      <c r="W2311" s="191"/>
    </row>
    <row r="2312" spans="1:23">
      <c r="A2312" s="191"/>
      <c r="B2312" s="191"/>
      <c r="C2312" s="191"/>
      <c r="D2312" s="191"/>
      <c r="E2312" s="182"/>
      <c r="F2312" s="191"/>
      <c r="G2312" s="191"/>
      <c r="H2312" s="191"/>
      <c r="I2312" s="182"/>
      <c r="J2312" s="191"/>
      <c r="K2312" s="191"/>
      <c r="L2312" s="191"/>
      <c r="M2312" s="191"/>
      <c r="N2312" s="191"/>
      <c r="O2312" s="191"/>
      <c r="P2312" s="191"/>
      <c r="Q2312" s="191"/>
      <c r="R2312" s="191"/>
      <c r="S2312" s="191"/>
      <c r="T2312" s="191"/>
      <c r="U2312" s="191"/>
      <c r="V2312" s="191"/>
      <c r="W2312" s="191"/>
    </row>
    <row r="2313" spans="1:23">
      <c r="A2313" s="191"/>
      <c r="B2313" s="191"/>
      <c r="C2313" s="191"/>
      <c r="D2313" s="191"/>
      <c r="E2313" s="182"/>
      <c r="F2313" s="191"/>
      <c r="G2313" s="191"/>
      <c r="H2313" s="191"/>
      <c r="I2313" s="182"/>
      <c r="J2313" s="191"/>
      <c r="K2313" s="191"/>
      <c r="L2313" s="191"/>
      <c r="M2313" s="191"/>
      <c r="N2313" s="191"/>
      <c r="O2313" s="191"/>
      <c r="P2313" s="191"/>
      <c r="Q2313" s="191"/>
      <c r="R2313" s="191"/>
      <c r="S2313" s="191"/>
      <c r="T2313" s="191"/>
      <c r="U2313" s="191"/>
      <c r="V2313" s="191"/>
      <c r="W2313" s="191"/>
    </row>
    <row r="2314" spans="1:23">
      <c r="A2314" s="191"/>
      <c r="B2314" s="191"/>
      <c r="C2314" s="191"/>
      <c r="D2314" s="191"/>
      <c r="E2314" s="182"/>
      <c r="F2314" s="191"/>
      <c r="G2314" s="191"/>
      <c r="H2314" s="191"/>
      <c r="I2314" s="182"/>
      <c r="J2314" s="191"/>
      <c r="K2314" s="191"/>
      <c r="L2314" s="191"/>
      <c r="M2314" s="191"/>
      <c r="N2314" s="191"/>
      <c r="O2314" s="191"/>
      <c r="P2314" s="191"/>
      <c r="Q2314" s="191"/>
      <c r="R2314" s="191"/>
      <c r="S2314" s="191"/>
      <c r="T2314" s="191"/>
      <c r="U2314" s="191"/>
      <c r="V2314" s="191"/>
      <c r="W2314" s="191"/>
    </row>
    <row r="2315" spans="1:23">
      <c r="A2315" s="191"/>
      <c r="B2315" s="191"/>
      <c r="C2315" s="191"/>
      <c r="D2315" s="191"/>
      <c r="E2315" s="182"/>
      <c r="F2315" s="191"/>
      <c r="G2315" s="191"/>
      <c r="H2315" s="191"/>
      <c r="I2315" s="182"/>
      <c r="J2315" s="191"/>
      <c r="K2315" s="191"/>
      <c r="L2315" s="191"/>
      <c r="M2315" s="191"/>
      <c r="N2315" s="191"/>
      <c r="O2315" s="191"/>
      <c r="P2315" s="191"/>
      <c r="Q2315" s="191"/>
      <c r="R2315" s="191"/>
      <c r="S2315" s="191"/>
      <c r="T2315" s="191"/>
      <c r="U2315" s="191"/>
      <c r="V2315" s="191"/>
      <c r="W2315" s="191"/>
    </row>
    <row r="2316" spans="1:23">
      <c r="A2316" s="191"/>
      <c r="B2316" s="191"/>
      <c r="C2316" s="191"/>
      <c r="D2316" s="191"/>
      <c r="E2316" s="182"/>
      <c r="F2316" s="191"/>
      <c r="G2316" s="191"/>
      <c r="H2316" s="191"/>
      <c r="I2316" s="182"/>
      <c r="J2316" s="191"/>
      <c r="K2316" s="191"/>
      <c r="L2316" s="191"/>
      <c r="M2316" s="191"/>
      <c r="N2316" s="191"/>
      <c r="O2316" s="191"/>
      <c r="P2316" s="191"/>
      <c r="Q2316" s="191"/>
      <c r="R2316" s="191"/>
      <c r="S2316" s="191"/>
      <c r="T2316" s="191"/>
      <c r="U2316" s="191"/>
      <c r="V2316" s="191"/>
      <c r="W2316" s="191"/>
    </row>
    <row r="2317" spans="1:23">
      <c r="A2317" s="191"/>
      <c r="B2317" s="191"/>
      <c r="C2317" s="191"/>
      <c r="D2317" s="191"/>
      <c r="E2317" s="182"/>
      <c r="F2317" s="191"/>
      <c r="G2317" s="191"/>
      <c r="H2317" s="191"/>
      <c r="I2317" s="182"/>
      <c r="J2317" s="191"/>
      <c r="K2317" s="191"/>
      <c r="L2317" s="191"/>
      <c r="M2317" s="191"/>
      <c r="N2317" s="191"/>
      <c r="O2317" s="191"/>
      <c r="P2317" s="191"/>
      <c r="Q2317" s="191"/>
      <c r="R2317" s="191"/>
      <c r="S2317" s="191"/>
      <c r="T2317" s="191"/>
      <c r="U2317" s="191"/>
      <c r="V2317" s="191"/>
      <c r="W2317" s="191"/>
    </row>
    <row r="2318" spans="1:23">
      <c r="A2318" s="191"/>
      <c r="B2318" s="191"/>
      <c r="C2318" s="191"/>
      <c r="D2318" s="191"/>
      <c r="E2318" s="182"/>
      <c r="F2318" s="191"/>
      <c r="G2318" s="191"/>
      <c r="H2318" s="191"/>
      <c r="I2318" s="182"/>
      <c r="J2318" s="191"/>
      <c r="K2318" s="191"/>
      <c r="L2318" s="191"/>
      <c r="M2318" s="191"/>
      <c r="N2318" s="191"/>
      <c r="O2318" s="191"/>
      <c r="P2318" s="191"/>
      <c r="Q2318" s="191"/>
      <c r="R2318" s="191"/>
      <c r="S2318" s="191"/>
      <c r="T2318" s="191"/>
      <c r="U2318" s="191"/>
      <c r="V2318" s="191"/>
      <c r="W2318" s="191"/>
    </row>
    <row r="2319" spans="1:23">
      <c r="A2319" s="191"/>
      <c r="B2319" s="191"/>
      <c r="C2319" s="191"/>
      <c r="D2319" s="191"/>
      <c r="E2319" s="182"/>
      <c r="F2319" s="191"/>
      <c r="G2319" s="191"/>
      <c r="H2319" s="191"/>
      <c r="I2319" s="182"/>
      <c r="J2319" s="191"/>
      <c r="K2319" s="191"/>
      <c r="L2319" s="191"/>
      <c r="M2319" s="191"/>
      <c r="N2319" s="191"/>
      <c r="O2319" s="191"/>
      <c r="P2319" s="191"/>
      <c r="Q2319" s="191"/>
      <c r="R2319" s="191"/>
      <c r="S2319" s="191"/>
      <c r="T2319" s="191"/>
      <c r="U2319" s="191"/>
      <c r="V2319" s="191"/>
      <c r="W2319" s="191"/>
    </row>
    <row r="2320" spans="1:23">
      <c r="A2320" s="191"/>
      <c r="B2320" s="191"/>
      <c r="C2320" s="191"/>
      <c r="D2320" s="191"/>
      <c r="E2320" s="182"/>
      <c r="F2320" s="191"/>
      <c r="G2320" s="191"/>
      <c r="H2320" s="191"/>
      <c r="I2320" s="182"/>
      <c r="J2320" s="191"/>
      <c r="K2320" s="191"/>
      <c r="L2320" s="191"/>
      <c r="M2320" s="191"/>
      <c r="N2320" s="191"/>
      <c r="O2320" s="191"/>
      <c r="P2320" s="191"/>
      <c r="Q2320" s="191"/>
      <c r="R2320" s="191"/>
      <c r="S2320" s="191"/>
      <c r="T2320" s="191"/>
      <c r="U2320" s="191"/>
      <c r="V2320" s="191"/>
      <c r="W2320" s="191"/>
    </row>
    <row r="2321" spans="1:23">
      <c r="A2321" s="191"/>
      <c r="B2321" s="191"/>
      <c r="C2321" s="191"/>
      <c r="D2321" s="191"/>
      <c r="E2321" s="182"/>
      <c r="F2321" s="191"/>
      <c r="G2321" s="191"/>
      <c r="H2321" s="191"/>
      <c r="I2321" s="182"/>
      <c r="J2321" s="191"/>
      <c r="K2321" s="191"/>
      <c r="L2321" s="191"/>
      <c r="M2321" s="191"/>
      <c r="N2321" s="191"/>
      <c r="O2321" s="191"/>
      <c r="P2321" s="191"/>
      <c r="Q2321" s="191"/>
      <c r="R2321" s="191"/>
      <c r="S2321" s="191"/>
      <c r="T2321" s="191"/>
      <c r="U2321" s="191"/>
      <c r="V2321" s="191"/>
      <c r="W2321" s="191"/>
    </row>
    <row r="2322" spans="1:23">
      <c r="A2322" s="191"/>
      <c r="B2322" s="191"/>
      <c r="C2322" s="191"/>
      <c r="D2322" s="191"/>
      <c r="E2322" s="182"/>
      <c r="F2322" s="191"/>
      <c r="G2322" s="191"/>
      <c r="H2322" s="191"/>
      <c r="I2322" s="182"/>
      <c r="J2322" s="191"/>
      <c r="K2322" s="191"/>
      <c r="L2322" s="191"/>
      <c r="M2322" s="191"/>
      <c r="N2322" s="191"/>
      <c r="O2322" s="191"/>
      <c r="P2322" s="191"/>
      <c r="Q2322" s="191"/>
      <c r="R2322" s="191"/>
      <c r="S2322" s="191"/>
      <c r="T2322" s="191"/>
      <c r="U2322" s="191"/>
      <c r="V2322" s="191"/>
      <c r="W2322" s="191"/>
    </row>
    <row r="2323" spans="1:23">
      <c r="A2323" s="191"/>
      <c r="B2323" s="191"/>
      <c r="C2323" s="191"/>
      <c r="D2323" s="191"/>
      <c r="E2323" s="182"/>
      <c r="F2323" s="191"/>
      <c r="G2323" s="191"/>
      <c r="H2323" s="191"/>
      <c r="I2323" s="182"/>
      <c r="J2323" s="191"/>
      <c r="K2323" s="191"/>
      <c r="L2323" s="191"/>
      <c r="M2323" s="191"/>
      <c r="N2323" s="191"/>
      <c r="O2323" s="191"/>
      <c r="P2323" s="191"/>
      <c r="Q2323" s="191"/>
      <c r="R2323" s="191"/>
      <c r="S2323" s="191"/>
      <c r="T2323" s="191"/>
      <c r="U2323" s="191"/>
      <c r="V2323" s="191"/>
      <c r="W2323" s="191"/>
    </row>
    <row r="2324" spans="1:23">
      <c r="A2324" s="191"/>
      <c r="B2324" s="191"/>
      <c r="C2324" s="191"/>
      <c r="D2324" s="191"/>
      <c r="E2324" s="182"/>
      <c r="F2324" s="191"/>
      <c r="G2324" s="191"/>
      <c r="H2324" s="191"/>
      <c r="I2324" s="182"/>
      <c r="J2324" s="191"/>
      <c r="K2324" s="191"/>
      <c r="L2324" s="191"/>
      <c r="M2324" s="191"/>
      <c r="N2324" s="191"/>
      <c r="O2324" s="191"/>
      <c r="P2324" s="191"/>
      <c r="Q2324" s="191"/>
      <c r="R2324" s="191"/>
      <c r="S2324" s="191"/>
      <c r="T2324" s="191"/>
      <c r="U2324" s="191"/>
      <c r="V2324" s="191"/>
      <c r="W2324" s="191"/>
    </row>
    <row r="2325" spans="1:23">
      <c r="A2325" s="191"/>
      <c r="B2325" s="191"/>
      <c r="C2325" s="191"/>
      <c r="D2325" s="191"/>
      <c r="E2325" s="182"/>
      <c r="F2325" s="191"/>
      <c r="G2325" s="191"/>
      <c r="H2325" s="191"/>
      <c r="I2325" s="182"/>
      <c r="J2325" s="191"/>
      <c r="K2325" s="191"/>
      <c r="L2325" s="191"/>
      <c r="M2325" s="191"/>
      <c r="N2325" s="191"/>
      <c r="O2325" s="191"/>
      <c r="P2325" s="191"/>
      <c r="Q2325" s="191"/>
      <c r="R2325" s="191"/>
      <c r="S2325" s="191"/>
      <c r="T2325" s="191"/>
      <c r="U2325" s="191"/>
      <c r="V2325" s="191"/>
      <c r="W2325" s="191"/>
    </row>
    <row r="2326" spans="1:23">
      <c r="A2326" s="191"/>
      <c r="B2326" s="191"/>
      <c r="C2326" s="191"/>
      <c r="D2326" s="191"/>
      <c r="E2326" s="182"/>
      <c r="F2326" s="191"/>
      <c r="G2326" s="191"/>
      <c r="H2326" s="191"/>
      <c r="I2326" s="182"/>
      <c r="J2326" s="191"/>
      <c r="K2326" s="191"/>
      <c r="L2326" s="191"/>
      <c r="M2326" s="191"/>
      <c r="N2326" s="191"/>
      <c r="O2326" s="191"/>
      <c r="P2326" s="191"/>
      <c r="Q2326" s="191"/>
      <c r="R2326" s="191"/>
      <c r="S2326" s="191"/>
      <c r="T2326" s="191"/>
      <c r="U2326" s="191"/>
      <c r="V2326" s="191"/>
      <c r="W2326" s="191"/>
    </row>
    <row r="2327" spans="1:23">
      <c r="A2327" s="191"/>
      <c r="B2327" s="191"/>
      <c r="C2327" s="191"/>
      <c r="D2327" s="191"/>
      <c r="E2327" s="182"/>
      <c r="F2327" s="191"/>
      <c r="G2327" s="191"/>
      <c r="H2327" s="191"/>
      <c r="I2327" s="182"/>
      <c r="J2327" s="191"/>
      <c r="K2327" s="191"/>
      <c r="L2327" s="191"/>
      <c r="M2327" s="191"/>
      <c r="N2327" s="191"/>
      <c r="O2327" s="191"/>
      <c r="P2327" s="191"/>
      <c r="Q2327" s="191"/>
      <c r="R2327" s="191"/>
      <c r="S2327" s="191"/>
      <c r="T2327" s="191"/>
      <c r="U2327" s="191"/>
      <c r="V2327" s="191"/>
      <c r="W2327" s="191"/>
    </row>
    <row r="2328" spans="1:23">
      <c r="A2328" s="191"/>
      <c r="B2328" s="191"/>
      <c r="C2328" s="191"/>
      <c r="D2328" s="191"/>
      <c r="E2328" s="182"/>
      <c r="F2328" s="191"/>
      <c r="G2328" s="191"/>
      <c r="H2328" s="191"/>
      <c r="I2328" s="182"/>
      <c r="J2328" s="191"/>
      <c r="K2328" s="191"/>
      <c r="L2328" s="191"/>
      <c r="M2328" s="191"/>
      <c r="N2328" s="191"/>
      <c r="O2328" s="191"/>
      <c r="P2328" s="191"/>
      <c r="Q2328" s="191"/>
      <c r="R2328" s="191"/>
      <c r="S2328" s="191"/>
      <c r="T2328" s="191"/>
      <c r="U2328" s="191"/>
      <c r="V2328" s="191"/>
      <c r="W2328" s="191"/>
    </row>
    <row r="2329" spans="1:23">
      <c r="A2329" s="191"/>
      <c r="B2329" s="191"/>
      <c r="C2329" s="191"/>
      <c r="D2329" s="191"/>
      <c r="E2329" s="182"/>
      <c r="F2329" s="191"/>
      <c r="G2329" s="191"/>
      <c r="H2329" s="191"/>
      <c r="I2329" s="182"/>
      <c r="J2329" s="191"/>
      <c r="K2329" s="191"/>
      <c r="L2329" s="191"/>
      <c r="M2329" s="191"/>
      <c r="N2329" s="191"/>
      <c r="O2329" s="191"/>
      <c r="P2329" s="191"/>
      <c r="Q2329" s="191"/>
      <c r="R2329" s="191"/>
      <c r="S2329" s="191"/>
      <c r="T2329" s="191"/>
      <c r="U2329" s="191"/>
      <c r="V2329" s="191"/>
      <c r="W2329" s="191"/>
    </row>
    <row r="2330" spans="1:23">
      <c r="A2330" s="191"/>
      <c r="B2330" s="191"/>
      <c r="C2330" s="191"/>
      <c r="D2330" s="191"/>
      <c r="E2330" s="182"/>
      <c r="F2330" s="191"/>
      <c r="G2330" s="191"/>
      <c r="H2330" s="191"/>
      <c r="I2330" s="182"/>
      <c r="J2330" s="191"/>
      <c r="K2330" s="191"/>
      <c r="L2330" s="191"/>
      <c r="M2330" s="191"/>
      <c r="N2330" s="191"/>
      <c r="O2330" s="191"/>
      <c r="P2330" s="191"/>
      <c r="Q2330" s="191"/>
      <c r="R2330" s="191"/>
      <c r="S2330" s="191"/>
      <c r="T2330" s="191"/>
      <c r="U2330" s="191"/>
      <c r="V2330" s="191"/>
      <c r="W2330" s="191"/>
    </row>
    <row r="2331" spans="1:23">
      <c r="A2331" s="191"/>
      <c r="B2331" s="191"/>
      <c r="C2331" s="191"/>
      <c r="D2331" s="191"/>
      <c r="E2331" s="182"/>
      <c r="F2331" s="191"/>
      <c r="G2331" s="191"/>
      <c r="H2331" s="191"/>
      <c r="I2331" s="182"/>
      <c r="J2331" s="191"/>
      <c r="K2331" s="191"/>
      <c r="L2331" s="191"/>
      <c r="M2331" s="191"/>
      <c r="N2331" s="191"/>
      <c r="O2331" s="191"/>
      <c r="P2331" s="191"/>
      <c r="Q2331" s="191"/>
      <c r="R2331" s="191"/>
      <c r="S2331" s="191"/>
      <c r="T2331" s="191"/>
      <c r="U2331" s="191"/>
      <c r="V2331" s="191"/>
      <c r="W2331" s="191"/>
    </row>
    <row r="2332" spans="1:23">
      <c r="A2332" s="191"/>
      <c r="B2332" s="191"/>
      <c r="C2332" s="191"/>
      <c r="D2332" s="191"/>
      <c r="E2332" s="182"/>
      <c r="F2332" s="191"/>
      <c r="G2332" s="191"/>
      <c r="H2332" s="191"/>
      <c r="I2332" s="182"/>
      <c r="J2332" s="191"/>
      <c r="K2332" s="191"/>
      <c r="L2332" s="191"/>
      <c r="M2332" s="191"/>
      <c r="N2332" s="191"/>
      <c r="O2332" s="191"/>
      <c r="P2332" s="191"/>
      <c r="Q2332" s="191"/>
      <c r="R2332" s="191"/>
      <c r="S2332" s="191"/>
      <c r="T2332" s="191"/>
      <c r="U2332" s="191"/>
      <c r="V2332" s="191"/>
      <c r="W2332" s="191"/>
    </row>
    <row r="2333" spans="1:23">
      <c r="A2333" s="191"/>
      <c r="B2333" s="191"/>
      <c r="C2333" s="191"/>
      <c r="D2333" s="191"/>
      <c r="E2333" s="182"/>
      <c r="F2333" s="191"/>
      <c r="G2333" s="191"/>
      <c r="H2333" s="191"/>
      <c r="I2333" s="182"/>
      <c r="J2333" s="191"/>
      <c r="K2333" s="191"/>
      <c r="L2333" s="191"/>
      <c r="M2333" s="191"/>
      <c r="N2333" s="191"/>
      <c r="O2333" s="191"/>
      <c r="P2333" s="191"/>
      <c r="Q2333" s="191"/>
      <c r="R2333" s="191"/>
      <c r="S2333" s="191"/>
      <c r="T2333" s="191"/>
      <c r="U2333" s="191"/>
      <c r="V2333" s="191"/>
      <c r="W2333" s="191"/>
    </row>
    <row r="2334" spans="1:23">
      <c r="A2334" s="191"/>
      <c r="B2334" s="191"/>
      <c r="C2334" s="191"/>
      <c r="D2334" s="191"/>
      <c r="E2334" s="182"/>
      <c r="F2334" s="191"/>
      <c r="G2334" s="191"/>
      <c r="H2334" s="191"/>
      <c r="I2334" s="182"/>
      <c r="J2334" s="191"/>
      <c r="K2334" s="191"/>
      <c r="L2334" s="191"/>
      <c r="M2334" s="191"/>
      <c r="N2334" s="191"/>
      <c r="O2334" s="191"/>
      <c r="P2334" s="191"/>
      <c r="Q2334" s="191"/>
      <c r="R2334" s="191"/>
      <c r="S2334" s="191"/>
      <c r="T2334" s="191"/>
      <c r="U2334" s="191"/>
      <c r="V2334" s="191"/>
      <c r="W2334" s="191"/>
    </row>
    <row r="2335" spans="1:23">
      <c r="A2335" s="191"/>
      <c r="B2335" s="191"/>
      <c r="C2335" s="191"/>
      <c r="D2335" s="191"/>
      <c r="E2335" s="182"/>
      <c r="F2335" s="191"/>
      <c r="G2335" s="191"/>
      <c r="H2335" s="191"/>
      <c r="I2335" s="182"/>
      <c r="J2335" s="191"/>
      <c r="K2335" s="191"/>
      <c r="L2335" s="191"/>
      <c r="M2335" s="191"/>
      <c r="N2335" s="191"/>
      <c r="O2335" s="191"/>
      <c r="P2335" s="191"/>
      <c r="Q2335" s="191"/>
      <c r="R2335" s="191"/>
      <c r="S2335" s="191"/>
      <c r="T2335" s="191"/>
      <c r="U2335" s="191"/>
      <c r="V2335" s="191"/>
      <c r="W2335" s="191"/>
    </row>
    <row r="2336" spans="1:23">
      <c r="A2336" s="191"/>
      <c r="B2336" s="191"/>
      <c r="C2336" s="191"/>
      <c r="D2336" s="191"/>
      <c r="E2336" s="182"/>
      <c r="F2336" s="191"/>
      <c r="G2336" s="191"/>
      <c r="H2336" s="191"/>
      <c r="I2336" s="182"/>
      <c r="J2336" s="191"/>
      <c r="K2336" s="191"/>
      <c r="L2336" s="191"/>
      <c r="M2336" s="191"/>
      <c r="N2336" s="191"/>
      <c r="O2336" s="191"/>
      <c r="P2336" s="191"/>
      <c r="Q2336" s="191"/>
      <c r="R2336" s="191"/>
      <c r="S2336" s="191"/>
      <c r="T2336" s="191"/>
      <c r="U2336" s="191"/>
      <c r="V2336" s="191"/>
      <c r="W2336" s="191"/>
    </row>
    <row r="2337" spans="1:23">
      <c r="A2337" s="191"/>
      <c r="B2337" s="191"/>
      <c r="C2337" s="191"/>
      <c r="D2337" s="191"/>
      <c r="E2337" s="182"/>
      <c r="F2337" s="191"/>
      <c r="G2337" s="191"/>
      <c r="H2337" s="191"/>
      <c r="I2337" s="182"/>
      <c r="J2337" s="191"/>
      <c r="K2337" s="191"/>
      <c r="L2337" s="191"/>
      <c r="M2337" s="191"/>
      <c r="N2337" s="191"/>
      <c r="O2337" s="191"/>
      <c r="P2337" s="191"/>
      <c r="Q2337" s="191"/>
      <c r="R2337" s="191"/>
      <c r="S2337" s="191"/>
      <c r="T2337" s="191"/>
      <c r="U2337" s="191"/>
      <c r="V2337" s="191"/>
      <c r="W2337" s="191"/>
    </row>
    <row r="2338" spans="1:23">
      <c r="A2338" s="191"/>
      <c r="B2338" s="191"/>
      <c r="C2338" s="191"/>
      <c r="D2338" s="191"/>
      <c r="E2338" s="182"/>
      <c r="F2338" s="191"/>
      <c r="G2338" s="191"/>
      <c r="H2338" s="191"/>
      <c r="I2338" s="182"/>
      <c r="J2338" s="191"/>
      <c r="K2338" s="191"/>
      <c r="L2338" s="191"/>
      <c r="M2338" s="191"/>
      <c r="N2338" s="191"/>
      <c r="O2338" s="191"/>
      <c r="P2338" s="191"/>
      <c r="Q2338" s="191"/>
      <c r="R2338" s="191"/>
      <c r="S2338" s="191"/>
      <c r="T2338" s="191"/>
      <c r="U2338" s="191"/>
      <c r="V2338" s="191"/>
      <c r="W2338" s="191"/>
    </row>
    <row r="2339" spans="1:23">
      <c r="A2339" s="191"/>
      <c r="B2339" s="191"/>
      <c r="C2339" s="191"/>
      <c r="D2339" s="191"/>
      <c r="E2339" s="182"/>
      <c r="F2339" s="191"/>
      <c r="G2339" s="191"/>
      <c r="H2339" s="191"/>
      <c r="I2339" s="182"/>
      <c r="J2339" s="191"/>
      <c r="K2339" s="191"/>
      <c r="L2339" s="191"/>
      <c r="M2339" s="191"/>
      <c r="N2339" s="191"/>
      <c r="O2339" s="191"/>
      <c r="P2339" s="191"/>
      <c r="Q2339" s="191"/>
      <c r="R2339" s="191"/>
      <c r="S2339" s="191"/>
      <c r="T2339" s="191"/>
      <c r="U2339" s="191"/>
      <c r="V2339" s="191"/>
      <c r="W2339" s="191"/>
    </row>
    <row r="2340" spans="1:23">
      <c r="A2340" s="191"/>
      <c r="B2340" s="191"/>
      <c r="C2340" s="191"/>
      <c r="D2340" s="191"/>
      <c r="E2340" s="182"/>
      <c r="F2340" s="191"/>
      <c r="G2340" s="191"/>
      <c r="H2340" s="191"/>
      <c r="I2340" s="182"/>
      <c r="J2340" s="191"/>
      <c r="K2340" s="191"/>
      <c r="L2340" s="191"/>
      <c r="M2340" s="191"/>
      <c r="N2340" s="191"/>
      <c r="O2340" s="191"/>
      <c r="P2340" s="191"/>
      <c r="Q2340" s="191"/>
      <c r="R2340" s="191"/>
      <c r="S2340" s="191"/>
      <c r="T2340" s="191"/>
      <c r="U2340" s="191"/>
      <c r="V2340" s="191"/>
      <c r="W2340" s="191"/>
    </row>
    <row r="2341" spans="1:23">
      <c r="A2341" s="191"/>
      <c r="B2341" s="191"/>
      <c r="C2341" s="191"/>
      <c r="D2341" s="191"/>
      <c r="E2341" s="182"/>
      <c r="F2341" s="191"/>
      <c r="G2341" s="191"/>
      <c r="H2341" s="191"/>
      <c r="I2341" s="182"/>
      <c r="J2341" s="191"/>
      <c r="K2341" s="191"/>
      <c r="L2341" s="191"/>
      <c r="M2341" s="191"/>
      <c r="N2341" s="191"/>
      <c r="O2341" s="191"/>
      <c r="P2341" s="191"/>
      <c r="Q2341" s="191"/>
      <c r="R2341" s="191"/>
      <c r="S2341" s="191"/>
      <c r="T2341" s="191"/>
      <c r="U2341" s="191"/>
      <c r="V2341" s="191"/>
      <c r="W2341" s="191"/>
    </row>
    <row r="2342" spans="1:23">
      <c r="A2342" s="191"/>
      <c r="B2342" s="191"/>
      <c r="C2342" s="191"/>
      <c r="D2342" s="191"/>
      <c r="E2342" s="182"/>
      <c r="F2342" s="191"/>
      <c r="G2342" s="191"/>
      <c r="H2342" s="191"/>
      <c r="I2342" s="182"/>
      <c r="J2342" s="191"/>
      <c r="K2342" s="191"/>
      <c r="L2342" s="191"/>
      <c r="M2342" s="191"/>
      <c r="N2342" s="191"/>
      <c r="O2342" s="191"/>
      <c r="P2342" s="191"/>
      <c r="Q2342" s="191"/>
      <c r="R2342" s="191"/>
      <c r="S2342" s="191"/>
      <c r="T2342" s="191"/>
      <c r="U2342" s="191"/>
      <c r="V2342" s="191"/>
      <c r="W2342" s="191"/>
    </row>
    <row r="2343" spans="1:23">
      <c r="A2343" s="191"/>
      <c r="B2343" s="191"/>
      <c r="C2343" s="191"/>
      <c r="D2343" s="191"/>
      <c r="E2343" s="182"/>
      <c r="F2343" s="191"/>
      <c r="G2343" s="191"/>
      <c r="H2343" s="191"/>
      <c r="I2343" s="182"/>
      <c r="J2343" s="191"/>
      <c r="K2343" s="191"/>
      <c r="L2343" s="191"/>
      <c r="M2343" s="191"/>
      <c r="N2343" s="191"/>
      <c r="O2343" s="191"/>
      <c r="P2343" s="191"/>
      <c r="Q2343" s="191"/>
      <c r="R2343" s="191"/>
      <c r="S2343" s="191"/>
      <c r="T2343" s="191"/>
      <c r="U2343" s="191"/>
      <c r="V2343" s="191"/>
      <c r="W2343" s="191"/>
    </row>
    <row r="2344" spans="1:23">
      <c r="A2344" s="191"/>
      <c r="B2344" s="191"/>
      <c r="C2344" s="191"/>
      <c r="D2344" s="191"/>
      <c r="E2344" s="182"/>
      <c r="F2344" s="191"/>
      <c r="G2344" s="191"/>
      <c r="H2344" s="191"/>
      <c r="I2344" s="182"/>
      <c r="J2344" s="191"/>
      <c r="K2344" s="191"/>
      <c r="L2344" s="191"/>
      <c r="M2344" s="191"/>
      <c r="N2344" s="191"/>
      <c r="O2344" s="191"/>
      <c r="P2344" s="191"/>
      <c r="Q2344" s="191"/>
      <c r="R2344" s="191"/>
      <c r="S2344" s="191"/>
      <c r="T2344" s="191"/>
      <c r="U2344" s="191"/>
      <c r="V2344" s="191"/>
      <c r="W2344" s="191"/>
    </row>
    <row r="2345" spans="1:23">
      <c r="A2345" s="191"/>
      <c r="B2345" s="191"/>
      <c r="C2345" s="191"/>
      <c r="D2345" s="191"/>
      <c r="E2345" s="182"/>
      <c r="F2345" s="191"/>
      <c r="G2345" s="191"/>
      <c r="H2345" s="191"/>
      <c r="I2345" s="182"/>
      <c r="J2345" s="191"/>
      <c r="K2345" s="191"/>
      <c r="L2345" s="191"/>
      <c r="M2345" s="191"/>
      <c r="N2345" s="191"/>
      <c r="O2345" s="191"/>
      <c r="P2345" s="191"/>
      <c r="Q2345" s="191"/>
      <c r="R2345" s="191"/>
      <c r="S2345" s="191"/>
      <c r="T2345" s="191"/>
      <c r="U2345" s="191"/>
      <c r="V2345" s="191"/>
      <c r="W2345" s="191"/>
    </row>
    <row r="2346" spans="1:23">
      <c r="A2346" s="191"/>
      <c r="B2346" s="191"/>
      <c r="C2346" s="191"/>
      <c r="D2346" s="191"/>
      <c r="E2346" s="182"/>
      <c r="F2346" s="191"/>
      <c r="G2346" s="191"/>
      <c r="H2346" s="191"/>
      <c r="I2346" s="182"/>
      <c r="J2346" s="191"/>
      <c r="K2346" s="191"/>
      <c r="L2346" s="191"/>
      <c r="M2346" s="191"/>
      <c r="N2346" s="191"/>
      <c r="O2346" s="191"/>
      <c r="P2346" s="191"/>
      <c r="Q2346" s="191"/>
      <c r="R2346" s="191"/>
      <c r="S2346" s="191"/>
      <c r="T2346" s="191"/>
      <c r="U2346" s="191"/>
      <c r="V2346" s="191"/>
      <c r="W2346" s="191"/>
    </row>
    <row r="2347" spans="1:23">
      <c r="A2347" s="191"/>
      <c r="B2347" s="191"/>
      <c r="C2347" s="191"/>
      <c r="D2347" s="191"/>
      <c r="E2347" s="182"/>
      <c r="F2347" s="191"/>
      <c r="G2347" s="191"/>
      <c r="H2347" s="191"/>
      <c r="I2347" s="182"/>
      <c r="J2347" s="191"/>
      <c r="K2347" s="191"/>
      <c r="L2347" s="191"/>
      <c r="M2347" s="191"/>
      <c r="N2347" s="191"/>
      <c r="O2347" s="191"/>
      <c r="P2347" s="191"/>
      <c r="Q2347" s="191"/>
      <c r="R2347" s="191"/>
      <c r="S2347" s="191"/>
      <c r="T2347" s="191"/>
      <c r="U2347" s="191"/>
      <c r="V2347" s="191"/>
      <c r="W2347" s="191"/>
    </row>
    <row r="2348" spans="1:23">
      <c r="A2348" s="191"/>
      <c r="B2348" s="191"/>
      <c r="C2348" s="191"/>
      <c r="D2348" s="191"/>
      <c r="E2348" s="182"/>
      <c r="F2348" s="191"/>
      <c r="G2348" s="191"/>
      <c r="H2348" s="191"/>
      <c r="I2348" s="182"/>
      <c r="J2348" s="191"/>
      <c r="K2348" s="191"/>
      <c r="L2348" s="191"/>
      <c r="M2348" s="191"/>
      <c r="N2348" s="191"/>
      <c r="O2348" s="191"/>
      <c r="P2348" s="191"/>
      <c r="Q2348" s="191"/>
      <c r="R2348" s="191"/>
      <c r="S2348" s="191"/>
      <c r="T2348" s="191"/>
      <c r="U2348" s="191"/>
      <c r="V2348" s="191"/>
      <c r="W2348" s="191"/>
    </row>
    <row r="2349" spans="1:23">
      <c r="A2349" s="191"/>
      <c r="B2349" s="191"/>
      <c r="C2349" s="191"/>
      <c r="D2349" s="191"/>
      <c r="E2349" s="182"/>
      <c r="F2349" s="191"/>
      <c r="G2349" s="191"/>
      <c r="H2349" s="191"/>
      <c r="I2349" s="182"/>
      <c r="J2349" s="191"/>
      <c r="K2349" s="191"/>
      <c r="L2349" s="191"/>
      <c r="M2349" s="191"/>
      <c r="N2349" s="191"/>
      <c r="O2349" s="191"/>
      <c r="P2349" s="191"/>
      <c r="Q2349" s="191"/>
      <c r="R2349" s="191"/>
      <c r="S2349" s="191"/>
      <c r="T2349" s="191"/>
      <c r="U2349" s="191"/>
      <c r="V2349" s="191"/>
      <c r="W2349" s="191"/>
    </row>
    <row r="2350" spans="1:23">
      <c r="A2350" s="191"/>
      <c r="B2350" s="191"/>
      <c r="C2350" s="191"/>
      <c r="D2350" s="191"/>
      <c r="E2350" s="182"/>
      <c r="F2350" s="191"/>
      <c r="G2350" s="191"/>
      <c r="H2350" s="191"/>
      <c r="I2350" s="182"/>
      <c r="J2350" s="191"/>
      <c r="K2350" s="191"/>
      <c r="L2350" s="191"/>
      <c r="M2350" s="191"/>
      <c r="N2350" s="191"/>
      <c r="O2350" s="191"/>
      <c r="P2350" s="191"/>
      <c r="Q2350" s="191"/>
      <c r="R2350" s="191"/>
      <c r="S2350" s="191"/>
      <c r="T2350" s="191"/>
      <c r="U2350" s="191"/>
      <c r="V2350" s="191"/>
      <c r="W2350" s="191"/>
    </row>
    <row r="2351" spans="1:23">
      <c r="A2351" s="191"/>
      <c r="B2351" s="191"/>
      <c r="C2351" s="191"/>
      <c r="D2351" s="191"/>
      <c r="E2351" s="182"/>
      <c r="F2351" s="191"/>
      <c r="G2351" s="191"/>
      <c r="H2351" s="191"/>
      <c r="I2351" s="182"/>
      <c r="J2351" s="191"/>
      <c r="K2351" s="191"/>
      <c r="L2351" s="191"/>
      <c r="M2351" s="191"/>
      <c r="N2351" s="191"/>
      <c r="O2351" s="191"/>
      <c r="P2351" s="191"/>
      <c r="Q2351" s="191"/>
      <c r="R2351" s="191"/>
      <c r="S2351" s="191"/>
      <c r="T2351" s="191"/>
      <c r="U2351" s="191"/>
      <c r="V2351" s="191"/>
      <c r="W2351" s="191"/>
    </row>
    <row r="2352" spans="1:23">
      <c r="A2352" s="191"/>
      <c r="B2352" s="191"/>
      <c r="C2352" s="191"/>
      <c r="D2352" s="191"/>
      <c r="E2352" s="182"/>
      <c r="F2352" s="191"/>
      <c r="G2352" s="191"/>
      <c r="H2352" s="191"/>
      <c r="I2352" s="182"/>
      <c r="J2352" s="191"/>
      <c r="K2352" s="191"/>
      <c r="L2352" s="191"/>
      <c r="M2352" s="191"/>
      <c r="N2352" s="191"/>
      <c r="O2352" s="191"/>
      <c r="P2352" s="191"/>
      <c r="Q2352" s="191"/>
      <c r="R2352" s="191"/>
      <c r="S2352" s="191"/>
      <c r="T2352" s="191"/>
      <c r="U2352" s="191"/>
      <c r="V2352" s="191"/>
      <c r="W2352" s="191"/>
    </row>
    <row r="2353" spans="1:23">
      <c r="A2353" s="191"/>
      <c r="B2353" s="191"/>
      <c r="C2353" s="191"/>
      <c r="D2353" s="191"/>
      <c r="E2353" s="182"/>
      <c r="F2353" s="191"/>
      <c r="G2353" s="191"/>
      <c r="H2353" s="191"/>
      <c r="I2353" s="182"/>
      <c r="J2353" s="191"/>
      <c r="K2353" s="191"/>
      <c r="L2353" s="191"/>
      <c r="M2353" s="191"/>
      <c r="N2353" s="191"/>
      <c r="O2353" s="191"/>
      <c r="P2353" s="191"/>
      <c r="Q2353" s="191"/>
      <c r="R2353" s="191"/>
      <c r="S2353" s="191"/>
      <c r="T2353" s="191"/>
      <c r="U2353" s="191"/>
      <c r="V2353" s="191"/>
      <c r="W2353" s="191"/>
    </row>
    <row r="2354" spans="1:23">
      <c r="A2354" s="191"/>
      <c r="B2354" s="191"/>
      <c r="C2354" s="191"/>
      <c r="D2354" s="191"/>
      <c r="E2354" s="182"/>
      <c r="F2354" s="191"/>
      <c r="G2354" s="191"/>
      <c r="H2354" s="191"/>
      <c r="I2354" s="182"/>
      <c r="J2354" s="191"/>
      <c r="K2354" s="191"/>
      <c r="L2354" s="191"/>
      <c r="M2354" s="191"/>
      <c r="N2354" s="191"/>
      <c r="O2354" s="191"/>
      <c r="P2354" s="191"/>
      <c r="Q2354" s="191"/>
      <c r="R2354" s="191"/>
      <c r="S2354" s="191"/>
      <c r="T2354" s="191"/>
      <c r="U2354" s="191"/>
      <c r="V2354" s="191"/>
      <c r="W2354" s="191"/>
    </row>
    <row r="2355" spans="1:23">
      <c r="A2355" s="191"/>
      <c r="B2355" s="191"/>
      <c r="C2355" s="191"/>
      <c r="D2355" s="191"/>
      <c r="E2355" s="182"/>
      <c r="F2355" s="191"/>
      <c r="G2355" s="191"/>
      <c r="H2355" s="191"/>
      <c r="I2355" s="182"/>
      <c r="J2355" s="191"/>
      <c r="K2355" s="191"/>
      <c r="L2355" s="191"/>
      <c r="M2355" s="191"/>
      <c r="N2355" s="191"/>
      <c r="O2355" s="191"/>
      <c r="P2355" s="191"/>
      <c r="Q2355" s="191"/>
      <c r="R2355" s="191"/>
      <c r="S2355" s="191"/>
      <c r="T2355" s="191"/>
      <c r="U2355" s="191"/>
      <c r="V2355" s="191"/>
      <c r="W2355" s="191"/>
    </row>
    <row r="2356" spans="1:23">
      <c r="A2356" s="191"/>
      <c r="B2356" s="191"/>
      <c r="C2356" s="191"/>
      <c r="D2356" s="191"/>
      <c r="E2356" s="182"/>
      <c r="F2356" s="191"/>
      <c r="G2356" s="191"/>
      <c r="H2356" s="191"/>
      <c r="I2356" s="182"/>
      <c r="J2356" s="191"/>
      <c r="K2356" s="191"/>
      <c r="L2356" s="191"/>
      <c r="M2356" s="191"/>
      <c r="N2356" s="191"/>
      <c r="O2356" s="191"/>
      <c r="P2356" s="191"/>
      <c r="Q2356" s="191"/>
      <c r="R2356" s="191"/>
      <c r="S2356" s="191"/>
      <c r="T2356" s="191"/>
      <c r="U2356" s="191"/>
      <c r="V2356" s="191"/>
      <c r="W2356" s="191"/>
    </row>
    <row r="2357" spans="1:23">
      <c r="A2357" s="191"/>
      <c r="B2357" s="191"/>
      <c r="C2357" s="191"/>
      <c r="D2357" s="191"/>
      <c r="E2357" s="182"/>
      <c r="F2357" s="191"/>
      <c r="G2357" s="191"/>
      <c r="H2357" s="191"/>
      <c r="I2357" s="182"/>
      <c r="J2357" s="191"/>
      <c r="K2357" s="191"/>
      <c r="L2357" s="191"/>
      <c r="M2357" s="191"/>
      <c r="N2357" s="191"/>
      <c r="O2357" s="191"/>
      <c r="P2357" s="191"/>
      <c r="Q2357" s="191"/>
      <c r="R2357" s="191"/>
      <c r="S2357" s="191"/>
      <c r="T2357" s="191"/>
      <c r="U2357" s="191"/>
      <c r="V2357" s="191"/>
      <c r="W2357" s="191"/>
    </row>
    <row r="2358" spans="1:23">
      <c r="A2358" s="191"/>
      <c r="B2358" s="191"/>
      <c r="C2358" s="191"/>
      <c r="D2358" s="191"/>
      <c r="E2358" s="182"/>
      <c r="F2358" s="191"/>
      <c r="G2358" s="191"/>
      <c r="H2358" s="191"/>
      <c r="I2358" s="182"/>
      <c r="J2358" s="191"/>
      <c r="K2358" s="191"/>
      <c r="L2358" s="191"/>
      <c r="M2358" s="191"/>
      <c r="N2358" s="191"/>
      <c r="O2358" s="191"/>
      <c r="P2358" s="191"/>
      <c r="Q2358" s="191"/>
      <c r="R2358" s="191"/>
      <c r="S2358" s="191"/>
      <c r="T2358" s="191"/>
      <c r="U2358" s="191"/>
      <c r="V2358" s="191"/>
      <c r="W2358" s="191"/>
    </row>
    <row r="2359" spans="1:23">
      <c r="A2359" s="191"/>
      <c r="B2359" s="191"/>
      <c r="C2359" s="191"/>
      <c r="D2359" s="191"/>
      <c r="E2359" s="182"/>
      <c r="F2359" s="191"/>
      <c r="G2359" s="191"/>
      <c r="H2359" s="191"/>
      <c r="I2359" s="182"/>
      <c r="J2359" s="191"/>
      <c r="K2359" s="191"/>
      <c r="L2359" s="191"/>
      <c r="M2359" s="191"/>
      <c r="N2359" s="191"/>
      <c r="O2359" s="191"/>
      <c r="P2359" s="191"/>
      <c r="Q2359" s="191"/>
      <c r="R2359" s="191"/>
      <c r="S2359" s="191"/>
      <c r="T2359" s="191"/>
      <c r="U2359" s="191"/>
      <c r="V2359" s="191"/>
      <c r="W2359" s="191"/>
    </row>
    <row r="2360" spans="1:23">
      <c r="A2360" s="191"/>
      <c r="B2360" s="191"/>
      <c r="C2360" s="191"/>
      <c r="D2360" s="191"/>
      <c r="E2360" s="182"/>
      <c r="F2360" s="191"/>
      <c r="G2360" s="191"/>
      <c r="H2360" s="191"/>
      <c r="I2360" s="182"/>
      <c r="J2360" s="191"/>
      <c r="K2360" s="191"/>
      <c r="L2360" s="191"/>
      <c r="M2360" s="191"/>
      <c r="N2360" s="191"/>
      <c r="O2360" s="191"/>
      <c r="P2360" s="191"/>
      <c r="Q2360" s="191"/>
      <c r="R2360" s="191"/>
      <c r="S2360" s="191"/>
      <c r="T2360" s="191"/>
      <c r="U2360" s="191"/>
      <c r="V2360" s="191"/>
      <c r="W2360" s="191"/>
    </row>
    <row r="2361" spans="1:23">
      <c r="A2361" s="191"/>
      <c r="B2361" s="191"/>
      <c r="C2361" s="191"/>
      <c r="D2361" s="191"/>
      <c r="E2361" s="182"/>
      <c r="F2361" s="191"/>
      <c r="G2361" s="191"/>
      <c r="H2361" s="191"/>
      <c r="I2361" s="182"/>
      <c r="J2361" s="191"/>
      <c r="K2361" s="191"/>
      <c r="L2361" s="191"/>
      <c r="M2361" s="191"/>
      <c r="N2361" s="191"/>
      <c r="O2361" s="191"/>
      <c r="P2361" s="191"/>
      <c r="Q2361" s="191"/>
      <c r="R2361" s="191"/>
      <c r="S2361" s="191"/>
      <c r="T2361" s="191"/>
      <c r="U2361" s="191"/>
      <c r="V2361" s="191"/>
      <c r="W2361" s="191"/>
    </row>
    <row r="2362" spans="1:23">
      <c r="A2362" s="191"/>
      <c r="B2362" s="191"/>
      <c r="C2362" s="191"/>
      <c r="D2362" s="191"/>
      <c r="E2362" s="182"/>
      <c r="F2362" s="191"/>
      <c r="G2362" s="191"/>
      <c r="H2362" s="191"/>
      <c r="I2362" s="182"/>
      <c r="J2362" s="191"/>
      <c r="K2362" s="191"/>
      <c r="L2362" s="191"/>
      <c r="M2362" s="191"/>
      <c r="N2362" s="191"/>
      <c r="O2362" s="191"/>
      <c r="P2362" s="191"/>
      <c r="Q2362" s="191"/>
      <c r="R2362" s="191"/>
      <c r="S2362" s="191"/>
      <c r="T2362" s="191"/>
      <c r="U2362" s="191"/>
      <c r="V2362" s="191"/>
      <c r="W2362" s="191"/>
    </row>
    <row r="2363" spans="1:23">
      <c r="A2363" s="191"/>
      <c r="B2363" s="191"/>
      <c r="C2363" s="191"/>
      <c r="D2363" s="191"/>
      <c r="E2363" s="182"/>
      <c r="F2363" s="191"/>
      <c r="G2363" s="191"/>
      <c r="H2363" s="191"/>
      <c r="I2363" s="182"/>
      <c r="J2363" s="191"/>
      <c r="K2363" s="191"/>
      <c r="L2363" s="191"/>
      <c r="M2363" s="191"/>
      <c r="N2363" s="191"/>
      <c r="O2363" s="191"/>
      <c r="P2363" s="191"/>
      <c r="Q2363" s="191"/>
      <c r="R2363" s="191"/>
      <c r="S2363" s="191"/>
      <c r="T2363" s="191"/>
      <c r="U2363" s="191"/>
      <c r="V2363" s="191"/>
      <c r="W2363" s="191"/>
    </row>
    <row r="2364" spans="1:23">
      <c r="A2364" s="191"/>
      <c r="B2364" s="191"/>
      <c r="C2364" s="191"/>
      <c r="D2364" s="191"/>
      <c r="E2364" s="182"/>
      <c r="F2364" s="191"/>
      <c r="G2364" s="191"/>
      <c r="H2364" s="191"/>
      <c r="I2364" s="182"/>
      <c r="J2364" s="191"/>
      <c r="K2364" s="191"/>
      <c r="L2364" s="191"/>
      <c r="M2364" s="191"/>
      <c r="N2364" s="191"/>
      <c r="O2364" s="191"/>
      <c r="P2364" s="191"/>
      <c r="Q2364" s="191"/>
      <c r="R2364" s="191"/>
      <c r="S2364" s="191"/>
      <c r="T2364" s="191"/>
      <c r="U2364" s="191"/>
      <c r="V2364" s="191"/>
      <c r="W2364" s="191"/>
    </row>
    <row r="2365" spans="1:23">
      <c r="A2365" s="191"/>
      <c r="B2365" s="191"/>
      <c r="C2365" s="191"/>
      <c r="D2365" s="191"/>
      <c r="E2365" s="182"/>
      <c r="F2365" s="191"/>
      <c r="G2365" s="191"/>
      <c r="H2365" s="191"/>
      <c r="I2365" s="182"/>
      <c r="J2365" s="191"/>
      <c r="K2365" s="191"/>
      <c r="L2365" s="191"/>
      <c r="M2365" s="191"/>
      <c r="N2365" s="191"/>
      <c r="O2365" s="191"/>
      <c r="P2365" s="191"/>
      <c r="Q2365" s="191"/>
      <c r="R2365" s="191"/>
      <c r="S2365" s="191"/>
      <c r="T2365" s="191"/>
      <c r="U2365" s="191"/>
      <c r="V2365" s="191"/>
      <c r="W2365" s="191"/>
    </row>
    <row r="2366" spans="1:23">
      <c r="A2366" s="191"/>
      <c r="B2366" s="191"/>
      <c r="C2366" s="191"/>
      <c r="D2366" s="191"/>
      <c r="E2366" s="182"/>
      <c r="F2366" s="191"/>
      <c r="G2366" s="191"/>
      <c r="H2366" s="191"/>
      <c r="I2366" s="182"/>
      <c r="J2366" s="191"/>
      <c r="K2366" s="191"/>
      <c r="L2366" s="191"/>
      <c r="M2366" s="191"/>
      <c r="N2366" s="191"/>
      <c r="O2366" s="191"/>
      <c r="P2366" s="191"/>
      <c r="Q2366" s="191"/>
      <c r="R2366" s="191"/>
      <c r="S2366" s="191"/>
      <c r="T2366" s="191"/>
      <c r="U2366" s="191"/>
      <c r="V2366" s="191"/>
      <c r="W2366" s="191"/>
    </row>
    <row r="2367" spans="1:23">
      <c r="A2367" s="191"/>
      <c r="B2367" s="191"/>
      <c r="C2367" s="191"/>
      <c r="D2367" s="191"/>
      <c r="E2367" s="182"/>
      <c r="F2367" s="191"/>
      <c r="G2367" s="191"/>
      <c r="H2367" s="191"/>
      <c r="I2367" s="182"/>
      <c r="J2367" s="191"/>
      <c r="K2367" s="191"/>
      <c r="L2367" s="191"/>
      <c r="M2367" s="191"/>
      <c r="N2367" s="191"/>
      <c r="O2367" s="191"/>
      <c r="P2367" s="191"/>
      <c r="Q2367" s="191"/>
      <c r="R2367" s="191"/>
      <c r="S2367" s="191"/>
      <c r="T2367" s="191"/>
      <c r="U2367" s="191"/>
      <c r="V2367" s="191"/>
      <c r="W2367" s="191"/>
    </row>
    <row r="2368" spans="1:23">
      <c r="A2368" s="191"/>
      <c r="B2368" s="191"/>
      <c r="C2368" s="191"/>
      <c r="D2368" s="191"/>
      <c r="E2368" s="182"/>
      <c r="F2368" s="191"/>
      <c r="G2368" s="191"/>
      <c r="H2368" s="191"/>
      <c r="I2368" s="182"/>
      <c r="J2368" s="191"/>
      <c r="K2368" s="191"/>
      <c r="L2368" s="191"/>
      <c r="M2368" s="191"/>
      <c r="N2368" s="191"/>
      <c r="O2368" s="191"/>
      <c r="P2368" s="191"/>
      <c r="Q2368" s="191"/>
      <c r="R2368" s="191"/>
      <c r="S2368" s="191"/>
      <c r="T2368" s="191"/>
      <c r="U2368" s="191"/>
      <c r="V2368" s="191"/>
      <c r="W2368" s="191"/>
    </row>
    <row r="2369" spans="1:23">
      <c r="A2369" s="191"/>
      <c r="B2369" s="191"/>
      <c r="C2369" s="191"/>
      <c r="D2369" s="191"/>
      <c r="E2369" s="182"/>
      <c r="F2369" s="191"/>
      <c r="G2369" s="191"/>
      <c r="H2369" s="191"/>
      <c r="I2369" s="182"/>
      <c r="J2369" s="191"/>
      <c r="K2369" s="191"/>
      <c r="L2369" s="191"/>
      <c r="M2369" s="191"/>
      <c r="N2369" s="191"/>
      <c r="O2369" s="191"/>
      <c r="P2369" s="191"/>
      <c r="Q2369" s="191"/>
      <c r="R2369" s="191"/>
      <c r="S2369" s="191"/>
      <c r="T2369" s="191"/>
      <c r="U2369" s="191"/>
      <c r="V2369" s="191"/>
      <c r="W2369" s="191"/>
    </row>
    <row r="2370" spans="1:23">
      <c r="A2370" s="191"/>
      <c r="B2370" s="191"/>
      <c r="C2370" s="191"/>
      <c r="D2370" s="191"/>
      <c r="E2370" s="182"/>
      <c r="F2370" s="191"/>
      <c r="G2370" s="191"/>
      <c r="H2370" s="191"/>
      <c r="I2370" s="182"/>
      <c r="J2370" s="191"/>
      <c r="K2370" s="191"/>
      <c r="L2370" s="191"/>
      <c r="M2370" s="191"/>
      <c r="N2370" s="191"/>
      <c r="O2370" s="191"/>
      <c r="P2370" s="191"/>
      <c r="Q2370" s="191"/>
      <c r="R2370" s="191"/>
      <c r="S2370" s="191"/>
      <c r="T2370" s="191"/>
      <c r="U2370" s="191"/>
      <c r="V2370" s="191"/>
      <c r="W2370" s="191"/>
    </row>
    <row r="2371" spans="1:23">
      <c r="A2371" s="191"/>
      <c r="B2371" s="191"/>
      <c r="C2371" s="191"/>
      <c r="D2371" s="191"/>
      <c r="E2371" s="182"/>
      <c r="F2371" s="191"/>
      <c r="G2371" s="191"/>
      <c r="H2371" s="191"/>
      <c r="I2371" s="182"/>
      <c r="J2371" s="191"/>
      <c r="K2371" s="191"/>
      <c r="L2371" s="191"/>
      <c r="M2371" s="191"/>
      <c r="N2371" s="191"/>
      <c r="O2371" s="191"/>
      <c r="P2371" s="191"/>
      <c r="Q2371" s="191"/>
      <c r="R2371" s="191"/>
      <c r="S2371" s="191"/>
      <c r="T2371" s="191"/>
      <c r="U2371" s="191"/>
      <c r="V2371" s="191"/>
      <c r="W2371" s="191"/>
    </row>
    <row r="2372" spans="1:23">
      <c r="A2372" s="191"/>
      <c r="B2372" s="191"/>
      <c r="C2372" s="191"/>
      <c r="D2372" s="191"/>
      <c r="E2372" s="182"/>
      <c r="F2372" s="191"/>
      <c r="G2372" s="191"/>
      <c r="H2372" s="191"/>
      <c r="I2372" s="182"/>
      <c r="J2372" s="191"/>
      <c r="K2372" s="191"/>
      <c r="L2372" s="191"/>
      <c r="M2372" s="191"/>
      <c r="N2372" s="191"/>
      <c r="O2372" s="191"/>
      <c r="P2372" s="191"/>
      <c r="Q2372" s="191"/>
      <c r="R2372" s="191"/>
      <c r="S2372" s="191"/>
      <c r="T2372" s="191"/>
      <c r="U2372" s="191"/>
      <c r="V2372" s="191"/>
      <c r="W2372" s="191"/>
    </row>
    <row r="2373" spans="1:23">
      <c r="A2373" s="191"/>
      <c r="B2373" s="191"/>
      <c r="C2373" s="191"/>
      <c r="D2373" s="191"/>
      <c r="E2373" s="182"/>
      <c r="F2373" s="191"/>
      <c r="G2373" s="191"/>
      <c r="H2373" s="191"/>
      <c r="I2373" s="182"/>
      <c r="J2373" s="191"/>
      <c r="K2373" s="191"/>
      <c r="L2373" s="191"/>
      <c r="M2373" s="191"/>
      <c r="N2373" s="191"/>
      <c r="O2373" s="191"/>
      <c r="P2373" s="191"/>
      <c r="Q2373" s="191"/>
      <c r="R2373" s="191"/>
      <c r="S2373" s="191"/>
      <c r="T2373" s="191"/>
      <c r="U2373" s="191"/>
      <c r="V2373" s="191"/>
      <c r="W2373" s="191"/>
    </row>
    <row r="2374" spans="1:23">
      <c r="A2374" s="191"/>
      <c r="B2374" s="191"/>
      <c r="C2374" s="191"/>
      <c r="D2374" s="191"/>
      <c r="E2374" s="182"/>
      <c r="F2374" s="191"/>
      <c r="G2374" s="191"/>
      <c r="H2374" s="191"/>
      <c r="I2374" s="182"/>
      <c r="J2374" s="191"/>
      <c r="K2374" s="191"/>
      <c r="L2374" s="191"/>
      <c r="M2374" s="191"/>
      <c r="N2374" s="191"/>
      <c r="O2374" s="191"/>
      <c r="P2374" s="191"/>
      <c r="Q2374" s="191"/>
      <c r="R2374" s="191"/>
      <c r="S2374" s="191"/>
      <c r="T2374" s="191"/>
      <c r="U2374" s="191"/>
      <c r="V2374" s="191"/>
      <c r="W2374" s="191"/>
    </row>
    <row r="2375" spans="1:23">
      <c r="A2375" s="191"/>
      <c r="B2375" s="191"/>
      <c r="C2375" s="191"/>
      <c r="D2375" s="191"/>
      <c r="E2375" s="182"/>
      <c r="F2375" s="191"/>
      <c r="G2375" s="191"/>
      <c r="H2375" s="191"/>
      <c r="I2375" s="182"/>
      <c r="J2375" s="191"/>
      <c r="K2375" s="191"/>
      <c r="L2375" s="191"/>
      <c r="M2375" s="191"/>
      <c r="N2375" s="191"/>
      <c r="O2375" s="191"/>
      <c r="P2375" s="191"/>
      <c r="Q2375" s="191"/>
      <c r="R2375" s="191"/>
      <c r="S2375" s="191"/>
      <c r="T2375" s="191"/>
      <c r="U2375" s="191"/>
      <c r="V2375" s="191"/>
      <c r="W2375" s="191"/>
    </row>
    <row r="2376" spans="1:23">
      <c r="A2376" s="191"/>
      <c r="B2376" s="191"/>
      <c r="C2376" s="191"/>
      <c r="D2376" s="191"/>
      <c r="E2376" s="182"/>
      <c r="F2376" s="191"/>
      <c r="G2376" s="191"/>
      <c r="H2376" s="191"/>
      <c r="I2376" s="182"/>
      <c r="J2376" s="191"/>
      <c r="K2376" s="191"/>
      <c r="L2376" s="191"/>
      <c r="M2376" s="191"/>
      <c r="N2376" s="191"/>
      <c r="O2376" s="191"/>
      <c r="P2376" s="191"/>
      <c r="Q2376" s="191"/>
      <c r="R2376" s="191"/>
      <c r="S2376" s="191"/>
      <c r="T2376" s="191"/>
      <c r="U2376" s="191"/>
      <c r="V2376" s="191"/>
      <c r="W2376" s="191"/>
    </row>
    <row r="2377" spans="1:23">
      <c r="A2377" s="191"/>
      <c r="B2377" s="191"/>
      <c r="C2377" s="191"/>
      <c r="D2377" s="191"/>
      <c r="E2377" s="182"/>
      <c r="F2377" s="191"/>
      <c r="G2377" s="191"/>
      <c r="H2377" s="191"/>
      <c r="I2377" s="182"/>
      <c r="J2377" s="191"/>
      <c r="K2377" s="191"/>
      <c r="L2377" s="191"/>
      <c r="M2377" s="191"/>
      <c r="N2377" s="191"/>
      <c r="O2377" s="191"/>
      <c r="P2377" s="191"/>
      <c r="Q2377" s="191"/>
      <c r="R2377" s="191"/>
      <c r="S2377" s="191"/>
      <c r="T2377" s="191"/>
      <c r="U2377" s="191"/>
      <c r="V2377" s="191"/>
      <c r="W2377" s="191"/>
    </row>
    <row r="2378" spans="1:23">
      <c r="A2378" s="191"/>
      <c r="B2378" s="191"/>
      <c r="C2378" s="191"/>
      <c r="D2378" s="191"/>
      <c r="E2378" s="182"/>
      <c r="F2378" s="191"/>
      <c r="G2378" s="191"/>
      <c r="H2378" s="191"/>
      <c r="I2378" s="182"/>
      <c r="J2378" s="191"/>
      <c r="K2378" s="191"/>
      <c r="L2378" s="191"/>
      <c r="M2378" s="191"/>
      <c r="N2378" s="191"/>
      <c r="O2378" s="191"/>
      <c r="P2378" s="191"/>
      <c r="Q2378" s="191"/>
      <c r="R2378" s="191"/>
      <c r="S2378" s="191"/>
      <c r="T2378" s="191"/>
      <c r="U2378" s="191"/>
      <c r="V2378" s="191"/>
      <c r="W2378" s="191"/>
    </row>
    <row r="2379" spans="1:23">
      <c r="A2379" s="191"/>
      <c r="B2379" s="191"/>
      <c r="C2379" s="191"/>
      <c r="D2379" s="191"/>
      <c r="E2379" s="182"/>
      <c r="F2379" s="191"/>
      <c r="G2379" s="191"/>
      <c r="H2379" s="191"/>
      <c r="I2379" s="182"/>
      <c r="J2379" s="191"/>
      <c r="K2379" s="191"/>
      <c r="L2379" s="191"/>
      <c r="M2379" s="191"/>
      <c r="N2379" s="191"/>
      <c r="O2379" s="191"/>
      <c r="P2379" s="191"/>
      <c r="Q2379" s="191"/>
      <c r="R2379" s="191"/>
      <c r="S2379" s="191"/>
      <c r="T2379" s="191"/>
      <c r="U2379" s="191"/>
      <c r="V2379" s="191"/>
      <c r="W2379" s="191"/>
    </row>
    <row r="2380" spans="1:23">
      <c r="A2380" s="191"/>
      <c r="B2380" s="191"/>
      <c r="C2380" s="191"/>
      <c r="D2380" s="191"/>
      <c r="E2380" s="182"/>
      <c r="F2380" s="191"/>
      <c r="G2380" s="191"/>
      <c r="H2380" s="191"/>
      <c r="I2380" s="182"/>
      <c r="J2380" s="191"/>
      <c r="K2380" s="191"/>
      <c r="L2380" s="191"/>
      <c r="M2380" s="191"/>
      <c r="N2380" s="191"/>
      <c r="O2380" s="191"/>
      <c r="P2380" s="191"/>
      <c r="Q2380" s="191"/>
      <c r="R2380" s="191"/>
      <c r="S2380" s="191"/>
      <c r="T2380" s="191"/>
      <c r="U2380" s="191"/>
      <c r="V2380" s="191"/>
      <c r="W2380" s="191"/>
    </row>
    <row r="2381" spans="1:23">
      <c r="A2381" s="191"/>
      <c r="B2381" s="191"/>
      <c r="C2381" s="191"/>
      <c r="D2381" s="191"/>
      <c r="E2381" s="182"/>
      <c r="F2381" s="191"/>
      <c r="G2381" s="191"/>
      <c r="H2381" s="191"/>
      <c r="I2381" s="182"/>
      <c r="J2381" s="191"/>
      <c r="K2381" s="191"/>
      <c r="L2381" s="191"/>
      <c r="M2381" s="191"/>
      <c r="N2381" s="191"/>
      <c r="O2381" s="191"/>
      <c r="P2381" s="191"/>
      <c r="Q2381" s="191"/>
      <c r="R2381" s="191"/>
      <c r="S2381" s="191"/>
      <c r="T2381" s="191"/>
      <c r="U2381" s="191"/>
      <c r="V2381" s="191"/>
      <c r="W2381" s="191"/>
    </row>
    <row r="2382" spans="1:23">
      <c r="A2382" s="191"/>
      <c r="B2382" s="191"/>
      <c r="C2382" s="191"/>
      <c r="D2382" s="191"/>
      <c r="E2382" s="182"/>
      <c r="F2382" s="191"/>
      <c r="G2382" s="191"/>
      <c r="H2382" s="191"/>
      <c r="I2382" s="182"/>
      <c r="J2382" s="191"/>
      <c r="K2382" s="191"/>
      <c r="L2382" s="191"/>
      <c r="M2382" s="191"/>
      <c r="N2382" s="191"/>
      <c r="O2382" s="191"/>
      <c r="P2382" s="191"/>
      <c r="Q2382" s="191"/>
      <c r="R2382" s="191"/>
      <c r="S2382" s="191"/>
      <c r="T2382" s="191"/>
      <c r="U2382" s="191"/>
      <c r="V2382" s="191"/>
      <c r="W2382" s="191"/>
    </row>
    <row r="2383" spans="1:23">
      <c r="A2383" s="191"/>
      <c r="B2383" s="191"/>
      <c r="C2383" s="191"/>
      <c r="D2383" s="191"/>
      <c r="E2383" s="182"/>
      <c r="F2383" s="191"/>
      <c r="G2383" s="191"/>
      <c r="H2383" s="191"/>
      <c r="I2383" s="182"/>
      <c r="J2383" s="191"/>
      <c r="K2383" s="191"/>
      <c r="L2383" s="191"/>
      <c r="M2383" s="191"/>
      <c r="N2383" s="191"/>
      <c r="O2383" s="191"/>
      <c r="P2383" s="191"/>
      <c r="Q2383" s="191"/>
      <c r="R2383" s="191"/>
      <c r="S2383" s="191"/>
      <c r="T2383" s="191"/>
      <c r="U2383" s="191"/>
      <c r="V2383" s="191"/>
      <c r="W2383" s="191"/>
    </row>
    <row r="2384" spans="1:23">
      <c r="A2384" s="191"/>
      <c r="B2384" s="191"/>
      <c r="C2384" s="191"/>
      <c r="D2384" s="191"/>
      <c r="E2384" s="182"/>
      <c r="F2384" s="191"/>
      <c r="G2384" s="191"/>
      <c r="H2384" s="191"/>
      <c r="I2384" s="182"/>
      <c r="J2384" s="191"/>
      <c r="K2384" s="191"/>
      <c r="L2384" s="191"/>
      <c r="M2384" s="191"/>
      <c r="N2384" s="191"/>
      <c r="O2384" s="191"/>
      <c r="P2384" s="191"/>
      <c r="Q2384" s="191"/>
      <c r="R2384" s="191"/>
      <c r="S2384" s="191"/>
      <c r="T2384" s="191"/>
      <c r="U2384" s="191"/>
      <c r="V2384" s="191"/>
      <c r="W2384" s="191"/>
    </row>
    <row r="2385" spans="1:23">
      <c r="A2385" s="191"/>
      <c r="B2385" s="191"/>
      <c r="C2385" s="191"/>
      <c r="D2385" s="191"/>
      <c r="E2385" s="182"/>
      <c r="F2385" s="191"/>
      <c r="G2385" s="191"/>
      <c r="H2385" s="191"/>
      <c r="I2385" s="182"/>
      <c r="J2385" s="191"/>
      <c r="K2385" s="191"/>
      <c r="L2385" s="191"/>
      <c r="M2385" s="191"/>
      <c r="N2385" s="191"/>
      <c r="O2385" s="191"/>
      <c r="P2385" s="191"/>
      <c r="Q2385" s="191"/>
      <c r="R2385" s="191"/>
      <c r="S2385" s="191"/>
      <c r="T2385" s="191"/>
      <c r="U2385" s="191"/>
      <c r="V2385" s="191"/>
      <c r="W2385" s="191"/>
    </row>
    <row r="2386" spans="1:23">
      <c r="A2386" s="191"/>
      <c r="B2386" s="191"/>
      <c r="C2386" s="191"/>
      <c r="D2386" s="191"/>
      <c r="E2386" s="182"/>
      <c r="F2386" s="191"/>
      <c r="G2386" s="191"/>
      <c r="H2386" s="191"/>
      <c r="I2386" s="182"/>
      <c r="J2386" s="191"/>
      <c r="K2386" s="191"/>
      <c r="L2386" s="191"/>
      <c r="M2386" s="191"/>
      <c r="N2386" s="191"/>
      <c r="O2386" s="191"/>
      <c r="P2386" s="191"/>
      <c r="Q2386" s="191"/>
      <c r="R2386" s="191"/>
      <c r="S2386" s="191"/>
      <c r="T2386" s="191"/>
      <c r="U2386" s="191"/>
      <c r="V2386" s="191"/>
      <c r="W2386" s="191"/>
    </row>
    <row r="2387" spans="1:23">
      <c r="A2387" s="191"/>
      <c r="B2387" s="191"/>
      <c r="C2387" s="191"/>
      <c r="D2387" s="191"/>
      <c r="E2387" s="182"/>
      <c r="F2387" s="191"/>
      <c r="G2387" s="191"/>
      <c r="H2387" s="191"/>
      <c r="I2387" s="182"/>
      <c r="J2387" s="191"/>
      <c r="K2387" s="191"/>
      <c r="L2387" s="191"/>
      <c r="M2387" s="191"/>
      <c r="N2387" s="191"/>
      <c r="O2387" s="191"/>
      <c r="P2387" s="191"/>
      <c r="Q2387" s="191"/>
      <c r="R2387" s="191"/>
      <c r="S2387" s="191"/>
      <c r="T2387" s="191"/>
      <c r="U2387" s="191"/>
      <c r="V2387" s="191"/>
      <c r="W2387" s="191"/>
    </row>
    <row r="2388" spans="1:23">
      <c r="A2388" s="191"/>
      <c r="B2388" s="191"/>
      <c r="C2388" s="191"/>
      <c r="D2388" s="191"/>
      <c r="E2388" s="182"/>
      <c r="F2388" s="191"/>
      <c r="G2388" s="191"/>
      <c r="H2388" s="191"/>
      <c r="I2388" s="182"/>
      <c r="J2388" s="191"/>
      <c r="K2388" s="191"/>
      <c r="L2388" s="191"/>
      <c r="M2388" s="191"/>
      <c r="N2388" s="191"/>
      <c r="O2388" s="191"/>
      <c r="P2388" s="191"/>
      <c r="Q2388" s="191"/>
      <c r="R2388" s="191"/>
      <c r="S2388" s="191"/>
      <c r="T2388" s="191"/>
      <c r="U2388" s="191"/>
      <c r="V2388" s="191"/>
      <c r="W2388" s="191"/>
    </row>
    <row r="2389" spans="1:23">
      <c r="A2389" s="191"/>
      <c r="B2389" s="191"/>
      <c r="C2389" s="191"/>
      <c r="D2389" s="191"/>
      <c r="E2389" s="182"/>
      <c r="F2389" s="191"/>
      <c r="G2389" s="191"/>
      <c r="H2389" s="191"/>
      <c r="I2389" s="182"/>
      <c r="J2389" s="191"/>
      <c r="K2389" s="191"/>
      <c r="L2389" s="191"/>
      <c r="M2389" s="191"/>
      <c r="N2389" s="191"/>
      <c r="O2389" s="191"/>
      <c r="P2389" s="191"/>
      <c r="Q2389" s="191"/>
      <c r="R2389" s="191"/>
      <c r="S2389" s="191"/>
      <c r="T2389" s="191"/>
      <c r="U2389" s="191"/>
      <c r="V2389" s="191"/>
      <c r="W2389" s="191"/>
    </row>
    <row r="2390" spans="1:23">
      <c r="A2390" s="191"/>
      <c r="B2390" s="191"/>
      <c r="C2390" s="191"/>
      <c r="D2390" s="191"/>
      <c r="E2390" s="182"/>
      <c r="F2390" s="191"/>
      <c r="G2390" s="191"/>
      <c r="H2390" s="191"/>
      <c r="I2390" s="182"/>
      <c r="J2390" s="191"/>
      <c r="K2390" s="191"/>
      <c r="L2390" s="191"/>
      <c r="M2390" s="191"/>
      <c r="N2390" s="191"/>
      <c r="O2390" s="191"/>
      <c r="P2390" s="191"/>
      <c r="Q2390" s="191"/>
      <c r="R2390" s="191"/>
      <c r="S2390" s="191"/>
      <c r="T2390" s="191"/>
      <c r="U2390" s="191"/>
      <c r="V2390" s="191"/>
      <c r="W2390" s="191"/>
    </row>
    <row r="2391" spans="1:23">
      <c r="A2391" s="191"/>
      <c r="B2391" s="191"/>
      <c r="C2391" s="191"/>
      <c r="D2391" s="191"/>
      <c r="E2391" s="182"/>
      <c r="F2391" s="191"/>
      <c r="G2391" s="191"/>
      <c r="H2391" s="191"/>
      <c r="I2391" s="182"/>
      <c r="J2391" s="191"/>
      <c r="K2391" s="191"/>
      <c r="L2391" s="191"/>
      <c r="M2391" s="191"/>
      <c r="N2391" s="191"/>
      <c r="O2391" s="191"/>
      <c r="P2391" s="191"/>
      <c r="Q2391" s="191"/>
      <c r="R2391" s="191"/>
      <c r="S2391" s="191"/>
      <c r="T2391" s="191"/>
      <c r="U2391" s="191"/>
      <c r="V2391" s="191"/>
      <c r="W2391" s="191"/>
    </row>
    <row r="2392" spans="1:23">
      <c r="A2392" s="191"/>
      <c r="B2392" s="191"/>
      <c r="C2392" s="191"/>
      <c r="D2392" s="191"/>
      <c r="E2392" s="182"/>
      <c r="F2392" s="191"/>
      <c r="G2392" s="191"/>
      <c r="H2392" s="191"/>
      <c r="I2392" s="182"/>
      <c r="J2392" s="191"/>
      <c r="K2392" s="191"/>
      <c r="L2392" s="191"/>
      <c r="M2392" s="191"/>
      <c r="N2392" s="191"/>
      <c r="O2392" s="191"/>
      <c r="P2392" s="191"/>
      <c r="Q2392" s="191"/>
      <c r="R2392" s="191"/>
      <c r="S2392" s="191"/>
      <c r="T2392" s="191"/>
      <c r="U2392" s="191"/>
      <c r="V2392" s="191"/>
      <c r="W2392" s="191"/>
    </row>
    <row r="2393" spans="1:23">
      <c r="A2393" s="191"/>
      <c r="B2393" s="191"/>
      <c r="C2393" s="191"/>
      <c r="D2393" s="191"/>
      <c r="E2393" s="182"/>
      <c r="F2393" s="191"/>
      <c r="G2393" s="191"/>
      <c r="H2393" s="191"/>
      <c r="I2393" s="182"/>
      <c r="J2393" s="191"/>
      <c r="K2393" s="191"/>
      <c r="L2393" s="191"/>
      <c r="M2393" s="191"/>
      <c r="N2393" s="191"/>
      <c r="O2393" s="191"/>
      <c r="P2393" s="191"/>
      <c r="Q2393" s="191"/>
      <c r="R2393" s="191"/>
      <c r="S2393" s="191"/>
      <c r="T2393" s="191"/>
      <c r="U2393" s="191"/>
      <c r="V2393" s="191"/>
      <c r="W2393" s="191"/>
    </row>
    <row r="2394" spans="1:23">
      <c r="A2394" s="191"/>
      <c r="B2394" s="191"/>
      <c r="C2394" s="191"/>
      <c r="D2394" s="191"/>
      <c r="E2394" s="182"/>
      <c r="F2394" s="191"/>
      <c r="G2394" s="191"/>
      <c r="H2394" s="191"/>
      <c r="I2394" s="182"/>
      <c r="J2394" s="191"/>
      <c r="K2394" s="191"/>
      <c r="L2394" s="191"/>
      <c r="M2394" s="191"/>
      <c r="N2394" s="191"/>
      <c r="O2394" s="191"/>
      <c r="P2394" s="191"/>
      <c r="Q2394" s="191"/>
      <c r="R2394" s="191"/>
      <c r="S2394" s="191"/>
      <c r="T2394" s="191"/>
      <c r="U2394" s="191"/>
      <c r="V2394" s="191"/>
      <c r="W2394" s="191"/>
    </row>
    <row r="2395" spans="1:23">
      <c r="A2395" s="191"/>
      <c r="B2395" s="191"/>
      <c r="C2395" s="191"/>
      <c r="D2395" s="191"/>
      <c r="E2395" s="182"/>
      <c r="F2395" s="191"/>
      <c r="G2395" s="191"/>
      <c r="H2395" s="191"/>
      <c r="I2395" s="182"/>
      <c r="J2395" s="191"/>
      <c r="K2395" s="191"/>
      <c r="L2395" s="191"/>
      <c r="M2395" s="191"/>
      <c r="N2395" s="191"/>
      <c r="O2395" s="191"/>
      <c r="P2395" s="191"/>
      <c r="Q2395" s="191"/>
      <c r="R2395" s="191"/>
      <c r="S2395" s="191"/>
      <c r="T2395" s="191"/>
      <c r="U2395" s="191"/>
      <c r="V2395" s="191"/>
      <c r="W2395" s="191"/>
    </row>
    <row r="2396" spans="1:23">
      <c r="A2396" s="191"/>
      <c r="B2396" s="191"/>
      <c r="C2396" s="191"/>
      <c r="D2396" s="191"/>
      <c r="E2396" s="182"/>
      <c r="F2396" s="191"/>
      <c r="G2396" s="191"/>
      <c r="H2396" s="191"/>
      <c r="I2396" s="182"/>
      <c r="J2396" s="191"/>
      <c r="K2396" s="191"/>
      <c r="L2396" s="191"/>
      <c r="M2396" s="191"/>
      <c r="N2396" s="191"/>
      <c r="O2396" s="191"/>
      <c r="P2396" s="191"/>
      <c r="Q2396" s="191"/>
      <c r="R2396" s="191"/>
      <c r="S2396" s="191"/>
      <c r="T2396" s="191"/>
      <c r="U2396" s="191"/>
      <c r="V2396" s="191"/>
      <c r="W2396" s="191"/>
    </row>
    <row r="2397" spans="1:23">
      <c r="A2397" s="191"/>
      <c r="B2397" s="191"/>
      <c r="C2397" s="191"/>
      <c r="D2397" s="191"/>
      <c r="E2397" s="182"/>
      <c r="F2397" s="191"/>
      <c r="G2397" s="191"/>
      <c r="H2397" s="191"/>
      <c r="I2397" s="182"/>
      <c r="J2397" s="191"/>
      <c r="K2397" s="191"/>
      <c r="L2397" s="191"/>
      <c r="M2397" s="191"/>
      <c r="N2397" s="191"/>
      <c r="O2397" s="191"/>
      <c r="P2397" s="191"/>
      <c r="Q2397" s="191"/>
      <c r="R2397" s="191"/>
      <c r="S2397" s="191"/>
      <c r="T2397" s="191"/>
      <c r="U2397" s="191"/>
      <c r="V2397" s="191"/>
      <c r="W2397" s="191"/>
    </row>
    <row r="2398" spans="1:23">
      <c r="A2398" s="191"/>
      <c r="B2398" s="191"/>
      <c r="C2398" s="191"/>
      <c r="D2398" s="191"/>
      <c r="E2398" s="182"/>
      <c r="F2398" s="191"/>
      <c r="G2398" s="191"/>
      <c r="H2398" s="191"/>
      <c r="I2398" s="182"/>
      <c r="J2398" s="191"/>
      <c r="K2398" s="191"/>
      <c r="L2398" s="191"/>
      <c r="M2398" s="191"/>
      <c r="N2398" s="191"/>
      <c r="O2398" s="191"/>
      <c r="P2398" s="191"/>
      <c r="Q2398" s="191"/>
      <c r="R2398" s="191"/>
      <c r="S2398" s="191"/>
      <c r="T2398" s="191"/>
      <c r="U2398" s="191"/>
      <c r="V2398" s="191"/>
      <c r="W2398" s="191"/>
    </row>
    <row r="2399" spans="1:23">
      <c r="A2399" s="191"/>
      <c r="B2399" s="191"/>
      <c r="C2399" s="191"/>
      <c r="D2399" s="191"/>
      <c r="E2399" s="182"/>
      <c r="F2399" s="191"/>
      <c r="G2399" s="191"/>
      <c r="H2399" s="191"/>
      <c r="I2399" s="182"/>
      <c r="J2399" s="191"/>
      <c r="K2399" s="191"/>
      <c r="L2399" s="191"/>
      <c r="M2399" s="191"/>
      <c r="N2399" s="191"/>
      <c r="O2399" s="191"/>
      <c r="P2399" s="191"/>
      <c r="Q2399" s="191"/>
      <c r="R2399" s="191"/>
      <c r="S2399" s="191"/>
      <c r="T2399" s="191"/>
      <c r="U2399" s="191"/>
      <c r="V2399" s="191"/>
      <c r="W2399" s="191"/>
    </row>
    <row r="2400" spans="1:23">
      <c r="A2400" s="191"/>
      <c r="B2400" s="191"/>
      <c r="C2400" s="191"/>
      <c r="D2400" s="191"/>
      <c r="E2400" s="182"/>
      <c r="F2400" s="191"/>
      <c r="G2400" s="191"/>
      <c r="H2400" s="191"/>
      <c r="I2400" s="182"/>
      <c r="J2400" s="191"/>
      <c r="K2400" s="191"/>
      <c r="L2400" s="191"/>
      <c r="M2400" s="191"/>
      <c r="N2400" s="191"/>
      <c r="O2400" s="191"/>
      <c r="P2400" s="191"/>
      <c r="Q2400" s="191"/>
      <c r="R2400" s="191"/>
      <c r="S2400" s="191"/>
      <c r="T2400" s="191"/>
      <c r="U2400" s="191"/>
      <c r="V2400" s="191"/>
      <c r="W2400" s="191"/>
    </row>
    <row r="2401" spans="1:23">
      <c r="A2401" s="191"/>
      <c r="B2401" s="191"/>
      <c r="C2401" s="191"/>
      <c r="D2401" s="191"/>
      <c r="E2401" s="182"/>
      <c r="F2401" s="191"/>
      <c r="G2401" s="191"/>
      <c r="H2401" s="191"/>
      <c r="I2401" s="182"/>
      <c r="J2401" s="191"/>
      <c r="K2401" s="191"/>
      <c r="L2401" s="191"/>
      <c r="M2401" s="191"/>
      <c r="N2401" s="191"/>
      <c r="O2401" s="191"/>
      <c r="P2401" s="191"/>
      <c r="Q2401" s="191"/>
      <c r="R2401" s="191"/>
      <c r="S2401" s="191"/>
      <c r="T2401" s="191"/>
      <c r="U2401" s="191"/>
      <c r="V2401" s="191"/>
      <c r="W2401" s="191"/>
    </row>
    <row r="2402" spans="1:23">
      <c r="A2402" s="191"/>
      <c r="B2402" s="191"/>
      <c r="C2402" s="191"/>
      <c r="D2402" s="191"/>
      <c r="E2402" s="182"/>
      <c r="F2402" s="191"/>
      <c r="G2402" s="191"/>
      <c r="H2402" s="191"/>
      <c r="I2402" s="182"/>
      <c r="J2402" s="191"/>
      <c r="K2402" s="191"/>
      <c r="L2402" s="191"/>
      <c r="M2402" s="191"/>
      <c r="N2402" s="191"/>
      <c r="O2402" s="191"/>
      <c r="P2402" s="191"/>
      <c r="Q2402" s="191"/>
      <c r="R2402" s="191"/>
      <c r="S2402" s="191"/>
      <c r="T2402" s="191"/>
      <c r="U2402" s="191"/>
      <c r="V2402" s="191"/>
      <c r="W2402" s="191"/>
    </row>
    <row r="2403" spans="1:23">
      <c r="A2403" s="191"/>
      <c r="B2403" s="191"/>
      <c r="C2403" s="191"/>
      <c r="D2403" s="191"/>
      <c r="E2403" s="182"/>
      <c r="F2403" s="191"/>
      <c r="G2403" s="191"/>
      <c r="H2403" s="191"/>
      <c r="I2403" s="182"/>
      <c r="J2403" s="191"/>
      <c r="K2403" s="191"/>
      <c r="L2403" s="191"/>
      <c r="M2403" s="191"/>
      <c r="N2403" s="191"/>
      <c r="O2403" s="191"/>
      <c r="P2403" s="191"/>
      <c r="Q2403" s="191"/>
      <c r="R2403" s="191"/>
      <c r="S2403" s="191"/>
      <c r="T2403" s="191"/>
      <c r="U2403" s="191"/>
      <c r="V2403" s="191"/>
      <c r="W2403" s="191"/>
    </row>
    <row r="2404" spans="1:23">
      <c r="A2404" s="191"/>
      <c r="B2404" s="191"/>
      <c r="C2404" s="191"/>
      <c r="D2404" s="191"/>
      <c r="E2404" s="182"/>
      <c r="F2404" s="191"/>
      <c r="G2404" s="191"/>
      <c r="H2404" s="191"/>
      <c r="I2404" s="182"/>
      <c r="J2404" s="191"/>
      <c r="K2404" s="191"/>
      <c r="L2404" s="191"/>
      <c r="M2404" s="191"/>
      <c r="N2404" s="191"/>
      <c r="O2404" s="191"/>
      <c r="P2404" s="191"/>
      <c r="Q2404" s="191"/>
      <c r="R2404" s="191"/>
      <c r="S2404" s="191"/>
      <c r="T2404" s="191"/>
      <c r="U2404" s="191"/>
      <c r="V2404" s="191"/>
      <c r="W2404" s="191"/>
    </row>
    <row r="2405" spans="1:23">
      <c r="A2405" s="191"/>
      <c r="B2405" s="191"/>
      <c r="C2405" s="191"/>
      <c r="D2405" s="191"/>
      <c r="E2405" s="182"/>
      <c r="F2405" s="191"/>
      <c r="G2405" s="191"/>
      <c r="H2405" s="191"/>
      <c r="I2405" s="182"/>
      <c r="J2405" s="191"/>
      <c r="K2405" s="191"/>
      <c r="L2405" s="191"/>
      <c r="M2405" s="191"/>
      <c r="N2405" s="191"/>
      <c r="O2405" s="191"/>
      <c r="P2405" s="191"/>
      <c r="Q2405" s="191"/>
      <c r="R2405" s="191"/>
      <c r="S2405" s="191"/>
      <c r="T2405" s="191"/>
      <c r="U2405" s="191"/>
      <c r="V2405" s="191"/>
      <c r="W2405" s="191"/>
    </row>
    <row r="2406" spans="1:23">
      <c r="A2406" s="191"/>
      <c r="B2406" s="191"/>
      <c r="C2406" s="191"/>
      <c r="D2406" s="191"/>
      <c r="E2406" s="182"/>
      <c r="F2406" s="191"/>
      <c r="G2406" s="191"/>
      <c r="H2406" s="191"/>
      <c r="I2406" s="182"/>
      <c r="J2406" s="191"/>
      <c r="K2406" s="191"/>
      <c r="L2406" s="191"/>
      <c r="M2406" s="191"/>
      <c r="N2406" s="191"/>
      <c r="O2406" s="191"/>
      <c r="P2406" s="191"/>
      <c r="Q2406" s="191"/>
      <c r="R2406" s="191"/>
      <c r="S2406" s="191"/>
      <c r="T2406" s="191"/>
      <c r="U2406" s="191"/>
      <c r="V2406" s="191"/>
      <c r="W2406" s="191"/>
    </row>
    <row r="2407" spans="1:23">
      <c r="A2407" s="191"/>
      <c r="B2407" s="191"/>
      <c r="C2407" s="191"/>
      <c r="D2407" s="191"/>
      <c r="E2407" s="182"/>
      <c r="F2407" s="191"/>
      <c r="G2407" s="191"/>
      <c r="H2407" s="191"/>
      <c r="I2407" s="182"/>
      <c r="J2407" s="191"/>
      <c r="K2407" s="191"/>
      <c r="L2407" s="191"/>
      <c r="M2407" s="191"/>
      <c r="N2407" s="191"/>
      <c r="O2407" s="191"/>
      <c r="P2407" s="191"/>
      <c r="Q2407" s="191"/>
      <c r="R2407" s="191"/>
      <c r="S2407" s="191"/>
      <c r="T2407" s="191"/>
      <c r="U2407" s="191"/>
      <c r="V2407" s="191"/>
      <c r="W2407" s="191"/>
    </row>
    <row r="2408" spans="1:23">
      <c r="A2408" s="191"/>
      <c r="B2408" s="191"/>
      <c r="C2408" s="191"/>
      <c r="D2408" s="191"/>
      <c r="E2408" s="182"/>
      <c r="F2408" s="191"/>
      <c r="G2408" s="191"/>
      <c r="H2408" s="191"/>
      <c r="I2408" s="182"/>
      <c r="J2408" s="191"/>
      <c r="K2408" s="191"/>
      <c r="L2408" s="191"/>
      <c r="M2408" s="191"/>
      <c r="N2408" s="191"/>
      <c r="O2408" s="191"/>
      <c r="P2408" s="191"/>
      <c r="Q2408" s="191"/>
      <c r="R2408" s="191"/>
      <c r="S2408" s="191"/>
      <c r="T2408" s="191"/>
      <c r="U2408" s="191"/>
      <c r="V2408" s="191"/>
      <c r="W2408" s="191"/>
    </row>
    <row r="2409" spans="1:23">
      <c r="A2409" s="191"/>
      <c r="B2409" s="191"/>
      <c r="C2409" s="191"/>
      <c r="D2409" s="191"/>
      <c r="E2409" s="182"/>
      <c r="F2409" s="191"/>
      <c r="G2409" s="191"/>
      <c r="H2409" s="191"/>
      <c r="I2409" s="182"/>
      <c r="J2409" s="191"/>
      <c r="K2409" s="191"/>
      <c r="L2409" s="191"/>
      <c r="M2409" s="191"/>
      <c r="N2409" s="191"/>
      <c r="O2409" s="191"/>
      <c r="P2409" s="191"/>
      <c r="Q2409" s="191"/>
      <c r="R2409" s="191"/>
      <c r="S2409" s="191"/>
      <c r="T2409" s="191"/>
      <c r="U2409" s="191"/>
      <c r="V2409" s="191"/>
      <c r="W2409" s="191"/>
    </row>
    <row r="2410" spans="1:23">
      <c r="A2410" s="191"/>
      <c r="B2410" s="191"/>
      <c r="C2410" s="191"/>
      <c r="D2410" s="191"/>
      <c r="E2410" s="182"/>
      <c r="F2410" s="191"/>
      <c r="G2410" s="191"/>
      <c r="H2410" s="191"/>
      <c r="I2410" s="182"/>
      <c r="J2410" s="191"/>
      <c r="K2410" s="191"/>
      <c r="L2410" s="191"/>
      <c r="M2410" s="191"/>
      <c r="N2410" s="191"/>
      <c r="O2410" s="191"/>
      <c r="P2410" s="191"/>
      <c r="Q2410" s="191"/>
      <c r="R2410" s="191"/>
      <c r="S2410" s="191"/>
      <c r="T2410" s="191"/>
      <c r="U2410" s="191"/>
      <c r="V2410" s="191"/>
      <c r="W2410" s="191"/>
    </row>
    <row r="2411" spans="1:23">
      <c r="A2411" s="191"/>
      <c r="B2411" s="191"/>
      <c r="C2411" s="191"/>
      <c r="D2411" s="191"/>
      <c r="E2411" s="182"/>
      <c r="F2411" s="191"/>
      <c r="G2411" s="191"/>
      <c r="H2411" s="191"/>
      <c r="I2411" s="182"/>
      <c r="J2411" s="191"/>
      <c r="K2411" s="191"/>
      <c r="L2411" s="191"/>
      <c r="M2411" s="191"/>
      <c r="N2411" s="191"/>
      <c r="O2411" s="191"/>
      <c r="P2411" s="191"/>
      <c r="Q2411" s="191"/>
      <c r="R2411" s="191"/>
      <c r="S2411" s="191"/>
      <c r="T2411" s="191"/>
      <c r="U2411" s="191"/>
      <c r="V2411" s="191"/>
      <c r="W2411" s="191"/>
    </row>
    <row r="2412" spans="1:23">
      <c r="A2412" s="191"/>
      <c r="B2412" s="191"/>
      <c r="C2412" s="191"/>
      <c r="D2412" s="191"/>
      <c r="E2412" s="182"/>
      <c r="F2412" s="191"/>
      <c r="G2412" s="191"/>
      <c r="H2412" s="191"/>
      <c r="I2412" s="182"/>
      <c r="J2412" s="191"/>
      <c r="K2412" s="191"/>
      <c r="L2412" s="191"/>
      <c r="M2412" s="191"/>
      <c r="N2412" s="191"/>
      <c r="O2412" s="191"/>
      <c r="P2412" s="191"/>
      <c r="Q2412" s="191"/>
      <c r="R2412" s="191"/>
      <c r="S2412" s="191"/>
      <c r="T2412" s="191"/>
      <c r="U2412" s="191"/>
      <c r="V2412" s="191"/>
      <c r="W2412" s="191"/>
    </row>
    <row r="2413" spans="1:23">
      <c r="A2413" s="191"/>
      <c r="B2413" s="191"/>
      <c r="C2413" s="191"/>
      <c r="D2413" s="191"/>
      <c r="E2413" s="182"/>
      <c r="F2413" s="191"/>
      <c r="G2413" s="191"/>
      <c r="H2413" s="191"/>
      <c r="I2413" s="182"/>
      <c r="J2413" s="191"/>
      <c r="K2413" s="191"/>
      <c r="L2413" s="191"/>
      <c r="M2413" s="191"/>
      <c r="N2413" s="191"/>
      <c r="O2413" s="191"/>
      <c r="P2413" s="191"/>
      <c r="Q2413" s="191"/>
      <c r="R2413" s="191"/>
      <c r="S2413" s="191"/>
      <c r="T2413" s="191"/>
      <c r="U2413" s="191"/>
      <c r="V2413" s="191"/>
      <c r="W2413" s="191"/>
    </row>
    <row r="2414" spans="1:23">
      <c r="A2414" s="191"/>
      <c r="B2414" s="191"/>
      <c r="C2414" s="191"/>
      <c r="D2414" s="191"/>
      <c r="E2414" s="182"/>
      <c r="F2414" s="191"/>
      <c r="G2414" s="191"/>
      <c r="H2414" s="191"/>
      <c r="I2414" s="182"/>
      <c r="J2414" s="191"/>
      <c r="K2414" s="191"/>
      <c r="L2414" s="191"/>
      <c r="M2414" s="191"/>
      <c r="N2414" s="191"/>
      <c r="O2414" s="191"/>
      <c r="P2414" s="191"/>
      <c r="Q2414" s="191"/>
      <c r="R2414" s="191"/>
      <c r="S2414" s="191"/>
      <c r="T2414" s="191"/>
      <c r="U2414" s="191"/>
      <c r="V2414" s="191"/>
      <c r="W2414" s="191"/>
    </row>
    <row r="2415" spans="1:23">
      <c r="A2415" s="191"/>
      <c r="B2415" s="191"/>
      <c r="C2415" s="191"/>
      <c r="D2415" s="191"/>
      <c r="E2415" s="182"/>
      <c r="F2415" s="191"/>
      <c r="G2415" s="191"/>
      <c r="H2415" s="191"/>
      <c r="I2415" s="182"/>
      <c r="J2415" s="191"/>
      <c r="K2415" s="191"/>
      <c r="L2415" s="191"/>
      <c r="M2415" s="191"/>
      <c r="N2415" s="191"/>
      <c r="O2415" s="191"/>
      <c r="P2415" s="191"/>
      <c r="Q2415" s="191"/>
      <c r="R2415" s="191"/>
      <c r="S2415" s="191"/>
      <c r="T2415" s="191"/>
      <c r="U2415" s="191"/>
      <c r="V2415" s="191"/>
      <c r="W2415" s="191"/>
    </row>
    <row r="2416" spans="1:23">
      <c r="A2416" s="191"/>
      <c r="B2416" s="191"/>
      <c r="C2416" s="191"/>
      <c r="D2416" s="191"/>
      <c r="E2416" s="182"/>
      <c r="F2416" s="191"/>
      <c r="G2416" s="191"/>
      <c r="H2416" s="191"/>
      <c r="I2416" s="182"/>
      <c r="J2416" s="191"/>
      <c r="K2416" s="191"/>
      <c r="L2416" s="191"/>
      <c r="M2416" s="191"/>
      <c r="N2416" s="191"/>
      <c r="O2416" s="191"/>
      <c r="P2416" s="191"/>
      <c r="Q2416" s="191"/>
      <c r="R2416" s="191"/>
      <c r="S2416" s="191"/>
      <c r="T2416" s="191"/>
      <c r="U2416" s="191"/>
      <c r="V2416" s="191"/>
      <c r="W2416" s="191"/>
    </row>
    <row r="2417" spans="1:23">
      <c r="A2417" s="191"/>
      <c r="B2417" s="191"/>
      <c r="C2417" s="191"/>
      <c r="D2417" s="191"/>
      <c r="E2417" s="182"/>
      <c r="F2417" s="191"/>
      <c r="G2417" s="191"/>
      <c r="H2417" s="191"/>
      <c r="I2417" s="182"/>
      <c r="J2417" s="191"/>
      <c r="K2417" s="191"/>
      <c r="L2417" s="191"/>
      <c r="M2417" s="191"/>
      <c r="N2417" s="191"/>
      <c r="O2417" s="191"/>
      <c r="P2417" s="191"/>
      <c r="Q2417" s="191"/>
      <c r="R2417" s="191"/>
      <c r="S2417" s="191"/>
      <c r="T2417" s="191"/>
      <c r="U2417" s="191"/>
      <c r="V2417" s="191"/>
      <c r="W2417" s="191"/>
    </row>
    <row r="2418" spans="1:23">
      <c r="A2418" s="191"/>
      <c r="B2418" s="191"/>
      <c r="C2418" s="191"/>
      <c r="D2418" s="191"/>
      <c r="E2418" s="182"/>
      <c r="F2418" s="191"/>
      <c r="G2418" s="191"/>
      <c r="H2418" s="191"/>
      <c r="I2418" s="182"/>
      <c r="J2418" s="191"/>
      <c r="K2418" s="191"/>
      <c r="L2418" s="191"/>
      <c r="M2418" s="191"/>
      <c r="N2418" s="191"/>
      <c r="O2418" s="191"/>
      <c r="P2418" s="191"/>
      <c r="Q2418" s="191"/>
      <c r="R2418" s="191"/>
      <c r="S2418" s="191"/>
      <c r="T2418" s="191"/>
      <c r="U2418" s="191"/>
      <c r="V2418" s="191"/>
      <c r="W2418" s="191"/>
    </row>
    <row r="2419" spans="1:23">
      <c r="A2419" s="191"/>
      <c r="B2419" s="191"/>
      <c r="C2419" s="191"/>
      <c r="D2419" s="191"/>
      <c r="E2419" s="182"/>
      <c r="F2419" s="191"/>
      <c r="G2419" s="191"/>
      <c r="H2419" s="191"/>
      <c r="I2419" s="182"/>
      <c r="J2419" s="191"/>
      <c r="K2419" s="191"/>
      <c r="L2419" s="191"/>
      <c r="M2419" s="191"/>
      <c r="N2419" s="191"/>
      <c r="O2419" s="191"/>
      <c r="P2419" s="191"/>
      <c r="Q2419" s="191"/>
      <c r="R2419" s="191"/>
      <c r="S2419" s="191"/>
      <c r="T2419" s="191"/>
      <c r="U2419" s="191"/>
      <c r="V2419" s="191"/>
      <c r="W2419" s="191"/>
    </row>
    <row r="2420" spans="1:23">
      <c r="A2420" s="191"/>
      <c r="B2420" s="191"/>
      <c r="C2420" s="191"/>
      <c r="D2420" s="191"/>
      <c r="E2420" s="182"/>
      <c r="F2420" s="191"/>
      <c r="G2420" s="191"/>
      <c r="H2420" s="191"/>
      <c r="I2420" s="182"/>
      <c r="J2420" s="191"/>
      <c r="K2420" s="191"/>
      <c r="L2420" s="191"/>
      <c r="M2420" s="191"/>
      <c r="N2420" s="191"/>
      <c r="O2420" s="191"/>
      <c r="P2420" s="191"/>
      <c r="Q2420" s="191"/>
      <c r="R2420" s="191"/>
      <c r="S2420" s="191"/>
      <c r="T2420" s="191"/>
      <c r="U2420" s="191"/>
      <c r="V2420" s="191"/>
      <c r="W2420" s="191"/>
    </row>
    <row r="2421" spans="1:23">
      <c r="A2421" s="191"/>
      <c r="B2421" s="191"/>
      <c r="C2421" s="191"/>
      <c r="D2421" s="191"/>
      <c r="E2421" s="182"/>
      <c r="F2421" s="191"/>
      <c r="G2421" s="191"/>
      <c r="H2421" s="191"/>
      <c r="I2421" s="182"/>
      <c r="J2421" s="191"/>
      <c r="K2421" s="191"/>
      <c r="L2421" s="191"/>
      <c r="M2421" s="191"/>
      <c r="N2421" s="191"/>
      <c r="O2421" s="191"/>
      <c r="P2421" s="191"/>
      <c r="Q2421" s="191"/>
      <c r="R2421" s="191"/>
      <c r="S2421" s="191"/>
      <c r="T2421" s="191"/>
      <c r="U2421" s="191"/>
      <c r="V2421" s="191"/>
      <c r="W2421" s="191"/>
    </row>
    <row r="2422" spans="1:23">
      <c r="A2422" s="191"/>
      <c r="B2422" s="191"/>
      <c r="C2422" s="191"/>
      <c r="D2422" s="191"/>
      <c r="E2422" s="182"/>
      <c r="F2422" s="191"/>
      <c r="G2422" s="191"/>
      <c r="H2422" s="191"/>
      <c r="I2422" s="182"/>
      <c r="J2422" s="191"/>
      <c r="K2422" s="191"/>
      <c r="L2422" s="191"/>
      <c r="M2422" s="191"/>
      <c r="N2422" s="191"/>
      <c r="O2422" s="191"/>
      <c r="P2422" s="191"/>
      <c r="Q2422" s="191"/>
      <c r="R2422" s="191"/>
      <c r="S2422" s="191"/>
      <c r="T2422" s="191"/>
      <c r="U2422" s="191"/>
      <c r="V2422" s="191"/>
      <c r="W2422" s="191"/>
    </row>
    <row r="2423" spans="1:23">
      <c r="A2423" s="191"/>
      <c r="B2423" s="191"/>
      <c r="C2423" s="191"/>
      <c r="D2423" s="191"/>
      <c r="E2423" s="182"/>
      <c r="F2423" s="191"/>
      <c r="G2423" s="191"/>
      <c r="H2423" s="191"/>
      <c r="I2423" s="182"/>
      <c r="J2423" s="191"/>
      <c r="K2423" s="191"/>
      <c r="L2423" s="191"/>
      <c r="M2423" s="191"/>
      <c r="N2423" s="191"/>
      <c r="O2423" s="191"/>
      <c r="P2423" s="191"/>
      <c r="Q2423" s="191"/>
      <c r="R2423" s="191"/>
      <c r="S2423" s="191"/>
      <c r="T2423" s="191"/>
      <c r="U2423" s="191"/>
      <c r="V2423" s="191"/>
      <c r="W2423" s="191"/>
    </row>
    <row r="2424" spans="1:23">
      <c r="A2424" s="191"/>
      <c r="B2424" s="191"/>
      <c r="C2424" s="191"/>
      <c r="D2424" s="191"/>
      <c r="E2424" s="182"/>
      <c r="F2424" s="191"/>
      <c r="G2424" s="191"/>
      <c r="H2424" s="191"/>
      <c r="I2424" s="182"/>
      <c r="J2424" s="191"/>
      <c r="K2424" s="191"/>
      <c r="L2424" s="191"/>
      <c r="M2424" s="191"/>
      <c r="N2424" s="191"/>
      <c r="O2424" s="191"/>
      <c r="P2424" s="191"/>
      <c r="Q2424" s="191"/>
      <c r="R2424" s="191"/>
      <c r="S2424" s="191"/>
      <c r="T2424" s="191"/>
      <c r="U2424" s="191"/>
      <c r="V2424" s="191"/>
      <c r="W2424" s="191"/>
    </row>
    <row r="2425" spans="1:23">
      <c r="A2425" s="191"/>
      <c r="B2425" s="191"/>
      <c r="C2425" s="191"/>
      <c r="D2425" s="191"/>
      <c r="E2425" s="182"/>
      <c r="F2425" s="191"/>
      <c r="G2425" s="191"/>
      <c r="H2425" s="191"/>
      <c r="I2425" s="182"/>
      <c r="J2425" s="191"/>
      <c r="K2425" s="191"/>
      <c r="L2425" s="191"/>
      <c r="M2425" s="191"/>
      <c r="N2425" s="191"/>
      <c r="O2425" s="191"/>
      <c r="P2425" s="191"/>
      <c r="Q2425" s="191"/>
      <c r="R2425" s="191"/>
      <c r="S2425" s="191"/>
      <c r="T2425" s="191"/>
      <c r="U2425" s="191"/>
      <c r="V2425" s="191"/>
      <c r="W2425" s="191"/>
    </row>
    <row r="2426" spans="1:23">
      <c r="A2426" s="191"/>
      <c r="B2426" s="191"/>
      <c r="C2426" s="191"/>
      <c r="D2426" s="191"/>
      <c r="E2426" s="182"/>
      <c r="F2426" s="191"/>
      <c r="G2426" s="191"/>
      <c r="H2426" s="191"/>
      <c r="I2426" s="182"/>
      <c r="J2426" s="191"/>
      <c r="K2426" s="191"/>
      <c r="L2426" s="191"/>
      <c r="M2426" s="191"/>
      <c r="N2426" s="191"/>
      <c r="O2426" s="191"/>
      <c r="P2426" s="191"/>
      <c r="Q2426" s="191"/>
      <c r="R2426" s="191"/>
      <c r="S2426" s="191"/>
      <c r="T2426" s="191"/>
      <c r="U2426" s="191"/>
      <c r="V2426" s="191"/>
      <c r="W2426" s="191"/>
    </row>
    <row r="2427" spans="1:23">
      <c r="A2427" s="191"/>
      <c r="B2427" s="191"/>
      <c r="C2427" s="191"/>
      <c r="D2427" s="191"/>
      <c r="E2427" s="182"/>
      <c r="F2427" s="191"/>
      <c r="G2427" s="191"/>
      <c r="H2427" s="191"/>
      <c r="I2427" s="182"/>
      <c r="J2427" s="191"/>
      <c r="K2427" s="191"/>
      <c r="L2427" s="191"/>
      <c r="M2427" s="191"/>
      <c r="N2427" s="191"/>
      <c r="O2427" s="191"/>
      <c r="P2427" s="191"/>
      <c r="Q2427" s="191"/>
      <c r="R2427" s="191"/>
      <c r="S2427" s="191"/>
      <c r="T2427" s="191"/>
      <c r="U2427" s="191"/>
      <c r="V2427" s="191"/>
      <c r="W2427" s="191"/>
    </row>
    <row r="2428" spans="1:23">
      <c r="A2428" s="191"/>
      <c r="B2428" s="191"/>
      <c r="C2428" s="191"/>
      <c r="D2428" s="191"/>
      <c r="E2428" s="182"/>
      <c r="F2428" s="191"/>
      <c r="G2428" s="191"/>
      <c r="H2428" s="191"/>
      <c r="I2428" s="182"/>
      <c r="J2428" s="191"/>
      <c r="K2428" s="191"/>
      <c r="L2428" s="191"/>
      <c r="M2428" s="191"/>
      <c r="N2428" s="191"/>
      <c r="O2428" s="191"/>
      <c r="P2428" s="191"/>
      <c r="Q2428" s="191"/>
      <c r="R2428" s="191"/>
      <c r="S2428" s="191"/>
      <c r="T2428" s="191"/>
      <c r="U2428" s="191"/>
      <c r="V2428" s="191"/>
      <c r="W2428" s="191"/>
    </row>
    <row r="2429" spans="1:23">
      <c r="A2429" s="191"/>
      <c r="B2429" s="191"/>
      <c r="C2429" s="191"/>
      <c r="D2429" s="191"/>
      <c r="E2429" s="182"/>
      <c r="F2429" s="191"/>
      <c r="G2429" s="191"/>
      <c r="H2429" s="191"/>
      <c r="I2429" s="182"/>
      <c r="J2429" s="191"/>
      <c r="K2429" s="191"/>
      <c r="L2429" s="191"/>
      <c r="M2429" s="191"/>
      <c r="N2429" s="191"/>
      <c r="O2429" s="191"/>
      <c r="P2429" s="191"/>
      <c r="Q2429" s="191"/>
      <c r="R2429" s="191"/>
      <c r="S2429" s="191"/>
      <c r="T2429" s="191"/>
      <c r="U2429" s="191"/>
      <c r="V2429" s="191"/>
      <c r="W2429" s="191"/>
    </row>
    <row r="2430" spans="1:23">
      <c r="A2430" s="191"/>
      <c r="B2430" s="191"/>
      <c r="C2430" s="191"/>
      <c r="D2430" s="191"/>
      <c r="E2430" s="182"/>
      <c r="F2430" s="191"/>
      <c r="G2430" s="191"/>
      <c r="H2430" s="191"/>
      <c r="I2430" s="182"/>
      <c r="J2430" s="191"/>
      <c r="K2430" s="191"/>
      <c r="L2430" s="191"/>
      <c r="M2430" s="191"/>
      <c r="N2430" s="191"/>
      <c r="O2430" s="191"/>
      <c r="P2430" s="191"/>
      <c r="Q2430" s="191"/>
      <c r="R2430" s="191"/>
      <c r="S2430" s="191"/>
      <c r="T2430" s="191"/>
      <c r="U2430" s="191"/>
      <c r="V2430" s="191"/>
      <c r="W2430" s="191"/>
    </row>
    <row r="2431" spans="1:23">
      <c r="A2431" s="191"/>
      <c r="B2431" s="191"/>
      <c r="C2431" s="191"/>
      <c r="D2431" s="191"/>
      <c r="E2431" s="182"/>
      <c r="F2431" s="191"/>
      <c r="G2431" s="191"/>
      <c r="H2431" s="191"/>
      <c r="I2431" s="182"/>
      <c r="J2431" s="191"/>
      <c r="K2431" s="191"/>
      <c r="L2431" s="191"/>
      <c r="M2431" s="191"/>
      <c r="N2431" s="191"/>
      <c r="O2431" s="191"/>
      <c r="P2431" s="191"/>
      <c r="Q2431" s="191"/>
      <c r="R2431" s="191"/>
      <c r="S2431" s="191"/>
      <c r="T2431" s="191"/>
      <c r="U2431" s="191"/>
      <c r="V2431" s="191"/>
      <c r="W2431" s="191"/>
    </row>
    <row r="2432" spans="1:23">
      <c r="A2432" s="191"/>
      <c r="B2432" s="191"/>
      <c r="C2432" s="191"/>
      <c r="D2432" s="191"/>
      <c r="E2432" s="182"/>
      <c r="F2432" s="191"/>
      <c r="G2432" s="191"/>
      <c r="H2432" s="191"/>
      <c r="I2432" s="182"/>
      <c r="J2432" s="191"/>
      <c r="K2432" s="191"/>
      <c r="L2432" s="191"/>
      <c r="M2432" s="191"/>
      <c r="N2432" s="191"/>
      <c r="O2432" s="191"/>
      <c r="P2432" s="191"/>
      <c r="Q2432" s="191"/>
      <c r="R2432" s="191"/>
      <c r="S2432" s="191"/>
      <c r="T2432" s="191"/>
      <c r="U2432" s="191"/>
      <c r="V2432" s="191"/>
      <c r="W2432" s="191"/>
    </row>
    <row r="2433" spans="1:23">
      <c r="A2433" s="191"/>
      <c r="B2433" s="191"/>
      <c r="C2433" s="191"/>
      <c r="D2433" s="191"/>
      <c r="E2433" s="182"/>
      <c r="F2433" s="191"/>
      <c r="G2433" s="191"/>
      <c r="H2433" s="191"/>
      <c r="I2433" s="182"/>
      <c r="J2433" s="191"/>
      <c r="K2433" s="191"/>
      <c r="L2433" s="191"/>
      <c r="M2433" s="191"/>
      <c r="N2433" s="191"/>
      <c r="O2433" s="191"/>
      <c r="P2433" s="191"/>
      <c r="Q2433" s="191"/>
      <c r="R2433" s="191"/>
      <c r="S2433" s="191"/>
      <c r="T2433" s="191"/>
      <c r="U2433" s="191"/>
      <c r="V2433" s="191"/>
      <c r="W2433" s="191"/>
    </row>
    <row r="2434" spans="1:23">
      <c r="A2434" s="191"/>
      <c r="B2434" s="191"/>
      <c r="C2434" s="191"/>
      <c r="D2434" s="191"/>
      <c r="E2434" s="182"/>
      <c r="F2434" s="191"/>
      <c r="G2434" s="191"/>
      <c r="H2434" s="191"/>
      <c r="I2434" s="182"/>
      <c r="J2434" s="191"/>
      <c r="K2434" s="191"/>
      <c r="L2434" s="191"/>
      <c r="M2434" s="191"/>
      <c r="N2434" s="191"/>
      <c r="O2434" s="191"/>
      <c r="P2434" s="191"/>
      <c r="Q2434" s="191"/>
      <c r="R2434" s="191"/>
      <c r="S2434" s="191"/>
      <c r="T2434" s="191"/>
      <c r="U2434" s="191"/>
      <c r="V2434" s="191"/>
      <c r="W2434" s="191"/>
    </row>
    <row r="2435" spans="1:23">
      <c r="A2435" s="191"/>
      <c r="B2435" s="191"/>
      <c r="C2435" s="191"/>
      <c r="D2435" s="191"/>
      <c r="E2435" s="182"/>
      <c r="F2435" s="191"/>
      <c r="G2435" s="191"/>
      <c r="H2435" s="191"/>
      <c r="I2435" s="182"/>
      <c r="J2435" s="191"/>
      <c r="K2435" s="191"/>
      <c r="L2435" s="191"/>
      <c r="M2435" s="191"/>
      <c r="N2435" s="191"/>
      <c r="O2435" s="191"/>
      <c r="P2435" s="191"/>
      <c r="Q2435" s="191"/>
      <c r="R2435" s="191"/>
      <c r="S2435" s="191"/>
      <c r="T2435" s="191"/>
      <c r="U2435" s="191"/>
      <c r="V2435" s="191"/>
      <c r="W2435" s="191"/>
    </row>
    <row r="2436" spans="1:23">
      <c r="A2436" s="191"/>
      <c r="B2436" s="191"/>
      <c r="C2436" s="191"/>
      <c r="D2436" s="191"/>
      <c r="E2436" s="182"/>
      <c r="F2436" s="191"/>
      <c r="G2436" s="191"/>
      <c r="H2436" s="191"/>
      <c r="I2436" s="182"/>
      <c r="J2436" s="191"/>
      <c r="K2436" s="191"/>
      <c r="L2436" s="191"/>
      <c r="M2436" s="191"/>
      <c r="N2436" s="191"/>
      <c r="O2436" s="191"/>
      <c r="P2436" s="191"/>
      <c r="Q2436" s="191"/>
      <c r="R2436" s="191"/>
      <c r="S2436" s="191"/>
      <c r="T2436" s="191"/>
      <c r="U2436" s="191"/>
      <c r="V2436" s="191"/>
      <c r="W2436" s="191"/>
    </row>
    <row r="2437" spans="1:23">
      <c r="A2437" s="191"/>
      <c r="B2437" s="191"/>
      <c r="C2437" s="191"/>
      <c r="D2437" s="191"/>
      <c r="E2437" s="182"/>
      <c r="F2437" s="191"/>
      <c r="G2437" s="191"/>
      <c r="H2437" s="191"/>
      <c r="I2437" s="182"/>
      <c r="J2437" s="191"/>
      <c r="K2437" s="191"/>
      <c r="L2437" s="191"/>
      <c r="M2437" s="191"/>
      <c r="N2437" s="191"/>
      <c r="O2437" s="191"/>
      <c r="P2437" s="191"/>
      <c r="Q2437" s="191"/>
      <c r="R2437" s="191"/>
      <c r="S2437" s="191"/>
      <c r="T2437" s="191"/>
      <c r="U2437" s="191"/>
      <c r="V2437" s="191"/>
      <c r="W2437" s="191"/>
    </row>
    <row r="2438" spans="1:23">
      <c r="A2438" s="191"/>
      <c r="B2438" s="191"/>
      <c r="C2438" s="191"/>
      <c r="D2438" s="191"/>
      <c r="E2438" s="182"/>
      <c r="F2438" s="191"/>
      <c r="G2438" s="191"/>
      <c r="H2438" s="191"/>
      <c r="I2438" s="182"/>
      <c r="J2438" s="191"/>
      <c r="K2438" s="191"/>
      <c r="L2438" s="191"/>
      <c r="M2438" s="191"/>
      <c r="N2438" s="191"/>
      <c r="O2438" s="191"/>
      <c r="P2438" s="191"/>
      <c r="Q2438" s="191"/>
      <c r="R2438" s="191"/>
      <c r="S2438" s="191"/>
      <c r="T2438" s="191"/>
      <c r="U2438" s="191"/>
      <c r="V2438" s="191"/>
      <c r="W2438" s="191"/>
    </row>
    <row r="2439" spans="1:23">
      <c r="A2439" s="191"/>
      <c r="B2439" s="191"/>
      <c r="C2439" s="191"/>
      <c r="D2439" s="191"/>
      <c r="E2439" s="182"/>
      <c r="F2439" s="191"/>
      <c r="G2439" s="191"/>
      <c r="H2439" s="191"/>
      <c r="I2439" s="182"/>
      <c r="J2439" s="191"/>
      <c r="K2439" s="191"/>
      <c r="L2439" s="191"/>
      <c r="M2439" s="191"/>
      <c r="N2439" s="191"/>
      <c r="O2439" s="191"/>
      <c r="P2439" s="191"/>
      <c r="Q2439" s="191"/>
      <c r="R2439" s="191"/>
      <c r="S2439" s="191"/>
      <c r="T2439" s="191"/>
      <c r="U2439" s="191"/>
      <c r="V2439" s="191"/>
      <c r="W2439" s="191"/>
    </row>
    <row r="2440" spans="1:23">
      <c r="A2440" s="191"/>
      <c r="B2440" s="191"/>
      <c r="C2440" s="191"/>
      <c r="D2440" s="191"/>
      <c r="E2440" s="182"/>
      <c r="F2440" s="191"/>
      <c r="G2440" s="191"/>
      <c r="H2440" s="191"/>
      <c r="I2440" s="182"/>
      <c r="J2440" s="191"/>
      <c r="K2440" s="191"/>
      <c r="L2440" s="191"/>
      <c r="M2440" s="191"/>
      <c r="N2440" s="191"/>
      <c r="O2440" s="191"/>
      <c r="P2440" s="191"/>
      <c r="Q2440" s="191"/>
      <c r="R2440" s="191"/>
      <c r="S2440" s="191"/>
      <c r="T2440" s="191"/>
      <c r="U2440" s="191"/>
      <c r="V2440" s="191"/>
      <c r="W2440" s="191"/>
    </row>
    <row r="2441" spans="1:23">
      <c r="A2441" s="191"/>
      <c r="B2441" s="191"/>
      <c r="C2441" s="191"/>
      <c r="D2441" s="191"/>
      <c r="E2441" s="182"/>
      <c r="F2441" s="191"/>
      <c r="G2441" s="191"/>
      <c r="H2441" s="191"/>
      <c r="I2441" s="182"/>
      <c r="J2441" s="191"/>
      <c r="K2441" s="191"/>
      <c r="L2441" s="191"/>
      <c r="M2441" s="191"/>
      <c r="N2441" s="191"/>
      <c r="O2441" s="191"/>
      <c r="P2441" s="191"/>
      <c r="Q2441" s="191"/>
      <c r="R2441" s="191"/>
      <c r="S2441" s="191"/>
      <c r="T2441" s="191"/>
      <c r="U2441" s="191"/>
      <c r="V2441" s="191"/>
      <c r="W2441" s="191"/>
    </row>
    <row r="2442" spans="1:23">
      <c r="A2442" s="191"/>
      <c r="B2442" s="191"/>
      <c r="C2442" s="191"/>
      <c r="D2442" s="191"/>
      <c r="E2442" s="182"/>
      <c r="F2442" s="191"/>
      <c r="G2442" s="191"/>
      <c r="H2442" s="191"/>
      <c r="I2442" s="182"/>
      <c r="J2442" s="191"/>
      <c r="K2442" s="191"/>
      <c r="L2442" s="191"/>
      <c r="M2442" s="191"/>
      <c r="N2442" s="191"/>
      <c r="O2442" s="191"/>
      <c r="P2442" s="191"/>
      <c r="Q2442" s="191"/>
      <c r="R2442" s="191"/>
      <c r="S2442" s="191"/>
      <c r="T2442" s="191"/>
      <c r="U2442" s="191"/>
      <c r="V2442" s="191"/>
      <c r="W2442" s="191"/>
    </row>
    <row r="2443" spans="1:23">
      <c r="A2443" s="191"/>
      <c r="B2443" s="191"/>
      <c r="C2443" s="191"/>
      <c r="D2443" s="191"/>
      <c r="E2443" s="182"/>
      <c r="F2443" s="191"/>
      <c r="G2443" s="191"/>
      <c r="H2443" s="191"/>
      <c r="I2443" s="182"/>
      <c r="J2443" s="191"/>
      <c r="K2443" s="191"/>
      <c r="L2443" s="191"/>
      <c r="M2443" s="191"/>
      <c r="N2443" s="191"/>
      <c r="O2443" s="191"/>
      <c r="P2443" s="191"/>
      <c r="Q2443" s="191"/>
      <c r="R2443" s="191"/>
      <c r="S2443" s="191"/>
      <c r="T2443" s="191"/>
      <c r="U2443" s="191"/>
      <c r="V2443" s="191"/>
      <c r="W2443" s="191"/>
    </row>
    <row r="2444" spans="1:23">
      <c r="A2444" s="191"/>
      <c r="B2444" s="191"/>
      <c r="C2444" s="191"/>
      <c r="D2444" s="191"/>
      <c r="E2444" s="182"/>
      <c r="F2444" s="191"/>
      <c r="G2444" s="191"/>
      <c r="H2444" s="191"/>
      <c r="I2444" s="182"/>
      <c r="J2444" s="191"/>
      <c r="K2444" s="191"/>
      <c r="L2444" s="191"/>
      <c r="M2444" s="191"/>
      <c r="N2444" s="191"/>
      <c r="O2444" s="191"/>
      <c r="P2444" s="191"/>
      <c r="Q2444" s="191"/>
      <c r="R2444" s="191"/>
      <c r="S2444" s="191"/>
      <c r="T2444" s="191"/>
      <c r="U2444" s="191"/>
      <c r="V2444" s="191"/>
      <c r="W2444" s="191"/>
    </row>
    <row r="2445" spans="1:23">
      <c r="A2445" s="191"/>
      <c r="B2445" s="191"/>
      <c r="C2445" s="191"/>
      <c r="D2445" s="191"/>
      <c r="E2445" s="182"/>
      <c r="F2445" s="191"/>
      <c r="G2445" s="191"/>
      <c r="H2445" s="191"/>
      <c r="I2445" s="182"/>
      <c r="J2445" s="191"/>
      <c r="K2445" s="191"/>
      <c r="L2445" s="191"/>
      <c r="M2445" s="191"/>
      <c r="N2445" s="191"/>
      <c r="O2445" s="191"/>
      <c r="P2445" s="191"/>
      <c r="Q2445" s="191"/>
      <c r="R2445" s="191"/>
      <c r="S2445" s="191"/>
      <c r="T2445" s="191"/>
      <c r="U2445" s="191"/>
      <c r="V2445" s="191"/>
      <c r="W2445" s="191"/>
    </row>
    <row r="2446" spans="1:23">
      <c r="A2446" s="191"/>
      <c r="B2446" s="191"/>
      <c r="C2446" s="191"/>
      <c r="D2446" s="191"/>
      <c r="E2446" s="182"/>
      <c r="F2446" s="191"/>
      <c r="G2446" s="191"/>
      <c r="H2446" s="191"/>
      <c r="I2446" s="182"/>
      <c r="J2446" s="191"/>
      <c r="K2446" s="191"/>
      <c r="L2446" s="191"/>
      <c r="M2446" s="191"/>
      <c r="N2446" s="191"/>
      <c r="O2446" s="191"/>
      <c r="P2446" s="191"/>
      <c r="Q2446" s="191"/>
      <c r="R2446" s="191"/>
      <c r="S2446" s="191"/>
      <c r="T2446" s="191"/>
      <c r="U2446" s="191"/>
      <c r="V2446" s="191"/>
      <c r="W2446" s="191"/>
    </row>
    <row r="2447" spans="1:23">
      <c r="A2447" s="191"/>
      <c r="B2447" s="191"/>
      <c r="C2447" s="191"/>
      <c r="D2447" s="191"/>
      <c r="E2447" s="182"/>
      <c r="F2447" s="191"/>
      <c r="G2447" s="191"/>
      <c r="H2447" s="191"/>
      <c r="I2447" s="182"/>
      <c r="J2447" s="191"/>
      <c r="K2447" s="191"/>
      <c r="L2447" s="191"/>
      <c r="M2447" s="191"/>
      <c r="N2447" s="191"/>
      <c r="O2447" s="191"/>
      <c r="P2447" s="191"/>
      <c r="Q2447" s="191"/>
      <c r="R2447" s="191"/>
      <c r="S2447" s="191"/>
      <c r="T2447" s="191"/>
      <c r="U2447" s="191"/>
      <c r="V2447" s="191"/>
      <c r="W2447" s="191"/>
    </row>
    <row r="2448" spans="1:23">
      <c r="A2448" s="191"/>
      <c r="B2448" s="191"/>
      <c r="C2448" s="191"/>
      <c r="D2448" s="191"/>
      <c r="E2448" s="182"/>
      <c r="F2448" s="191"/>
      <c r="G2448" s="191"/>
      <c r="H2448" s="191"/>
      <c r="I2448" s="182"/>
      <c r="J2448" s="191"/>
      <c r="K2448" s="191"/>
      <c r="L2448" s="191"/>
      <c r="M2448" s="191"/>
      <c r="N2448" s="191"/>
      <c r="O2448" s="191"/>
      <c r="P2448" s="191"/>
      <c r="Q2448" s="191"/>
      <c r="R2448" s="191"/>
      <c r="S2448" s="191"/>
      <c r="T2448" s="191"/>
      <c r="U2448" s="191"/>
      <c r="V2448" s="191"/>
      <c r="W2448" s="191"/>
    </row>
    <row r="2449" spans="1:23">
      <c r="A2449" s="191"/>
      <c r="B2449" s="191"/>
      <c r="C2449" s="191"/>
      <c r="D2449" s="191"/>
      <c r="E2449" s="182"/>
      <c r="F2449" s="191"/>
      <c r="G2449" s="191"/>
      <c r="H2449" s="191"/>
      <c r="I2449" s="182"/>
      <c r="J2449" s="191"/>
      <c r="K2449" s="191"/>
      <c r="L2449" s="191"/>
      <c r="M2449" s="191"/>
      <c r="N2449" s="191"/>
      <c r="O2449" s="191"/>
      <c r="P2449" s="191"/>
      <c r="Q2449" s="191"/>
      <c r="R2449" s="191"/>
      <c r="S2449" s="191"/>
      <c r="T2449" s="191"/>
      <c r="U2449" s="191"/>
      <c r="V2449" s="191"/>
      <c r="W2449" s="191"/>
    </row>
    <row r="2450" spans="1:23">
      <c r="A2450" s="191"/>
      <c r="B2450" s="191"/>
      <c r="C2450" s="191"/>
      <c r="D2450" s="191"/>
      <c r="E2450" s="182"/>
      <c r="F2450" s="191"/>
      <c r="G2450" s="191"/>
      <c r="H2450" s="191"/>
      <c r="I2450" s="182"/>
      <c r="J2450" s="191"/>
      <c r="K2450" s="191"/>
      <c r="L2450" s="191"/>
      <c r="M2450" s="191"/>
      <c r="N2450" s="191"/>
      <c r="O2450" s="191"/>
      <c r="P2450" s="191"/>
      <c r="Q2450" s="191"/>
      <c r="R2450" s="191"/>
      <c r="S2450" s="191"/>
      <c r="T2450" s="191"/>
      <c r="U2450" s="191"/>
      <c r="V2450" s="191"/>
      <c r="W2450" s="191"/>
    </row>
    <row r="2451" spans="1:23">
      <c r="A2451" s="191"/>
      <c r="B2451" s="191"/>
      <c r="C2451" s="191"/>
      <c r="D2451" s="191"/>
      <c r="E2451" s="182"/>
      <c r="F2451" s="191"/>
      <c r="G2451" s="191"/>
      <c r="H2451" s="191"/>
      <c r="I2451" s="182"/>
      <c r="J2451" s="191"/>
      <c r="K2451" s="191"/>
      <c r="L2451" s="191"/>
      <c r="M2451" s="191"/>
      <c r="N2451" s="191"/>
      <c r="O2451" s="191"/>
      <c r="P2451" s="191"/>
      <c r="Q2451" s="191"/>
      <c r="R2451" s="191"/>
      <c r="S2451" s="191"/>
      <c r="T2451" s="191"/>
      <c r="U2451" s="191"/>
      <c r="V2451" s="191"/>
      <c r="W2451" s="191"/>
    </row>
    <row r="2452" spans="1:23">
      <c r="A2452" s="191"/>
      <c r="B2452" s="191"/>
      <c r="C2452" s="191"/>
      <c r="D2452" s="191"/>
      <c r="E2452" s="182"/>
      <c r="F2452" s="191"/>
      <c r="G2452" s="191"/>
      <c r="H2452" s="191"/>
      <c r="I2452" s="182"/>
      <c r="J2452" s="191"/>
      <c r="K2452" s="191"/>
      <c r="L2452" s="191"/>
      <c r="M2452" s="191"/>
      <c r="N2452" s="191"/>
      <c r="O2452" s="191"/>
      <c r="P2452" s="191"/>
      <c r="Q2452" s="191"/>
      <c r="R2452" s="191"/>
      <c r="S2452" s="191"/>
      <c r="T2452" s="191"/>
      <c r="U2452" s="191"/>
      <c r="V2452" s="191"/>
      <c r="W2452" s="191"/>
    </row>
    <row r="2453" spans="1:23">
      <c r="A2453" s="191"/>
      <c r="B2453" s="191"/>
      <c r="C2453" s="191"/>
      <c r="D2453" s="191"/>
      <c r="E2453" s="182"/>
      <c r="F2453" s="191"/>
      <c r="G2453" s="191"/>
      <c r="H2453" s="191"/>
      <c r="I2453" s="182"/>
      <c r="J2453" s="191"/>
      <c r="K2453" s="191"/>
      <c r="L2453" s="191"/>
      <c r="M2453" s="191"/>
      <c r="N2453" s="191"/>
      <c r="O2453" s="191"/>
      <c r="P2453" s="191"/>
      <c r="Q2453" s="191"/>
      <c r="R2453" s="191"/>
      <c r="S2453" s="191"/>
      <c r="T2453" s="191"/>
      <c r="U2453" s="191"/>
      <c r="V2453" s="191"/>
      <c r="W2453" s="191"/>
    </row>
    <row r="2454" spans="1:23">
      <c r="A2454" s="191"/>
      <c r="B2454" s="191"/>
      <c r="C2454" s="191"/>
      <c r="D2454" s="191"/>
      <c r="E2454" s="182"/>
      <c r="F2454" s="191"/>
      <c r="G2454" s="191"/>
      <c r="H2454" s="191"/>
      <c r="I2454" s="182"/>
      <c r="J2454" s="191"/>
      <c r="K2454" s="191"/>
      <c r="L2454" s="191"/>
      <c r="M2454" s="191"/>
      <c r="N2454" s="191"/>
      <c r="O2454" s="191"/>
      <c r="P2454" s="191"/>
      <c r="Q2454" s="191"/>
      <c r="R2454" s="191"/>
      <c r="S2454" s="191"/>
      <c r="T2454" s="191"/>
      <c r="U2454" s="191"/>
      <c r="V2454" s="191"/>
      <c r="W2454" s="191"/>
    </row>
    <row r="2455" spans="1:23">
      <c r="A2455" s="191"/>
      <c r="B2455" s="191"/>
      <c r="C2455" s="191"/>
      <c r="D2455" s="191"/>
      <c r="E2455" s="182"/>
      <c r="F2455" s="191"/>
      <c r="G2455" s="191"/>
      <c r="H2455" s="191"/>
      <c r="I2455" s="182"/>
      <c r="J2455" s="191"/>
      <c r="K2455" s="191"/>
      <c r="L2455" s="191"/>
      <c r="M2455" s="191"/>
      <c r="N2455" s="191"/>
      <c r="O2455" s="191"/>
      <c r="P2455" s="191"/>
      <c r="Q2455" s="191"/>
      <c r="R2455" s="191"/>
      <c r="S2455" s="191"/>
      <c r="T2455" s="191"/>
      <c r="U2455" s="191"/>
      <c r="V2455" s="191"/>
      <c r="W2455" s="191"/>
    </row>
    <row r="2456" spans="1:23">
      <c r="A2456" s="191"/>
      <c r="B2456" s="191"/>
      <c r="C2456" s="191"/>
      <c r="D2456" s="191"/>
      <c r="E2456" s="182"/>
      <c r="F2456" s="191"/>
      <c r="G2456" s="191"/>
      <c r="H2456" s="191"/>
      <c r="I2456" s="182"/>
      <c r="J2456" s="191"/>
      <c r="K2456" s="191"/>
      <c r="L2456" s="191"/>
      <c r="M2456" s="191"/>
      <c r="N2456" s="191"/>
      <c r="O2456" s="191"/>
      <c r="P2456" s="191"/>
      <c r="Q2456" s="191"/>
      <c r="R2456" s="191"/>
      <c r="S2456" s="191"/>
      <c r="T2456" s="191"/>
      <c r="U2456" s="191"/>
      <c r="V2456" s="191"/>
      <c r="W2456" s="191"/>
    </row>
    <row r="2457" spans="1:23">
      <c r="A2457" s="191"/>
      <c r="B2457" s="191"/>
      <c r="C2457" s="191"/>
      <c r="D2457" s="191"/>
      <c r="E2457" s="182"/>
      <c r="F2457" s="191"/>
      <c r="G2457" s="191"/>
      <c r="H2457" s="191"/>
      <c r="I2457" s="182"/>
      <c r="J2457" s="191"/>
      <c r="K2457" s="191"/>
      <c r="L2457" s="191"/>
      <c r="M2457" s="191"/>
      <c r="N2457" s="191"/>
      <c r="O2457" s="191"/>
      <c r="P2457" s="191"/>
      <c r="Q2457" s="191"/>
      <c r="R2457" s="191"/>
      <c r="S2457" s="191"/>
      <c r="T2457" s="191"/>
      <c r="U2457" s="191"/>
      <c r="V2457" s="191"/>
      <c r="W2457" s="191"/>
    </row>
    <row r="2458" spans="1:23">
      <c r="A2458" s="191"/>
      <c r="B2458" s="191"/>
      <c r="C2458" s="191"/>
      <c r="D2458" s="191"/>
      <c r="E2458" s="182"/>
      <c r="F2458" s="191"/>
      <c r="G2458" s="191"/>
      <c r="H2458" s="191"/>
      <c r="I2458" s="182"/>
      <c r="J2458" s="191"/>
      <c r="K2458" s="191"/>
      <c r="L2458" s="191"/>
      <c r="M2458" s="191"/>
      <c r="N2458" s="191"/>
      <c r="O2458" s="191"/>
      <c r="P2458" s="191"/>
      <c r="Q2458" s="191"/>
      <c r="R2458" s="191"/>
      <c r="S2458" s="191"/>
      <c r="T2458" s="191"/>
      <c r="U2458" s="191"/>
      <c r="V2458" s="191"/>
      <c r="W2458" s="191"/>
    </row>
    <row r="2459" spans="1:23">
      <c r="A2459" s="191"/>
      <c r="B2459" s="191"/>
      <c r="C2459" s="191"/>
      <c r="D2459" s="191"/>
      <c r="E2459" s="182"/>
      <c r="F2459" s="191"/>
      <c r="G2459" s="191"/>
      <c r="H2459" s="191"/>
      <c r="I2459" s="182"/>
      <c r="J2459" s="191"/>
      <c r="K2459" s="191"/>
      <c r="L2459" s="191"/>
      <c r="M2459" s="191"/>
      <c r="N2459" s="191"/>
      <c r="O2459" s="191"/>
      <c r="P2459" s="191"/>
      <c r="Q2459" s="191"/>
      <c r="R2459" s="191"/>
      <c r="S2459" s="191"/>
      <c r="T2459" s="191"/>
      <c r="U2459" s="191"/>
      <c r="V2459" s="191"/>
      <c r="W2459" s="191"/>
    </row>
    <row r="2460" spans="1:23">
      <c r="A2460" s="191"/>
      <c r="B2460" s="191"/>
      <c r="C2460" s="191"/>
      <c r="D2460" s="191"/>
      <c r="E2460" s="182"/>
      <c r="F2460" s="191"/>
      <c r="G2460" s="191"/>
      <c r="H2460" s="191"/>
      <c r="I2460" s="182"/>
      <c r="J2460" s="191"/>
      <c r="K2460" s="191"/>
      <c r="L2460" s="191"/>
      <c r="M2460" s="191"/>
      <c r="N2460" s="191"/>
      <c r="O2460" s="191"/>
      <c r="P2460" s="191"/>
      <c r="Q2460" s="191"/>
      <c r="R2460" s="191"/>
      <c r="S2460" s="191"/>
      <c r="T2460" s="191"/>
      <c r="U2460" s="191"/>
      <c r="V2460" s="191"/>
      <c r="W2460" s="191"/>
    </row>
    <row r="2461" spans="1:23">
      <c r="A2461" s="191"/>
      <c r="B2461" s="191"/>
      <c r="C2461" s="191"/>
      <c r="D2461" s="191"/>
      <c r="E2461" s="182"/>
      <c r="F2461" s="191"/>
      <c r="G2461" s="191"/>
      <c r="H2461" s="191"/>
      <c r="I2461" s="182"/>
      <c r="J2461" s="191"/>
      <c r="K2461" s="191"/>
      <c r="L2461" s="191"/>
      <c r="M2461" s="191"/>
      <c r="N2461" s="191"/>
      <c r="O2461" s="191"/>
      <c r="P2461" s="191"/>
      <c r="Q2461" s="191"/>
      <c r="R2461" s="191"/>
      <c r="S2461" s="191"/>
      <c r="T2461" s="191"/>
      <c r="U2461" s="191"/>
      <c r="V2461" s="191"/>
      <c r="W2461" s="191"/>
    </row>
    <row r="2462" spans="1:23">
      <c r="A2462" s="191"/>
      <c r="B2462" s="191"/>
      <c r="C2462" s="191"/>
      <c r="D2462" s="191"/>
      <c r="E2462" s="182"/>
      <c r="F2462" s="191"/>
      <c r="G2462" s="191"/>
      <c r="H2462" s="191"/>
      <c r="I2462" s="182"/>
      <c r="J2462" s="191"/>
      <c r="K2462" s="191"/>
      <c r="L2462" s="191"/>
      <c r="M2462" s="191"/>
      <c r="N2462" s="191"/>
      <c r="O2462" s="191"/>
      <c r="P2462" s="191"/>
      <c r="Q2462" s="191"/>
      <c r="R2462" s="191"/>
      <c r="S2462" s="191"/>
      <c r="T2462" s="191"/>
      <c r="U2462" s="191"/>
      <c r="V2462" s="191"/>
      <c r="W2462" s="191"/>
    </row>
    <row r="2463" spans="1:23">
      <c r="A2463" s="191"/>
      <c r="B2463" s="191"/>
      <c r="C2463" s="191"/>
      <c r="D2463" s="191"/>
      <c r="E2463" s="182"/>
      <c r="F2463" s="191"/>
      <c r="G2463" s="191"/>
      <c r="H2463" s="191"/>
      <c r="I2463" s="182"/>
      <c r="J2463" s="191"/>
      <c r="K2463" s="191"/>
      <c r="L2463" s="191"/>
      <c r="M2463" s="191"/>
      <c r="N2463" s="191"/>
      <c r="O2463" s="191"/>
      <c r="P2463" s="191"/>
      <c r="Q2463" s="191"/>
      <c r="R2463" s="191"/>
      <c r="S2463" s="191"/>
      <c r="T2463" s="191"/>
      <c r="U2463" s="191"/>
      <c r="V2463" s="191"/>
      <c r="W2463" s="191"/>
    </row>
    <row r="2464" spans="1:23">
      <c r="A2464" s="191"/>
      <c r="B2464" s="191"/>
      <c r="C2464" s="191"/>
      <c r="D2464" s="191"/>
      <c r="E2464" s="182"/>
      <c r="F2464" s="191"/>
      <c r="G2464" s="191"/>
      <c r="H2464" s="191"/>
      <c r="I2464" s="182"/>
      <c r="J2464" s="191"/>
      <c r="K2464" s="191"/>
      <c r="L2464" s="191"/>
      <c r="M2464" s="191"/>
      <c r="N2464" s="191"/>
      <c r="O2464" s="191"/>
      <c r="P2464" s="191"/>
      <c r="Q2464" s="191"/>
      <c r="R2464" s="191"/>
      <c r="S2464" s="191"/>
      <c r="T2464" s="191"/>
      <c r="U2464" s="191"/>
      <c r="V2464" s="191"/>
      <c r="W2464" s="191"/>
    </row>
    <row r="2465" spans="1:23">
      <c r="A2465" s="191"/>
      <c r="B2465" s="191"/>
      <c r="C2465" s="191"/>
      <c r="D2465" s="191"/>
      <c r="E2465" s="182"/>
      <c r="F2465" s="191"/>
      <c r="G2465" s="191"/>
      <c r="H2465" s="191"/>
      <c r="I2465" s="182"/>
      <c r="J2465" s="191"/>
      <c r="K2465" s="191"/>
      <c r="L2465" s="191"/>
      <c r="M2465" s="191"/>
      <c r="N2465" s="191"/>
      <c r="O2465" s="191"/>
      <c r="P2465" s="191"/>
      <c r="Q2465" s="191"/>
      <c r="R2465" s="191"/>
      <c r="S2465" s="191"/>
      <c r="T2465" s="191"/>
      <c r="U2465" s="191"/>
      <c r="V2465" s="191"/>
      <c r="W2465" s="191"/>
    </row>
    <row r="2466" spans="1:23">
      <c r="A2466" s="191"/>
      <c r="B2466" s="191"/>
      <c r="C2466" s="191"/>
      <c r="D2466" s="191"/>
      <c r="E2466" s="182"/>
      <c r="F2466" s="191"/>
      <c r="G2466" s="191"/>
      <c r="H2466" s="191"/>
      <c r="I2466" s="182"/>
      <c r="J2466" s="191"/>
      <c r="K2466" s="191"/>
      <c r="L2466" s="191"/>
      <c r="M2466" s="191"/>
      <c r="N2466" s="191"/>
      <c r="O2466" s="191"/>
      <c r="P2466" s="191"/>
      <c r="Q2466" s="191"/>
      <c r="R2466" s="191"/>
      <c r="S2466" s="191"/>
      <c r="T2466" s="191"/>
      <c r="U2466" s="191"/>
      <c r="V2466" s="191"/>
      <c r="W2466" s="191"/>
    </row>
    <row r="2467" spans="1:23">
      <c r="A2467" s="191"/>
      <c r="B2467" s="191"/>
      <c r="C2467" s="191"/>
      <c r="D2467" s="191"/>
      <c r="E2467" s="182"/>
      <c r="F2467" s="191"/>
      <c r="G2467" s="191"/>
      <c r="H2467" s="191"/>
      <c r="I2467" s="182"/>
      <c r="J2467" s="191"/>
      <c r="K2467" s="191"/>
      <c r="L2467" s="191"/>
      <c r="M2467" s="191"/>
      <c r="N2467" s="191"/>
      <c r="O2467" s="191"/>
      <c r="P2467" s="191"/>
      <c r="Q2467" s="191"/>
      <c r="R2467" s="191"/>
      <c r="S2467" s="191"/>
      <c r="T2467" s="191"/>
      <c r="U2467" s="191"/>
      <c r="V2467" s="191"/>
      <c r="W2467" s="191"/>
    </row>
    <row r="2468" spans="1:23">
      <c r="A2468" s="191"/>
      <c r="B2468" s="191"/>
      <c r="C2468" s="191"/>
      <c r="D2468" s="191"/>
      <c r="E2468" s="182"/>
      <c r="F2468" s="191"/>
      <c r="G2468" s="191"/>
      <c r="H2468" s="191"/>
      <c r="I2468" s="182"/>
      <c r="J2468" s="191"/>
      <c r="K2468" s="191"/>
      <c r="L2468" s="191"/>
      <c r="M2468" s="191"/>
      <c r="N2468" s="191"/>
      <c r="O2468" s="191"/>
      <c r="P2468" s="191"/>
      <c r="Q2468" s="191"/>
      <c r="R2468" s="191"/>
      <c r="S2468" s="191"/>
      <c r="T2468" s="191"/>
      <c r="U2468" s="191"/>
      <c r="V2468" s="191"/>
      <c r="W2468" s="191"/>
    </row>
    <row r="2469" spans="1:23">
      <c r="A2469" s="191"/>
      <c r="B2469" s="191"/>
      <c r="C2469" s="191"/>
      <c r="D2469" s="191"/>
      <c r="E2469" s="182"/>
      <c r="F2469" s="191"/>
      <c r="G2469" s="191"/>
      <c r="H2469" s="191"/>
      <c r="I2469" s="182"/>
      <c r="J2469" s="191"/>
      <c r="K2469" s="191"/>
      <c r="L2469" s="191"/>
      <c r="M2469" s="191"/>
      <c r="N2469" s="191"/>
      <c r="O2469" s="191"/>
      <c r="P2469" s="191"/>
      <c r="Q2469" s="191"/>
      <c r="R2469" s="191"/>
      <c r="S2469" s="191"/>
      <c r="T2469" s="191"/>
      <c r="U2469" s="191"/>
      <c r="V2469" s="191"/>
      <c r="W2469" s="191"/>
    </row>
    <row r="2470" spans="1:23">
      <c r="A2470" s="191"/>
      <c r="B2470" s="191"/>
      <c r="C2470" s="191"/>
      <c r="D2470" s="191"/>
      <c r="E2470" s="182"/>
      <c r="F2470" s="191"/>
      <c r="G2470" s="191"/>
      <c r="H2470" s="191"/>
      <c r="I2470" s="182"/>
      <c r="J2470" s="191"/>
      <c r="K2470" s="191"/>
      <c r="L2470" s="191"/>
      <c r="M2470" s="191"/>
      <c r="N2470" s="191"/>
      <c r="O2470" s="191"/>
      <c r="P2470" s="191"/>
      <c r="Q2470" s="191"/>
      <c r="R2470" s="191"/>
      <c r="S2470" s="191"/>
      <c r="T2470" s="191"/>
      <c r="U2470" s="191"/>
      <c r="V2470" s="191"/>
      <c r="W2470" s="191"/>
    </row>
    <row r="2471" spans="1:23">
      <c r="A2471" s="191"/>
      <c r="B2471" s="191"/>
      <c r="C2471" s="191"/>
      <c r="D2471" s="191"/>
      <c r="E2471" s="182"/>
      <c r="F2471" s="191"/>
      <c r="G2471" s="191"/>
      <c r="H2471" s="191"/>
      <c r="I2471" s="182"/>
      <c r="J2471" s="191"/>
      <c r="K2471" s="191"/>
      <c r="L2471" s="191"/>
      <c r="M2471" s="191"/>
      <c r="N2471" s="191"/>
      <c r="O2471" s="191"/>
      <c r="P2471" s="191"/>
      <c r="Q2471" s="191"/>
      <c r="R2471" s="191"/>
      <c r="S2471" s="191"/>
      <c r="T2471" s="191"/>
      <c r="U2471" s="191"/>
      <c r="V2471" s="191"/>
      <c r="W2471" s="191"/>
    </row>
    <row r="2472" spans="1:23">
      <c r="A2472" s="191"/>
      <c r="B2472" s="191"/>
      <c r="C2472" s="191"/>
      <c r="D2472" s="191"/>
      <c r="E2472" s="182"/>
      <c r="F2472" s="191"/>
      <c r="G2472" s="191"/>
      <c r="H2472" s="191"/>
      <c r="I2472" s="182"/>
      <c r="J2472" s="191"/>
      <c r="K2472" s="191"/>
      <c r="L2472" s="191"/>
      <c r="M2472" s="191"/>
      <c r="N2472" s="191"/>
      <c r="O2472" s="191"/>
      <c r="P2472" s="191"/>
      <c r="Q2472" s="191"/>
      <c r="R2472" s="191"/>
      <c r="S2472" s="191"/>
      <c r="T2472" s="191"/>
      <c r="U2472" s="191"/>
      <c r="V2472" s="191"/>
      <c r="W2472" s="191"/>
    </row>
    <row r="2473" spans="1:23">
      <c r="A2473" s="191"/>
      <c r="B2473" s="191"/>
      <c r="C2473" s="191"/>
      <c r="D2473" s="191"/>
      <c r="E2473" s="182"/>
      <c r="F2473" s="191"/>
      <c r="G2473" s="191"/>
      <c r="H2473" s="191"/>
      <c r="I2473" s="182"/>
      <c r="J2473" s="191"/>
      <c r="K2473" s="191"/>
      <c r="L2473" s="191"/>
      <c r="M2473" s="191"/>
      <c r="N2473" s="191"/>
      <c r="O2473" s="191"/>
      <c r="P2473" s="191"/>
      <c r="Q2473" s="191"/>
      <c r="R2473" s="191"/>
      <c r="S2473" s="191"/>
      <c r="T2473" s="191"/>
      <c r="U2473" s="191"/>
      <c r="V2473" s="191"/>
      <c r="W2473" s="191"/>
    </row>
    <row r="2474" spans="1:23">
      <c r="A2474" s="191"/>
      <c r="B2474" s="191"/>
      <c r="C2474" s="191"/>
      <c r="D2474" s="191"/>
      <c r="E2474" s="182"/>
      <c r="F2474" s="191"/>
      <c r="G2474" s="191"/>
      <c r="H2474" s="191"/>
      <c r="I2474" s="182"/>
      <c r="J2474" s="191"/>
      <c r="K2474" s="191"/>
      <c r="L2474" s="191"/>
      <c r="M2474" s="191"/>
      <c r="N2474" s="191"/>
      <c r="O2474" s="191"/>
      <c r="P2474" s="191"/>
      <c r="Q2474" s="191"/>
      <c r="R2474" s="191"/>
      <c r="S2474" s="191"/>
      <c r="T2474" s="191"/>
      <c r="U2474" s="191"/>
      <c r="V2474" s="191"/>
      <c r="W2474" s="191"/>
    </row>
    <row r="2475" spans="1:23">
      <c r="A2475" s="191"/>
      <c r="B2475" s="191"/>
      <c r="C2475" s="191"/>
      <c r="D2475" s="191"/>
      <c r="E2475" s="182"/>
      <c r="F2475" s="191"/>
      <c r="G2475" s="191"/>
      <c r="H2475" s="191"/>
      <c r="I2475" s="182"/>
      <c r="J2475" s="191"/>
      <c r="K2475" s="191"/>
      <c r="L2475" s="191"/>
      <c r="M2475" s="191"/>
      <c r="N2475" s="191"/>
      <c r="O2475" s="191"/>
      <c r="P2475" s="191"/>
      <c r="Q2475" s="191"/>
      <c r="R2475" s="191"/>
      <c r="S2475" s="191"/>
      <c r="T2475" s="191"/>
      <c r="U2475" s="191"/>
      <c r="V2475" s="191"/>
      <c r="W2475" s="191"/>
    </row>
    <row r="2476" spans="1:23">
      <c r="A2476" s="191"/>
      <c r="B2476" s="191"/>
      <c r="C2476" s="191"/>
      <c r="D2476" s="191"/>
      <c r="E2476" s="182"/>
      <c r="F2476" s="191"/>
      <c r="G2476" s="191"/>
      <c r="H2476" s="191"/>
      <c r="I2476" s="182"/>
      <c r="J2476" s="191"/>
      <c r="K2476" s="191"/>
      <c r="L2476" s="191"/>
      <c r="M2476" s="191"/>
      <c r="N2476" s="191"/>
      <c r="O2476" s="191"/>
      <c r="P2476" s="191"/>
      <c r="Q2476" s="191"/>
      <c r="R2476" s="191"/>
      <c r="S2476" s="191"/>
      <c r="T2476" s="191"/>
      <c r="U2476" s="191"/>
      <c r="V2476" s="191"/>
      <c r="W2476" s="191"/>
    </row>
    <row r="2477" spans="1:23">
      <c r="A2477" s="191"/>
      <c r="B2477" s="191"/>
      <c r="C2477" s="191"/>
      <c r="D2477" s="191"/>
      <c r="E2477" s="182"/>
      <c r="F2477" s="191"/>
      <c r="G2477" s="191"/>
      <c r="H2477" s="191"/>
      <c r="I2477" s="182"/>
      <c r="J2477" s="191"/>
      <c r="K2477" s="191"/>
      <c r="L2477" s="191"/>
      <c r="M2477" s="191"/>
      <c r="N2477" s="191"/>
      <c r="O2477" s="191"/>
      <c r="P2477" s="191"/>
      <c r="Q2477" s="191"/>
      <c r="R2477" s="191"/>
      <c r="S2477" s="191"/>
      <c r="T2477" s="191"/>
      <c r="U2477" s="191"/>
      <c r="V2477" s="191"/>
      <c r="W2477" s="191"/>
    </row>
    <row r="2478" spans="1:23">
      <c r="A2478" s="191"/>
      <c r="B2478" s="191"/>
      <c r="C2478" s="191"/>
      <c r="D2478" s="191"/>
      <c r="E2478" s="182"/>
      <c r="F2478" s="191"/>
      <c r="G2478" s="191"/>
      <c r="H2478" s="191"/>
      <c r="I2478" s="182"/>
      <c r="J2478" s="191"/>
      <c r="K2478" s="191"/>
      <c r="L2478" s="191"/>
      <c r="M2478" s="191"/>
      <c r="N2478" s="191"/>
      <c r="O2478" s="191"/>
      <c r="P2478" s="191"/>
      <c r="Q2478" s="191"/>
      <c r="R2478" s="191"/>
      <c r="S2478" s="191"/>
      <c r="T2478" s="191"/>
      <c r="U2478" s="191"/>
      <c r="V2478" s="191"/>
      <c r="W2478" s="191"/>
    </row>
    <row r="2479" spans="1:23">
      <c r="A2479" s="191"/>
      <c r="B2479" s="191"/>
      <c r="C2479" s="191"/>
      <c r="D2479" s="191"/>
      <c r="E2479" s="182"/>
      <c r="F2479" s="191"/>
      <c r="G2479" s="191"/>
      <c r="H2479" s="191"/>
      <c r="I2479" s="182"/>
      <c r="J2479" s="191"/>
      <c r="K2479" s="191"/>
      <c r="L2479" s="191"/>
      <c r="M2479" s="191"/>
      <c r="N2479" s="191"/>
      <c r="O2479" s="191"/>
      <c r="P2479" s="191"/>
      <c r="Q2479" s="191"/>
      <c r="R2479" s="191"/>
      <c r="S2479" s="191"/>
      <c r="T2479" s="191"/>
      <c r="U2479" s="191"/>
      <c r="V2479" s="191"/>
      <c r="W2479" s="191"/>
    </row>
    <row r="2480" spans="1:23">
      <c r="A2480" s="191"/>
      <c r="B2480" s="191"/>
      <c r="C2480" s="191"/>
      <c r="D2480" s="191"/>
      <c r="E2480" s="182"/>
      <c r="F2480" s="191"/>
      <c r="G2480" s="191"/>
      <c r="H2480" s="191"/>
      <c r="I2480" s="182"/>
      <c r="J2480" s="191"/>
      <c r="K2480" s="191"/>
      <c r="L2480" s="191"/>
      <c r="M2480" s="191"/>
      <c r="N2480" s="191"/>
      <c r="O2480" s="191"/>
      <c r="P2480" s="191"/>
      <c r="Q2480" s="191"/>
      <c r="R2480" s="191"/>
      <c r="S2480" s="191"/>
      <c r="T2480" s="191"/>
      <c r="U2480" s="191"/>
      <c r="V2480" s="191"/>
      <c r="W2480" s="191"/>
    </row>
    <row r="2481" spans="1:23">
      <c r="A2481" s="191"/>
      <c r="B2481" s="191"/>
      <c r="C2481" s="191"/>
      <c r="D2481" s="191"/>
      <c r="E2481" s="182"/>
      <c r="F2481" s="191"/>
      <c r="G2481" s="191"/>
      <c r="H2481" s="191"/>
      <c r="I2481" s="182"/>
      <c r="J2481" s="191"/>
      <c r="K2481" s="191"/>
      <c r="L2481" s="191"/>
      <c r="M2481" s="191"/>
      <c r="N2481" s="191"/>
      <c r="O2481" s="191"/>
      <c r="P2481" s="191"/>
      <c r="Q2481" s="191"/>
      <c r="R2481" s="191"/>
      <c r="S2481" s="191"/>
      <c r="T2481" s="191"/>
      <c r="U2481" s="191"/>
      <c r="V2481" s="191"/>
      <c r="W2481" s="191"/>
    </row>
    <row r="2482" spans="1:23">
      <c r="A2482" s="191"/>
      <c r="B2482" s="191"/>
      <c r="C2482" s="191"/>
      <c r="D2482" s="191"/>
      <c r="E2482" s="182"/>
      <c r="F2482" s="191"/>
      <c r="G2482" s="191"/>
      <c r="H2482" s="191"/>
      <c r="I2482" s="182"/>
      <c r="J2482" s="191"/>
      <c r="K2482" s="191"/>
      <c r="L2482" s="191"/>
      <c r="M2482" s="191"/>
      <c r="N2482" s="191"/>
      <c r="O2482" s="191"/>
      <c r="P2482" s="191"/>
      <c r="Q2482" s="191"/>
      <c r="R2482" s="191"/>
      <c r="S2482" s="191"/>
      <c r="T2482" s="191"/>
      <c r="U2482" s="191"/>
      <c r="V2482" s="191"/>
      <c r="W2482" s="191"/>
    </row>
    <row r="2483" spans="1:23">
      <c r="A2483" s="191"/>
      <c r="B2483" s="191"/>
      <c r="C2483" s="191"/>
      <c r="D2483" s="191"/>
      <c r="E2483" s="182"/>
      <c r="F2483" s="191"/>
      <c r="G2483" s="191"/>
      <c r="H2483" s="191"/>
      <c r="I2483" s="182"/>
      <c r="J2483" s="191"/>
      <c r="K2483" s="191"/>
      <c r="L2483" s="191"/>
      <c r="M2483" s="191"/>
      <c r="N2483" s="191"/>
      <c r="O2483" s="191"/>
      <c r="P2483" s="191"/>
      <c r="Q2483" s="191"/>
      <c r="R2483" s="191"/>
      <c r="S2483" s="191"/>
      <c r="T2483" s="191"/>
      <c r="U2483" s="191"/>
      <c r="V2483" s="191"/>
      <c r="W2483" s="191"/>
    </row>
    <row r="2484" spans="1:23">
      <c r="A2484" s="191"/>
      <c r="B2484" s="191"/>
      <c r="C2484" s="191"/>
      <c r="D2484" s="191"/>
      <c r="E2484" s="182"/>
      <c r="F2484" s="191"/>
      <c r="G2484" s="191"/>
      <c r="H2484" s="191"/>
      <c r="I2484" s="182"/>
      <c r="J2484" s="191"/>
      <c r="K2484" s="191"/>
      <c r="L2484" s="191"/>
      <c r="M2484" s="191"/>
      <c r="N2484" s="191"/>
      <c r="O2484" s="191"/>
      <c r="P2484" s="191"/>
      <c r="Q2484" s="191"/>
      <c r="R2484" s="191"/>
      <c r="S2484" s="191"/>
      <c r="T2484" s="191"/>
      <c r="U2484" s="191"/>
      <c r="V2484" s="191"/>
      <c r="W2484" s="191"/>
    </row>
    <row r="2485" spans="1:23">
      <c r="A2485" s="191"/>
      <c r="B2485" s="191"/>
      <c r="C2485" s="191"/>
      <c r="D2485" s="191"/>
      <c r="E2485" s="182"/>
      <c r="F2485" s="191"/>
      <c r="G2485" s="191"/>
      <c r="H2485" s="191"/>
      <c r="I2485" s="182"/>
      <c r="J2485" s="191"/>
      <c r="K2485" s="191"/>
      <c r="L2485" s="191"/>
      <c r="M2485" s="191"/>
      <c r="N2485" s="191"/>
      <c r="O2485" s="191"/>
      <c r="P2485" s="191"/>
      <c r="Q2485" s="191"/>
      <c r="R2485" s="191"/>
      <c r="S2485" s="191"/>
      <c r="T2485" s="191"/>
      <c r="U2485" s="191"/>
      <c r="V2485" s="191"/>
      <c r="W2485" s="191"/>
    </row>
    <row r="2486" spans="1:23">
      <c r="A2486" s="191"/>
      <c r="B2486" s="191"/>
      <c r="C2486" s="191"/>
      <c r="D2486" s="191"/>
      <c r="E2486" s="182"/>
      <c r="F2486" s="191"/>
      <c r="G2486" s="191"/>
      <c r="H2486" s="191"/>
      <c r="I2486" s="182"/>
      <c r="J2486" s="191"/>
      <c r="K2486" s="191"/>
      <c r="L2486" s="191"/>
      <c r="M2486" s="191"/>
      <c r="N2486" s="191"/>
      <c r="O2486" s="191"/>
      <c r="P2486" s="191"/>
      <c r="Q2486" s="191"/>
      <c r="R2486" s="191"/>
      <c r="S2486" s="191"/>
      <c r="T2486" s="191"/>
      <c r="U2486" s="191"/>
      <c r="V2486" s="191"/>
      <c r="W2486" s="191"/>
    </row>
    <row r="2487" spans="1:23">
      <c r="A2487" s="191"/>
      <c r="B2487" s="191"/>
      <c r="C2487" s="191"/>
      <c r="D2487" s="191"/>
      <c r="E2487" s="182"/>
      <c r="F2487" s="191"/>
      <c r="G2487" s="191"/>
      <c r="H2487" s="191"/>
      <c r="I2487" s="182"/>
      <c r="J2487" s="191"/>
      <c r="K2487" s="191"/>
      <c r="L2487" s="191"/>
      <c r="M2487" s="191"/>
      <c r="N2487" s="191"/>
      <c r="O2487" s="191"/>
      <c r="P2487" s="191"/>
      <c r="Q2487" s="191"/>
      <c r="R2487" s="191"/>
      <c r="S2487" s="191"/>
      <c r="T2487" s="191"/>
      <c r="U2487" s="191"/>
      <c r="V2487" s="191"/>
      <c r="W2487" s="191"/>
    </row>
    <row r="2488" spans="1:23">
      <c r="A2488" s="191"/>
      <c r="B2488" s="191"/>
      <c r="C2488" s="191"/>
      <c r="D2488" s="191"/>
      <c r="E2488" s="182"/>
      <c r="F2488" s="191"/>
      <c r="G2488" s="191"/>
      <c r="H2488" s="191"/>
      <c r="I2488" s="182"/>
      <c r="J2488" s="191"/>
      <c r="K2488" s="191"/>
      <c r="L2488" s="191"/>
      <c r="M2488" s="191"/>
      <c r="N2488" s="191"/>
      <c r="O2488" s="191"/>
      <c r="P2488" s="191"/>
      <c r="Q2488" s="191"/>
      <c r="R2488" s="191"/>
      <c r="S2488" s="191"/>
      <c r="T2488" s="191"/>
      <c r="U2488" s="191"/>
      <c r="V2488" s="191"/>
      <c r="W2488" s="191"/>
    </row>
    <row r="2489" spans="1:23">
      <c r="A2489" s="191"/>
      <c r="B2489" s="191"/>
      <c r="C2489" s="191"/>
      <c r="D2489" s="191"/>
      <c r="E2489" s="182"/>
      <c r="F2489" s="191"/>
      <c r="G2489" s="191"/>
      <c r="H2489" s="191"/>
      <c r="I2489" s="182"/>
      <c r="J2489" s="191"/>
      <c r="K2489" s="191"/>
      <c r="L2489" s="191"/>
      <c r="M2489" s="191"/>
      <c r="N2489" s="191"/>
      <c r="O2489" s="191"/>
      <c r="P2489" s="191"/>
      <c r="Q2489" s="191"/>
      <c r="R2489" s="191"/>
      <c r="S2489" s="191"/>
      <c r="T2489" s="191"/>
      <c r="U2489" s="191"/>
      <c r="V2489" s="191"/>
      <c r="W2489" s="191"/>
    </row>
    <row r="2490" spans="1:23">
      <c r="A2490" s="191"/>
      <c r="B2490" s="191"/>
      <c r="C2490" s="191"/>
      <c r="D2490" s="191"/>
      <c r="E2490" s="182"/>
      <c r="F2490" s="191"/>
      <c r="G2490" s="191"/>
      <c r="H2490" s="191"/>
      <c r="I2490" s="182"/>
      <c r="J2490" s="191"/>
      <c r="K2490" s="191"/>
      <c r="L2490" s="191"/>
      <c r="M2490" s="191"/>
      <c r="N2490" s="191"/>
      <c r="O2490" s="191"/>
      <c r="P2490" s="191"/>
      <c r="Q2490" s="191"/>
      <c r="R2490" s="191"/>
      <c r="S2490" s="191"/>
      <c r="T2490" s="191"/>
      <c r="U2490" s="191"/>
      <c r="V2490" s="191"/>
      <c r="W2490" s="191"/>
    </row>
    <row r="2491" spans="1:23">
      <c r="A2491" s="191"/>
      <c r="B2491" s="191"/>
      <c r="C2491" s="191"/>
      <c r="D2491" s="191"/>
      <c r="E2491" s="182"/>
      <c r="F2491" s="191"/>
      <c r="G2491" s="191"/>
      <c r="H2491" s="191"/>
      <c r="I2491" s="182"/>
      <c r="J2491" s="191"/>
      <c r="K2491" s="191"/>
      <c r="L2491" s="191"/>
      <c r="M2491" s="191"/>
      <c r="N2491" s="191"/>
      <c r="O2491" s="191"/>
      <c r="P2491" s="191"/>
      <c r="Q2491" s="191"/>
      <c r="R2491" s="191"/>
      <c r="S2491" s="191"/>
      <c r="T2491" s="191"/>
      <c r="U2491" s="191"/>
      <c r="V2491" s="191"/>
      <c r="W2491" s="191"/>
    </row>
    <row r="2492" spans="1:23">
      <c r="A2492" s="191"/>
      <c r="B2492" s="191"/>
      <c r="C2492" s="191"/>
      <c r="D2492" s="191"/>
      <c r="E2492" s="182"/>
      <c r="F2492" s="191"/>
      <c r="G2492" s="191"/>
      <c r="H2492" s="191"/>
      <c r="I2492" s="182"/>
      <c r="J2492" s="191"/>
      <c r="K2492" s="191"/>
      <c r="L2492" s="191"/>
      <c r="M2492" s="191"/>
      <c r="N2492" s="191"/>
      <c r="O2492" s="191"/>
      <c r="P2492" s="191"/>
      <c r="Q2492" s="191"/>
      <c r="R2492" s="191"/>
      <c r="S2492" s="191"/>
      <c r="T2492" s="191"/>
      <c r="U2492" s="191"/>
      <c r="V2492" s="191"/>
      <c r="W2492" s="191"/>
    </row>
    <row r="2493" spans="1:23">
      <c r="A2493" s="191"/>
      <c r="B2493" s="191"/>
      <c r="C2493" s="191"/>
      <c r="D2493" s="191"/>
      <c r="E2493" s="182"/>
      <c r="F2493" s="191"/>
      <c r="G2493" s="191"/>
      <c r="H2493" s="191"/>
      <c r="I2493" s="182"/>
      <c r="J2493" s="191"/>
      <c r="K2493" s="191"/>
      <c r="L2493" s="191"/>
      <c r="M2493" s="191"/>
      <c r="N2493" s="191"/>
      <c r="O2493" s="191"/>
      <c r="P2493" s="191"/>
      <c r="Q2493" s="191"/>
      <c r="R2493" s="191"/>
      <c r="S2493" s="191"/>
      <c r="T2493" s="191"/>
      <c r="U2493" s="191"/>
      <c r="V2493" s="191"/>
      <c r="W2493" s="191"/>
    </row>
    <row r="2494" spans="1:23">
      <c r="A2494" s="191"/>
      <c r="B2494" s="191"/>
      <c r="C2494" s="191"/>
      <c r="D2494" s="191"/>
      <c r="E2494" s="182"/>
      <c r="F2494" s="191"/>
      <c r="G2494" s="191"/>
      <c r="H2494" s="191"/>
      <c r="I2494" s="182"/>
      <c r="J2494" s="191"/>
      <c r="K2494" s="191"/>
      <c r="L2494" s="191"/>
      <c r="M2494" s="191"/>
      <c r="N2494" s="191"/>
      <c r="O2494" s="191"/>
      <c r="P2494" s="191"/>
      <c r="Q2494" s="191"/>
      <c r="R2494" s="191"/>
      <c r="S2494" s="191"/>
      <c r="T2494" s="191"/>
      <c r="U2494" s="191"/>
      <c r="V2494" s="191"/>
      <c r="W2494" s="191"/>
    </row>
    <row r="2495" spans="1:23">
      <c r="A2495" s="191"/>
      <c r="B2495" s="191"/>
      <c r="C2495" s="191"/>
      <c r="D2495" s="191"/>
      <c r="E2495" s="182"/>
      <c r="F2495" s="191"/>
      <c r="G2495" s="191"/>
      <c r="H2495" s="191"/>
      <c r="I2495" s="182"/>
      <c r="J2495" s="191"/>
      <c r="K2495" s="191"/>
      <c r="L2495" s="191"/>
      <c r="M2495" s="191"/>
      <c r="N2495" s="191"/>
      <c r="O2495" s="191"/>
      <c r="P2495" s="191"/>
      <c r="Q2495" s="191"/>
      <c r="R2495" s="191"/>
      <c r="S2495" s="191"/>
      <c r="T2495" s="191"/>
      <c r="U2495" s="191"/>
      <c r="V2495" s="191"/>
      <c r="W2495" s="191"/>
    </row>
    <row r="2496" spans="1:23">
      <c r="A2496" s="191"/>
      <c r="B2496" s="191"/>
      <c r="C2496" s="191"/>
      <c r="D2496" s="191"/>
      <c r="E2496" s="182"/>
      <c r="F2496" s="191"/>
      <c r="G2496" s="191"/>
      <c r="H2496" s="191"/>
      <c r="I2496" s="182"/>
      <c r="J2496" s="191"/>
      <c r="K2496" s="191"/>
      <c r="L2496" s="191"/>
      <c r="M2496" s="191"/>
      <c r="N2496" s="191"/>
      <c r="O2496" s="191"/>
      <c r="P2496" s="191"/>
      <c r="Q2496" s="191"/>
      <c r="R2496" s="191"/>
      <c r="S2496" s="191"/>
      <c r="T2496" s="191"/>
      <c r="U2496" s="191"/>
      <c r="V2496" s="191"/>
      <c r="W2496" s="191"/>
    </row>
    <row r="2497" spans="1:23">
      <c r="A2497" s="191"/>
      <c r="B2497" s="191"/>
      <c r="C2497" s="191"/>
      <c r="D2497" s="191"/>
      <c r="E2497" s="182"/>
      <c r="F2497" s="191"/>
      <c r="G2497" s="191"/>
      <c r="H2497" s="191"/>
      <c r="I2497" s="182"/>
      <c r="J2497" s="191"/>
      <c r="K2497" s="191"/>
      <c r="L2497" s="191"/>
      <c r="M2497" s="191"/>
      <c r="N2497" s="191"/>
      <c r="O2497" s="191"/>
      <c r="P2497" s="191"/>
      <c r="Q2497" s="191"/>
      <c r="R2497" s="191"/>
      <c r="S2497" s="191"/>
      <c r="T2497" s="191"/>
      <c r="U2497" s="191"/>
      <c r="V2497" s="191"/>
      <c r="W2497" s="191"/>
    </row>
    <row r="2498" spans="1:23">
      <c r="A2498" s="191"/>
      <c r="B2498" s="191"/>
      <c r="C2498" s="191"/>
      <c r="D2498" s="191"/>
      <c r="E2498" s="182"/>
      <c r="F2498" s="191"/>
      <c r="G2498" s="191"/>
      <c r="H2498" s="191"/>
      <c r="I2498" s="182"/>
      <c r="J2498" s="191"/>
      <c r="K2498" s="191"/>
      <c r="L2498" s="191"/>
      <c r="M2498" s="191"/>
      <c r="N2498" s="191"/>
      <c r="O2498" s="191"/>
      <c r="P2498" s="191"/>
      <c r="Q2498" s="191"/>
      <c r="R2498" s="191"/>
      <c r="S2498" s="191"/>
      <c r="T2498" s="191"/>
      <c r="U2498" s="191"/>
      <c r="V2498" s="191"/>
      <c r="W2498" s="191"/>
    </row>
    <row r="2499" spans="1:23">
      <c r="A2499" s="191"/>
      <c r="B2499" s="191"/>
      <c r="C2499" s="191"/>
      <c r="D2499" s="191"/>
      <c r="E2499" s="182"/>
      <c r="F2499" s="191"/>
      <c r="G2499" s="191"/>
      <c r="H2499" s="191"/>
      <c r="I2499" s="182"/>
      <c r="J2499" s="191"/>
      <c r="K2499" s="191"/>
      <c r="L2499" s="191"/>
      <c r="M2499" s="191"/>
      <c r="N2499" s="191"/>
      <c r="O2499" s="191"/>
      <c r="P2499" s="191"/>
      <c r="Q2499" s="191"/>
      <c r="R2499" s="191"/>
      <c r="S2499" s="191"/>
      <c r="T2499" s="191"/>
      <c r="U2499" s="191"/>
      <c r="V2499" s="191"/>
      <c r="W2499" s="191"/>
    </row>
    <row r="2500" spans="1:23">
      <c r="A2500" s="191"/>
      <c r="B2500" s="191"/>
      <c r="C2500" s="191"/>
      <c r="D2500" s="191"/>
      <c r="E2500" s="182"/>
      <c r="F2500" s="191"/>
      <c r="G2500" s="191"/>
      <c r="H2500" s="191"/>
      <c r="I2500" s="182"/>
      <c r="J2500" s="191"/>
      <c r="K2500" s="191"/>
      <c r="L2500" s="191"/>
      <c r="M2500" s="191"/>
      <c r="N2500" s="191"/>
      <c r="O2500" s="191"/>
      <c r="P2500" s="191"/>
      <c r="Q2500" s="191"/>
      <c r="R2500" s="191"/>
      <c r="S2500" s="191"/>
      <c r="T2500" s="191"/>
      <c r="U2500" s="191"/>
      <c r="V2500" s="191"/>
      <c r="W2500" s="191"/>
    </row>
    <row r="2501" spans="1:23">
      <c r="A2501" s="191"/>
      <c r="B2501" s="191"/>
      <c r="C2501" s="191"/>
      <c r="D2501" s="191"/>
      <c r="E2501" s="182"/>
      <c r="F2501" s="191"/>
      <c r="G2501" s="191"/>
      <c r="H2501" s="191"/>
      <c r="I2501" s="182"/>
      <c r="J2501" s="191"/>
      <c r="K2501" s="191"/>
      <c r="L2501" s="191"/>
      <c r="M2501" s="191"/>
      <c r="N2501" s="191"/>
      <c r="O2501" s="191"/>
      <c r="P2501" s="191"/>
      <c r="Q2501" s="191"/>
      <c r="R2501" s="191"/>
      <c r="S2501" s="191"/>
      <c r="T2501" s="191"/>
      <c r="U2501" s="191"/>
      <c r="V2501" s="191"/>
      <c r="W2501" s="191"/>
    </row>
    <row r="2502" spans="1:23">
      <c r="A2502" s="191"/>
      <c r="B2502" s="191"/>
      <c r="C2502" s="191"/>
      <c r="D2502" s="191"/>
      <c r="E2502" s="182"/>
      <c r="F2502" s="191"/>
      <c r="G2502" s="191"/>
      <c r="H2502" s="191"/>
      <c r="I2502" s="182"/>
      <c r="J2502" s="191"/>
      <c r="K2502" s="191"/>
      <c r="L2502" s="191"/>
      <c r="M2502" s="191"/>
      <c r="N2502" s="191"/>
      <c r="O2502" s="191"/>
      <c r="P2502" s="191"/>
      <c r="Q2502" s="191"/>
      <c r="R2502" s="191"/>
      <c r="S2502" s="191"/>
      <c r="T2502" s="191"/>
      <c r="U2502" s="191"/>
      <c r="V2502" s="191"/>
      <c r="W2502" s="191"/>
    </row>
    <row r="2503" spans="1:23">
      <c r="A2503" s="191"/>
      <c r="B2503" s="191"/>
      <c r="C2503" s="191"/>
      <c r="D2503" s="191"/>
      <c r="E2503" s="182"/>
      <c r="F2503" s="191"/>
      <c r="G2503" s="191"/>
      <c r="H2503" s="191"/>
      <c r="I2503" s="182"/>
      <c r="J2503" s="191"/>
      <c r="K2503" s="191"/>
      <c r="L2503" s="191"/>
      <c r="M2503" s="191"/>
      <c r="N2503" s="191"/>
      <c r="O2503" s="191"/>
      <c r="P2503" s="191"/>
      <c r="Q2503" s="191"/>
      <c r="R2503" s="191"/>
      <c r="S2503" s="191"/>
      <c r="T2503" s="191"/>
      <c r="U2503" s="191"/>
      <c r="V2503" s="191"/>
      <c r="W2503" s="191"/>
    </row>
    <row r="2504" spans="1:23">
      <c r="A2504" s="191"/>
      <c r="B2504" s="191"/>
      <c r="C2504" s="191"/>
      <c r="D2504" s="191"/>
      <c r="E2504" s="182"/>
      <c r="F2504" s="191"/>
      <c r="G2504" s="191"/>
      <c r="H2504" s="191"/>
      <c r="I2504" s="182"/>
      <c r="J2504" s="191"/>
      <c r="K2504" s="191"/>
      <c r="L2504" s="191"/>
      <c r="M2504" s="191"/>
      <c r="N2504" s="191"/>
      <c r="O2504" s="191"/>
      <c r="P2504" s="191"/>
      <c r="Q2504" s="191"/>
      <c r="R2504" s="191"/>
      <c r="S2504" s="191"/>
      <c r="T2504" s="191"/>
      <c r="U2504" s="191"/>
      <c r="V2504" s="191"/>
      <c r="W2504" s="191"/>
    </row>
    <row r="2505" spans="1:23">
      <c r="A2505" s="191"/>
      <c r="B2505" s="191"/>
      <c r="C2505" s="191"/>
      <c r="D2505" s="191"/>
      <c r="E2505" s="182"/>
      <c r="F2505" s="191"/>
      <c r="G2505" s="191"/>
      <c r="H2505" s="191"/>
      <c r="I2505" s="182"/>
      <c r="J2505" s="191"/>
      <c r="K2505" s="191"/>
      <c r="L2505" s="191"/>
      <c r="M2505" s="191"/>
      <c r="N2505" s="191"/>
      <c r="O2505" s="191"/>
      <c r="P2505" s="191"/>
      <c r="Q2505" s="191"/>
      <c r="R2505" s="191"/>
      <c r="S2505" s="191"/>
      <c r="T2505" s="191"/>
      <c r="U2505" s="191"/>
      <c r="V2505" s="191"/>
      <c r="W2505" s="191"/>
    </row>
    <row r="2506" spans="1:23">
      <c r="A2506" s="191"/>
      <c r="B2506" s="191"/>
      <c r="C2506" s="191"/>
      <c r="D2506" s="191"/>
      <c r="E2506" s="182"/>
      <c r="F2506" s="191"/>
      <c r="G2506" s="191"/>
      <c r="H2506" s="191"/>
      <c r="I2506" s="182"/>
      <c r="J2506" s="191"/>
      <c r="K2506" s="191"/>
      <c r="L2506" s="191"/>
      <c r="M2506" s="191"/>
      <c r="N2506" s="191"/>
      <c r="O2506" s="191"/>
      <c r="P2506" s="191"/>
      <c r="Q2506" s="191"/>
      <c r="R2506" s="191"/>
      <c r="S2506" s="191"/>
      <c r="T2506" s="191"/>
      <c r="U2506" s="191"/>
      <c r="V2506" s="191"/>
      <c r="W2506" s="191"/>
    </row>
    <row r="2507" spans="1:23">
      <c r="A2507" s="191"/>
      <c r="B2507" s="191"/>
      <c r="C2507" s="191"/>
      <c r="D2507" s="191"/>
      <c r="E2507" s="182"/>
      <c r="F2507" s="191"/>
      <c r="G2507" s="191"/>
      <c r="H2507" s="191"/>
      <c r="I2507" s="182"/>
      <c r="J2507" s="191"/>
      <c r="K2507" s="191"/>
      <c r="L2507" s="191"/>
      <c r="M2507" s="191"/>
      <c r="N2507" s="191"/>
      <c r="O2507" s="191"/>
      <c r="P2507" s="191"/>
      <c r="Q2507" s="191"/>
      <c r="R2507" s="191"/>
      <c r="S2507" s="191"/>
      <c r="T2507" s="191"/>
      <c r="U2507" s="191"/>
      <c r="V2507" s="191"/>
      <c r="W2507" s="191"/>
    </row>
    <row r="2508" spans="1:23">
      <c r="A2508" s="191"/>
      <c r="B2508" s="191"/>
      <c r="C2508" s="191"/>
      <c r="D2508" s="191"/>
      <c r="E2508" s="182"/>
      <c r="F2508" s="191"/>
      <c r="G2508" s="191"/>
      <c r="H2508" s="191"/>
      <c r="I2508" s="182"/>
      <c r="J2508" s="191"/>
      <c r="K2508" s="191"/>
      <c r="L2508" s="191"/>
      <c r="M2508" s="191"/>
      <c r="N2508" s="191"/>
      <c r="O2508" s="191"/>
      <c r="P2508" s="191"/>
      <c r="Q2508" s="191"/>
      <c r="R2508" s="191"/>
      <c r="S2508" s="191"/>
      <c r="T2508" s="191"/>
      <c r="U2508" s="191"/>
      <c r="V2508" s="191"/>
      <c r="W2508" s="191"/>
    </row>
    <row r="2509" spans="1:23">
      <c r="A2509" s="191"/>
      <c r="B2509" s="191"/>
      <c r="C2509" s="191"/>
      <c r="D2509" s="191"/>
      <c r="E2509" s="182"/>
      <c r="F2509" s="191"/>
      <c r="G2509" s="191"/>
      <c r="H2509" s="191"/>
      <c r="I2509" s="182"/>
      <c r="J2509" s="191"/>
      <c r="K2509" s="191"/>
      <c r="L2509" s="191"/>
      <c r="M2509" s="191"/>
      <c r="N2509" s="191"/>
      <c r="O2509" s="191"/>
      <c r="P2509" s="191"/>
      <c r="Q2509" s="191"/>
      <c r="R2509" s="191"/>
      <c r="S2509" s="191"/>
      <c r="T2509" s="191"/>
      <c r="U2509" s="191"/>
      <c r="V2509" s="191"/>
      <c r="W2509" s="191"/>
    </row>
    <row r="2510" spans="1:23">
      <c r="A2510" s="191"/>
      <c r="B2510" s="191"/>
      <c r="C2510" s="191"/>
      <c r="D2510" s="191"/>
      <c r="E2510" s="182"/>
      <c r="F2510" s="191"/>
      <c r="G2510" s="191"/>
      <c r="H2510" s="191"/>
      <c r="I2510" s="182"/>
      <c r="J2510" s="191"/>
      <c r="K2510" s="191"/>
      <c r="L2510" s="191"/>
      <c r="M2510" s="191"/>
      <c r="N2510" s="191"/>
      <c r="O2510" s="191"/>
      <c r="P2510" s="191"/>
      <c r="Q2510" s="191"/>
      <c r="R2510" s="191"/>
      <c r="S2510" s="191"/>
      <c r="T2510" s="191"/>
      <c r="U2510" s="191"/>
      <c r="V2510" s="191"/>
      <c r="W2510" s="191"/>
    </row>
    <row r="2511" spans="1:23">
      <c r="A2511" s="191"/>
      <c r="B2511" s="191"/>
      <c r="C2511" s="191"/>
      <c r="D2511" s="191"/>
      <c r="E2511" s="182"/>
      <c r="F2511" s="191"/>
      <c r="G2511" s="191"/>
      <c r="H2511" s="191"/>
      <c r="I2511" s="182"/>
      <c r="J2511" s="191"/>
      <c r="K2511" s="191"/>
      <c r="L2511" s="191"/>
      <c r="M2511" s="191"/>
      <c r="N2511" s="191"/>
      <c r="O2511" s="191"/>
      <c r="P2511" s="191"/>
      <c r="Q2511" s="191"/>
      <c r="R2511" s="191"/>
      <c r="S2511" s="191"/>
      <c r="T2511" s="191"/>
      <c r="U2511" s="191"/>
      <c r="V2511" s="191"/>
      <c r="W2511" s="191"/>
    </row>
    <row r="2512" spans="1:23">
      <c r="A2512" s="191"/>
      <c r="B2512" s="191"/>
      <c r="C2512" s="191"/>
      <c r="D2512" s="191"/>
      <c r="E2512" s="182"/>
      <c r="F2512" s="191"/>
      <c r="G2512" s="191"/>
      <c r="H2512" s="191"/>
      <c r="I2512" s="182"/>
      <c r="J2512" s="191"/>
      <c r="K2512" s="191"/>
      <c r="L2512" s="191"/>
      <c r="M2512" s="191"/>
      <c r="N2512" s="191"/>
      <c r="O2512" s="191"/>
      <c r="P2512" s="191"/>
      <c r="Q2512" s="191"/>
      <c r="R2512" s="191"/>
      <c r="S2512" s="191"/>
      <c r="T2512" s="191"/>
      <c r="U2512" s="191"/>
      <c r="V2512" s="191"/>
      <c r="W2512" s="191"/>
    </row>
    <row r="2513" spans="1:23">
      <c r="A2513" s="191"/>
      <c r="B2513" s="191"/>
      <c r="C2513" s="191"/>
      <c r="D2513" s="191"/>
      <c r="E2513" s="182"/>
      <c r="F2513" s="191"/>
      <c r="G2513" s="191"/>
      <c r="H2513" s="191"/>
      <c r="I2513" s="182"/>
      <c r="J2513" s="191"/>
      <c r="K2513" s="191"/>
      <c r="L2513" s="191"/>
      <c r="M2513" s="191"/>
      <c r="N2513" s="191"/>
      <c r="O2513" s="191"/>
      <c r="P2513" s="191"/>
      <c r="Q2513" s="191"/>
      <c r="R2513" s="191"/>
      <c r="S2513" s="191"/>
      <c r="T2513" s="191"/>
      <c r="U2513" s="191"/>
      <c r="V2513" s="191"/>
      <c r="W2513" s="191"/>
    </row>
    <row r="2514" spans="1:23">
      <c r="A2514" s="191"/>
      <c r="B2514" s="191"/>
      <c r="C2514" s="191"/>
      <c r="D2514" s="191"/>
      <c r="E2514" s="182"/>
      <c r="F2514" s="191"/>
      <c r="G2514" s="191"/>
      <c r="H2514" s="191"/>
      <c r="I2514" s="182"/>
      <c r="J2514" s="191"/>
      <c r="K2514" s="191"/>
      <c r="L2514" s="191"/>
      <c r="M2514" s="191"/>
      <c r="N2514" s="191"/>
      <c r="O2514" s="191"/>
      <c r="P2514" s="191"/>
      <c r="Q2514" s="191"/>
      <c r="R2514" s="191"/>
      <c r="S2514" s="191"/>
      <c r="T2514" s="191"/>
      <c r="U2514" s="191"/>
      <c r="V2514" s="191"/>
      <c r="W2514" s="191"/>
    </row>
    <row r="2515" spans="1:23">
      <c r="A2515" s="191"/>
      <c r="B2515" s="191"/>
      <c r="C2515" s="191"/>
      <c r="D2515" s="191"/>
      <c r="E2515" s="182"/>
      <c r="F2515" s="191"/>
      <c r="G2515" s="191"/>
      <c r="H2515" s="191"/>
      <c r="I2515" s="182"/>
      <c r="J2515" s="191"/>
      <c r="K2515" s="191"/>
      <c r="L2515" s="191"/>
      <c r="M2515" s="191"/>
      <c r="N2515" s="191"/>
      <c r="O2515" s="191"/>
      <c r="P2515" s="191"/>
      <c r="Q2515" s="191"/>
      <c r="R2515" s="191"/>
      <c r="S2515" s="191"/>
      <c r="T2515" s="191"/>
      <c r="U2515" s="191"/>
      <c r="V2515" s="191"/>
      <c r="W2515" s="191"/>
    </row>
    <row r="2516" spans="1:23">
      <c r="A2516" s="191"/>
      <c r="B2516" s="191"/>
      <c r="C2516" s="191"/>
      <c r="D2516" s="191"/>
      <c r="E2516" s="182"/>
      <c r="F2516" s="191"/>
      <c r="G2516" s="191"/>
      <c r="H2516" s="191"/>
      <c r="I2516" s="182"/>
      <c r="J2516" s="191"/>
      <c r="K2516" s="191"/>
      <c r="L2516" s="191"/>
      <c r="M2516" s="191"/>
      <c r="N2516" s="191"/>
      <c r="O2516" s="191"/>
      <c r="P2516" s="191"/>
      <c r="Q2516" s="191"/>
      <c r="R2516" s="191"/>
      <c r="S2516" s="191"/>
      <c r="T2516" s="191"/>
      <c r="U2516" s="191"/>
      <c r="V2516" s="191"/>
      <c r="W2516" s="191"/>
    </row>
    <row r="2517" spans="1:23">
      <c r="A2517" s="191"/>
      <c r="B2517" s="191"/>
      <c r="C2517" s="191"/>
      <c r="D2517" s="191"/>
      <c r="E2517" s="182"/>
      <c r="F2517" s="191"/>
      <c r="G2517" s="191"/>
      <c r="H2517" s="191"/>
      <c r="I2517" s="182"/>
      <c r="J2517" s="191"/>
      <c r="K2517" s="191"/>
      <c r="L2517" s="191"/>
      <c r="M2517" s="191"/>
      <c r="N2517" s="191"/>
      <c r="O2517" s="191"/>
      <c r="P2517" s="191"/>
      <c r="Q2517" s="191"/>
      <c r="R2517" s="191"/>
      <c r="S2517" s="191"/>
      <c r="T2517" s="191"/>
      <c r="U2517" s="191"/>
      <c r="V2517" s="191"/>
      <c r="W2517" s="191"/>
    </row>
    <row r="2518" spans="1:23">
      <c r="A2518" s="191"/>
      <c r="B2518" s="191"/>
      <c r="C2518" s="191"/>
      <c r="D2518" s="191"/>
      <c r="E2518" s="182"/>
      <c r="F2518" s="191"/>
      <c r="G2518" s="191"/>
      <c r="H2518" s="191"/>
      <c r="I2518" s="182"/>
      <c r="J2518" s="191"/>
      <c r="K2518" s="191"/>
      <c r="L2518" s="191"/>
      <c r="M2518" s="191"/>
      <c r="N2518" s="191"/>
      <c r="O2518" s="191"/>
      <c r="P2518" s="191"/>
      <c r="Q2518" s="191"/>
      <c r="R2518" s="191"/>
      <c r="S2518" s="191"/>
      <c r="T2518" s="191"/>
      <c r="U2518" s="191"/>
      <c r="V2518" s="191"/>
      <c r="W2518" s="191"/>
    </row>
    <row r="2519" spans="1:23">
      <c r="A2519" s="191"/>
      <c r="B2519" s="191"/>
      <c r="C2519" s="191"/>
      <c r="D2519" s="191"/>
      <c r="E2519" s="182"/>
      <c r="F2519" s="191"/>
      <c r="G2519" s="191"/>
      <c r="H2519" s="191"/>
      <c r="I2519" s="182"/>
      <c r="J2519" s="191"/>
      <c r="K2519" s="191"/>
      <c r="L2519" s="191"/>
      <c r="M2519" s="191"/>
      <c r="N2519" s="191"/>
      <c r="O2519" s="191"/>
      <c r="P2519" s="191"/>
      <c r="Q2519" s="191"/>
      <c r="R2519" s="191"/>
      <c r="S2519" s="191"/>
      <c r="T2519" s="191"/>
      <c r="U2519" s="191"/>
      <c r="V2519" s="191"/>
      <c r="W2519" s="191"/>
    </row>
    <row r="2520" spans="1:23">
      <c r="A2520" s="191"/>
      <c r="B2520" s="191"/>
      <c r="C2520" s="191"/>
      <c r="D2520" s="191"/>
      <c r="E2520" s="182"/>
      <c r="F2520" s="191"/>
      <c r="G2520" s="191"/>
      <c r="H2520" s="191"/>
      <c r="I2520" s="182"/>
      <c r="J2520" s="191"/>
      <c r="K2520" s="191"/>
      <c r="L2520" s="191"/>
      <c r="M2520" s="191"/>
      <c r="N2520" s="191"/>
      <c r="O2520" s="191"/>
      <c r="P2520" s="191"/>
      <c r="Q2520" s="191"/>
      <c r="R2520" s="191"/>
      <c r="S2520" s="191"/>
      <c r="T2520" s="191"/>
      <c r="U2520" s="191"/>
      <c r="V2520" s="191"/>
      <c r="W2520" s="191"/>
    </row>
    <row r="2521" spans="1:23">
      <c r="A2521" s="191"/>
      <c r="B2521" s="191"/>
      <c r="C2521" s="191"/>
      <c r="D2521" s="191"/>
      <c r="E2521" s="182"/>
      <c r="F2521" s="191"/>
      <c r="G2521" s="191"/>
      <c r="H2521" s="191"/>
      <c r="I2521" s="182"/>
      <c r="J2521" s="191"/>
      <c r="K2521" s="191"/>
      <c r="L2521" s="191"/>
      <c r="M2521" s="191"/>
      <c r="N2521" s="191"/>
      <c r="O2521" s="191"/>
      <c r="P2521" s="191"/>
      <c r="Q2521" s="191"/>
      <c r="R2521" s="191"/>
      <c r="S2521" s="191"/>
      <c r="T2521" s="191"/>
      <c r="U2521" s="191"/>
      <c r="V2521" s="191"/>
      <c r="W2521" s="191"/>
    </row>
    <row r="2522" spans="1:23">
      <c r="A2522" s="191"/>
      <c r="B2522" s="191"/>
      <c r="C2522" s="191"/>
      <c r="D2522" s="191"/>
      <c r="E2522" s="182"/>
      <c r="F2522" s="191"/>
      <c r="G2522" s="191"/>
      <c r="H2522" s="191"/>
      <c r="I2522" s="182"/>
      <c r="J2522" s="191"/>
      <c r="K2522" s="191"/>
      <c r="L2522" s="191"/>
      <c r="M2522" s="191"/>
      <c r="N2522" s="191"/>
      <c r="O2522" s="191"/>
      <c r="P2522" s="191"/>
      <c r="Q2522" s="191"/>
      <c r="R2522" s="191"/>
      <c r="S2522" s="191"/>
      <c r="T2522" s="191"/>
      <c r="U2522" s="191"/>
      <c r="V2522" s="191"/>
      <c r="W2522" s="191"/>
    </row>
    <row r="2523" spans="1:23">
      <c r="A2523" s="191"/>
      <c r="B2523" s="191"/>
      <c r="C2523" s="191"/>
      <c r="D2523" s="191"/>
      <c r="E2523" s="182"/>
      <c r="F2523" s="191"/>
      <c r="G2523" s="191"/>
      <c r="H2523" s="191"/>
      <c r="I2523" s="182"/>
      <c r="J2523" s="191"/>
      <c r="K2523" s="191"/>
      <c r="L2523" s="191"/>
      <c r="M2523" s="191"/>
      <c r="N2523" s="191"/>
      <c r="O2523" s="191"/>
      <c r="P2523" s="191"/>
      <c r="Q2523" s="191"/>
      <c r="R2523" s="191"/>
      <c r="S2523" s="191"/>
      <c r="T2523" s="191"/>
      <c r="U2523" s="191"/>
      <c r="V2523" s="191"/>
      <c r="W2523" s="191"/>
    </row>
    <row r="2524" spans="1:23">
      <c r="A2524" s="191"/>
      <c r="B2524" s="191"/>
      <c r="C2524" s="191"/>
      <c r="D2524" s="191"/>
      <c r="E2524" s="182"/>
      <c r="F2524" s="191"/>
      <c r="G2524" s="191"/>
      <c r="H2524" s="191"/>
      <c r="I2524" s="182"/>
      <c r="J2524" s="191"/>
      <c r="K2524" s="191"/>
      <c r="L2524" s="191"/>
      <c r="M2524" s="191"/>
      <c r="N2524" s="191"/>
      <c r="O2524" s="191"/>
      <c r="P2524" s="191"/>
      <c r="Q2524" s="191"/>
      <c r="R2524" s="191"/>
      <c r="S2524" s="191"/>
      <c r="T2524" s="191"/>
      <c r="U2524" s="191"/>
      <c r="V2524" s="191"/>
      <c r="W2524" s="191"/>
    </row>
    <row r="2525" spans="1:23">
      <c r="A2525" s="191"/>
      <c r="B2525" s="191"/>
      <c r="C2525" s="191"/>
      <c r="D2525" s="191"/>
      <c r="E2525" s="182"/>
      <c r="F2525" s="191"/>
      <c r="G2525" s="191"/>
      <c r="H2525" s="191"/>
      <c r="I2525" s="182"/>
      <c r="J2525" s="191"/>
      <c r="K2525" s="191"/>
      <c r="L2525" s="191"/>
      <c r="M2525" s="191"/>
      <c r="N2525" s="191"/>
      <c r="O2525" s="191"/>
      <c r="P2525" s="191"/>
      <c r="Q2525" s="191"/>
      <c r="R2525" s="191"/>
      <c r="S2525" s="191"/>
      <c r="T2525" s="191"/>
      <c r="U2525" s="191"/>
      <c r="V2525" s="191"/>
      <c r="W2525" s="191"/>
    </row>
    <row r="2526" spans="1:23">
      <c r="A2526" s="191"/>
      <c r="B2526" s="191"/>
      <c r="C2526" s="191"/>
      <c r="D2526" s="191"/>
      <c r="E2526" s="182"/>
      <c r="F2526" s="191"/>
      <c r="G2526" s="191"/>
      <c r="H2526" s="191"/>
      <c r="I2526" s="182"/>
      <c r="J2526" s="191"/>
      <c r="K2526" s="191"/>
      <c r="L2526" s="191"/>
      <c r="M2526" s="191"/>
      <c r="N2526" s="191"/>
      <c r="O2526" s="191"/>
      <c r="P2526" s="191"/>
      <c r="Q2526" s="191"/>
      <c r="R2526" s="191"/>
      <c r="S2526" s="191"/>
      <c r="T2526" s="191"/>
      <c r="U2526" s="191"/>
      <c r="V2526" s="191"/>
      <c r="W2526" s="191"/>
    </row>
    <row r="2527" spans="1:23">
      <c r="A2527" s="191"/>
      <c r="B2527" s="191"/>
      <c r="C2527" s="191"/>
      <c r="D2527" s="191"/>
      <c r="E2527" s="182"/>
      <c r="F2527" s="191"/>
      <c r="G2527" s="191"/>
      <c r="H2527" s="191"/>
      <c r="I2527" s="182"/>
      <c r="J2527" s="191"/>
      <c r="K2527" s="191"/>
      <c r="L2527" s="191"/>
      <c r="M2527" s="191"/>
      <c r="N2527" s="191"/>
      <c r="O2527" s="191"/>
      <c r="P2527" s="191"/>
      <c r="Q2527" s="191"/>
      <c r="R2527" s="191"/>
      <c r="S2527" s="191"/>
      <c r="T2527" s="191"/>
      <c r="U2527" s="191"/>
      <c r="V2527" s="191"/>
      <c r="W2527" s="191"/>
    </row>
    <row r="2528" spans="1:23">
      <c r="A2528" s="191"/>
      <c r="B2528" s="191"/>
      <c r="C2528" s="191"/>
      <c r="D2528" s="191"/>
      <c r="E2528" s="182"/>
      <c r="F2528" s="191"/>
      <c r="G2528" s="191"/>
      <c r="H2528" s="191"/>
      <c r="I2528" s="182"/>
      <c r="J2528" s="191"/>
      <c r="K2528" s="191"/>
      <c r="L2528" s="191"/>
      <c r="M2528" s="191"/>
      <c r="N2528" s="191"/>
      <c r="O2528" s="191"/>
      <c r="P2528" s="191"/>
      <c r="Q2528" s="191"/>
      <c r="R2528" s="191"/>
      <c r="S2528" s="191"/>
      <c r="T2528" s="191"/>
      <c r="U2528" s="191"/>
      <c r="V2528" s="191"/>
      <c r="W2528" s="191"/>
    </row>
    <row r="2529" spans="1:23">
      <c r="A2529" s="191"/>
      <c r="B2529" s="191"/>
      <c r="C2529" s="191"/>
      <c r="D2529" s="191"/>
      <c r="E2529" s="182"/>
      <c r="F2529" s="191"/>
      <c r="G2529" s="191"/>
      <c r="H2529" s="191"/>
      <c r="I2529" s="182"/>
      <c r="J2529" s="191"/>
      <c r="K2529" s="191"/>
      <c r="L2529" s="191"/>
      <c r="M2529" s="191"/>
      <c r="N2529" s="191"/>
      <c r="O2529" s="191"/>
      <c r="P2529" s="191"/>
      <c r="Q2529" s="191"/>
      <c r="R2529" s="191"/>
      <c r="S2529" s="191"/>
      <c r="T2529" s="191"/>
      <c r="U2529" s="191"/>
      <c r="V2529" s="191"/>
      <c r="W2529" s="191"/>
    </row>
    <row r="2530" spans="1:23">
      <c r="A2530" s="191"/>
      <c r="B2530" s="191"/>
      <c r="C2530" s="191"/>
      <c r="D2530" s="191"/>
      <c r="E2530" s="182"/>
      <c r="F2530" s="191"/>
      <c r="G2530" s="191"/>
      <c r="H2530" s="191"/>
      <c r="I2530" s="182"/>
      <c r="J2530" s="191"/>
      <c r="K2530" s="191"/>
      <c r="L2530" s="191"/>
      <c r="M2530" s="191"/>
      <c r="N2530" s="191"/>
      <c r="O2530" s="191"/>
      <c r="P2530" s="191"/>
      <c r="Q2530" s="191"/>
      <c r="R2530" s="191"/>
      <c r="S2530" s="191"/>
      <c r="T2530" s="191"/>
      <c r="U2530" s="191"/>
      <c r="V2530" s="191"/>
      <c r="W2530" s="191"/>
    </row>
    <row r="2531" spans="1:23">
      <c r="A2531" s="191"/>
      <c r="B2531" s="191"/>
      <c r="C2531" s="191"/>
      <c r="D2531" s="191"/>
      <c r="E2531" s="182"/>
      <c r="F2531" s="191"/>
      <c r="G2531" s="191"/>
      <c r="H2531" s="191"/>
      <c r="I2531" s="182"/>
      <c r="J2531" s="191"/>
      <c r="K2531" s="191"/>
      <c r="L2531" s="191"/>
      <c r="M2531" s="191"/>
      <c r="N2531" s="191"/>
      <c r="O2531" s="191"/>
      <c r="P2531" s="191"/>
      <c r="Q2531" s="191"/>
      <c r="R2531" s="191"/>
      <c r="S2531" s="191"/>
      <c r="T2531" s="191"/>
      <c r="U2531" s="191"/>
      <c r="V2531" s="191"/>
      <c r="W2531" s="191"/>
    </row>
    <row r="2532" spans="1:23">
      <c r="A2532" s="191"/>
      <c r="B2532" s="191"/>
      <c r="C2532" s="191"/>
      <c r="D2532" s="191"/>
      <c r="E2532" s="182"/>
      <c r="F2532" s="191"/>
      <c r="G2532" s="191"/>
      <c r="H2532" s="191"/>
      <c r="I2532" s="182"/>
      <c r="J2532" s="191"/>
      <c r="K2532" s="191"/>
      <c r="L2532" s="191"/>
      <c r="M2532" s="191"/>
      <c r="N2532" s="191"/>
      <c r="O2532" s="191"/>
      <c r="P2532" s="191"/>
      <c r="Q2532" s="191"/>
      <c r="R2532" s="191"/>
      <c r="S2532" s="191"/>
      <c r="T2532" s="191"/>
      <c r="U2532" s="191"/>
      <c r="V2532" s="191"/>
      <c r="W2532" s="191"/>
    </row>
    <row r="2533" spans="1:23">
      <c r="A2533" s="191"/>
      <c r="B2533" s="191"/>
      <c r="C2533" s="191"/>
      <c r="D2533" s="191"/>
      <c r="E2533" s="182"/>
      <c r="F2533" s="191"/>
      <c r="G2533" s="191"/>
      <c r="H2533" s="191"/>
      <c r="I2533" s="182"/>
      <c r="J2533" s="191"/>
      <c r="K2533" s="191"/>
      <c r="L2533" s="191"/>
      <c r="M2533" s="191"/>
      <c r="N2533" s="191"/>
      <c r="O2533" s="191"/>
      <c r="P2533" s="191"/>
      <c r="Q2533" s="191"/>
      <c r="R2533" s="191"/>
      <c r="S2533" s="191"/>
      <c r="T2533" s="191"/>
      <c r="U2533" s="191"/>
      <c r="V2533" s="191"/>
      <c r="W2533" s="191"/>
    </row>
    <row r="2534" spans="1:23">
      <c r="A2534" s="191"/>
      <c r="B2534" s="191"/>
      <c r="C2534" s="191"/>
      <c r="D2534" s="191"/>
      <c r="E2534" s="182"/>
      <c r="F2534" s="191"/>
      <c r="G2534" s="191"/>
      <c r="H2534" s="191"/>
      <c r="I2534" s="182"/>
      <c r="J2534" s="191"/>
      <c r="K2534" s="191"/>
      <c r="L2534" s="191"/>
      <c r="M2534" s="191"/>
      <c r="N2534" s="191"/>
      <c r="O2534" s="191"/>
      <c r="P2534" s="191"/>
      <c r="Q2534" s="191"/>
      <c r="R2534" s="191"/>
      <c r="S2534" s="191"/>
      <c r="T2534" s="191"/>
      <c r="U2534" s="191"/>
      <c r="V2534" s="191"/>
      <c r="W2534" s="191"/>
    </row>
    <row r="2535" spans="1:23">
      <c r="A2535" s="191"/>
      <c r="B2535" s="191"/>
      <c r="C2535" s="191"/>
      <c r="D2535" s="191"/>
      <c r="E2535" s="182"/>
      <c r="F2535" s="191"/>
      <c r="G2535" s="191"/>
      <c r="H2535" s="191"/>
      <c r="I2535" s="182"/>
      <c r="J2535" s="191"/>
      <c r="K2535" s="191"/>
      <c r="L2535" s="191"/>
      <c r="M2535" s="191"/>
      <c r="N2535" s="191"/>
      <c r="O2535" s="191"/>
      <c r="P2535" s="191"/>
      <c r="Q2535" s="191"/>
      <c r="R2535" s="191"/>
      <c r="S2535" s="191"/>
      <c r="T2535" s="191"/>
      <c r="U2535" s="191"/>
      <c r="V2535" s="191"/>
      <c r="W2535" s="191"/>
    </row>
    <row r="2536" spans="1:23">
      <c r="A2536" s="191"/>
      <c r="B2536" s="191"/>
      <c r="C2536" s="191"/>
      <c r="D2536" s="191"/>
      <c r="E2536" s="182"/>
      <c r="F2536" s="191"/>
      <c r="G2536" s="191"/>
      <c r="H2536" s="191"/>
      <c r="I2536" s="182"/>
      <c r="J2536" s="191"/>
      <c r="K2536" s="191"/>
      <c r="L2536" s="191"/>
      <c r="M2536" s="191"/>
      <c r="N2536" s="191"/>
      <c r="O2536" s="191"/>
      <c r="P2536" s="191"/>
      <c r="Q2536" s="191"/>
      <c r="R2536" s="191"/>
      <c r="S2536" s="191"/>
      <c r="T2536" s="191"/>
      <c r="U2536" s="191"/>
      <c r="V2536" s="191"/>
      <c r="W2536" s="191"/>
    </row>
    <row r="2537" spans="1:23">
      <c r="A2537" s="191"/>
      <c r="B2537" s="191"/>
      <c r="C2537" s="191"/>
      <c r="D2537" s="191"/>
      <c r="E2537" s="182"/>
      <c r="F2537" s="191"/>
      <c r="G2537" s="191"/>
      <c r="H2537" s="191"/>
      <c r="I2537" s="182"/>
      <c r="J2537" s="191"/>
      <c r="K2537" s="191"/>
      <c r="L2537" s="191"/>
      <c r="M2537" s="191"/>
      <c r="N2537" s="191"/>
      <c r="O2537" s="191"/>
      <c r="P2537" s="191"/>
      <c r="Q2537" s="191"/>
      <c r="R2537" s="191"/>
      <c r="S2537" s="191"/>
      <c r="T2537" s="191"/>
      <c r="U2537" s="191"/>
      <c r="V2537" s="191"/>
      <c r="W2537" s="191"/>
    </row>
    <row r="2538" spans="1:23">
      <c r="A2538" s="191"/>
      <c r="B2538" s="191"/>
      <c r="C2538" s="191"/>
      <c r="D2538" s="191"/>
      <c r="E2538" s="182"/>
      <c r="F2538" s="191"/>
      <c r="G2538" s="191"/>
      <c r="H2538" s="191"/>
      <c r="I2538" s="182"/>
      <c r="J2538" s="191"/>
      <c r="K2538" s="191"/>
      <c r="L2538" s="191"/>
      <c r="M2538" s="191"/>
      <c r="N2538" s="191"/>
      <c r="O2538" s="191"/>
      <c r="P2538" s="191"/>
      <c r="Q2538" s="191"/>
      <c r="R2538" s="191"/>
      <c r="S2538" s="191"/>
      <c r="T2538" s="191"/>
      <c r="U2538" s="191"/>
      <c r="V2538" s="191"/>
      <c r="W2538" s="191"/>
    </row>
    <row r="2539" spans="1:23">
      <c r="A2539" s="191"/>
      <c r="B2539" s="191"/>
      <c r="C2539" s="191"/>
      <c r="D2539" s="191"/>
      <c r="E2539" s="182"/>
      <c r="F2539" s="191"/>
      <c r="G2539" s="191"/>
      <c r="H2539" s="191"/>
      <c r="I2539" s="182"/>
      <c r="J2539" s="191"/>
      <c r="K2539" s="191"/>
      <c r="L2539" s="191"/>
      <c r="M2539" s="191"/>
      <c r="N2539" s="191"/>
      <c r="O2539" s="191"/>
      <c r="P2539" s="191"/>
      <c r="Q2539" s="191"/>
      <c r="R2539" s="191"/>
      <c r="S2539" s="191"/>
      <c r="T2539" s="191"/>
      <c r="U2539" s="191"/>
      <c r="V2539" s="191"/>
      <c r="W2539" s="191"/>
    </row>
    <row r="2540" spans="1:23">
      <c r="A2540" s="191"/>
      <c r="B2540" s="191"/>
      <c r="C2540" s="191"/>
      <c r="D2540" s="191"/>
      <c r="E2540" s="182"/>
      <c r="F2540" s="191"/>
      <c r="G2540" s="191"/>
      <c r="H2540" s="191"/>
      <c r="I2540" s="182"/>
      <c r="J2540" s="191"/>
      <c r="K2540" s="191"/>
      <c r="L2540" s="191"/>
      <c r="M2540" s="191"/>
      <c r="N2540" s="191"/>
      <c r="O2540" s="191"/>
      <c r="P2540" s="191"/>
      <c r="Q2540" s="191"/>
      <c r="R2540" s="191"/>
      <c r="S2540" s="191"/>
      <c r="T2540" s="191"/>
      <c r="U2540" s="191"/>
      <c r="V2540" s="191"/>
      <c r="W2540" s="191"/>
    </row>
    <row r="2541" spans="1:23">
      <c r="A2541" s="191"/>
      <c r="B2541" s="191"/>
      <c r="C2541" s="191"/>
      <c r="D2541" s="191"/>
      <c r="E2541" s="182"/>
      <c r="F2541" s="191"/>
      <c r="G2541" s="191"/>
      <c r="H2541" s="191"/>
      <c r="I2541" s="182"/>
      <c r="J2541" s="191"/>
      <c r="K2541" s="191"/>
      <c r="L2541" s="191"/>
      <c r="M2541" s="191"/>
      <c r="N2541" s="191"/>
      <c r="O2541" s="191"/>
      <c r="P2541" s="191"/>
      <c r="Q2541" s="191"/>
      <c r="R2541" s="191"/>
      <c r="S2541" s="191"/>
      <c r="T2541" s="191"/>
      <c r="U2541" s="191"/>
      <c r="V2541" s="191"/>
      <c r="W2541" s="191"/>
    </row>
    <row r="2542" spans="1:23">
      <c r="A2542" s="191"/>
      <c r="B2542" s="191"/>
      <c r="C2542" s="191"/>
      <c r="D2542" s="191"/>
      <c r="E2542" s="182"/>
      <c r="F2542" s="191"/>
      <c r="G2542" s="191"/>
      <c r="H2542" s="191"/>
      <c r="I2542" s="182"/>
      <c r="J2542" s="191"/>
      <c r="K2542" s="191"/>
      <c r="L2542" s="191"/>
      <c r="M2542" s="191"/>
      <c r="N2542" s="191"/>
      <c r="O2542" s="191"/>
      <c r="P2542" s="191"/>
      <c r="Q2542" s="191"/>
      <c r="R2542" s="191"/>
      <c r="S2542" s="191"/>
      <c r="T2542" s="191"/>
      <c r="U2542" s="191"/>
      <c r="V2542" s="191"/>
      <c r="W2542" s="191"/>
    </row>
    <row r="2543" spans="1:23">
      <c r="A2543" s="191"/>
      <c r="B2543" s="191"/>
      <c r="C2543" s="191"/>
      <c r="D2543" s="191"/>
      <c r="E2543" s="182"/>
      <c r="F2543" s="191"/>
      <c r="G2543" s="191"/>
      <c r="H2543" s="191"/>
      <c r="I2543" s="182"/>
      <c r="J2543" s="191"/>
      <c r="K2543" s="191"/>
      <c r="L2543" s="191"/>
      <c r="M2543" s="191"/>
      <c r="N2543" s="191"/>
      <c r="O2543" s="191"/>
      <c r="P2543" s="191"/>
      <c r="Q2543" s="191"/>
      <c r="R2543" s="191"/>
      <c r="S2543" s="191"/>
      <c r="T2543" s="191"/>
      <c r="U2543" s="191"/>
      <c r="V2543" s="191"/>
      <c r="W2543" s="191"/>
    </row>
    <row r="2544" spans="1:23">
      <c r="A2544" s="191"/>
      <c r="B2544" s="191"/>
      <c r="C2544" s="191"/>
      <c r="D2544" s="191"/>
      <c r="E2544" s="182"/>
      <c r="F2544" s="191"/>
      <c r="G2544" s="191"/>
      <c r="H2544" s="191"/>
      <c r="I2544" s="182"/>
      <c r="J2544" s="191"/>
      <c r="K2544" s="191"/>
      <c r="L2544" s="191"/>
      <c r="M2544" s="191"/>
      <c r="N2544" s="191"/>
      <c r="O2544" s="191"/>
      <c r="P2544" s="191"/>
      <c r="Q2544" s="191"/>
      <c r="R2544" s="191"/>
      <c r="S2544" s="191"/>
      <c r="T2544" s="191"/>
      <c r="U2544" s="191"/>
      <c r="V2544" s="191"/>
      <c r="W2544" s="191"/>
    </row>
    <row r="2545" spans="1:23">
      <c r="A2545" s="191"/>
      <c r="B2545" s="191"/>
      <c r="C2545" s="191"/>
      <c r="D2545" s="191"/>
      <c r="E2545" s="182"/>
      <c r="F2545" s="191"/>
      <c r="G2545" s="191"/>
      <c r="H2545" s="191"/>
      <c r="I2545" s="182"/>
      <c r="J2545" s="191"/>
      <c r="K2545" s="191"/>
      <c r="L2545" s="191"/>
      <c r="M2545" s="191"/>
      <c r="N2545" s="191"/>
      <c r="O2545" s="191"/>
      <c r="P2545" s="191"/>
      <c r="Q2545" s="191"/>
      <c r="R2545" s="191"/>
      <c r="S2545" s="191"/>
      <c r="T2545" s="191"/>
      <c r="U2545" s="191"/>
      <c r="V2545" s="191"/>
      <c r="W2545" s="191"/>
    </row>
    <row r="2546" spans="1:23">
      <c r="A2546" s="191"/>
      <c r="B2546" s="191"/>
      <c r="C2546" s="191"/>
      <c r="D2546" s="191"/>
      <c r="E2546" s="182"/>
      <c r="F2546" s="191"/>
      <c r="G2546" s="191"/>
      <c r="H2546" s="191"/>
      <c r="I2546" s="182"/>
      <c r="J2546" s="191"/>
      <c r="K2546" s="191"/>
      <c r="L2546" s="191"/>
      <c r="M2546" s="191"/>
      <c r="N2546" s="191"/>
      <c r="O2546" s="191"/>
      <c r="P2546" s="191"/>
      <c r="Q2546" s="191"/>
      <c r="R2546" s="191"/>
      <c r="S2546" s="191"/>
      <c r="T2546" s="191"/>
      <c r="U2546" s="191"/>
      <c r="V2546" s="191"/>
      <c r="W2546" s="191"/>
    </row>
    <row r="2547" spans="1:23">
      <c r="A2547" s="191"/>
      <c r="B2547" s="191"/>
      <c r="C2547" s="191"/>
      <c r="D2547" s="191"/>
      <c r="E2547" s="182"/>
      <c r="F2547" s="191"/>
      <c r="G2547" s="191"/>
      <c r="H2547" s="191"/>
      <c r="I2547" s="182"/>
      <c r="J2547" s="191"/>
      <c r="K2547" s="191"/>
      <c r="L2547" s="191"/>
      <c r="M2547" s="191"/>
      <c r="N2547" s="191"/>
      <c r="O2547" s="191"/>
      <c r="P2547" s="191"/>
      <c r="Q2547" s="191"/>
      <c r="R2547" s="191"/>
      <c r="S2547" s="191"/>
      <c r="T2547" s="191"/>
      <c r="U2547" s="191"/>
      <c r="V2547" s="191"/>
      <c r="W2547" s="191"/>
    </row>
    <row r="2548" spans="1:23">
      <c r="A2548" s="191"/>
      <c r="B2548" s="191"/>
      <c r="C2548" s="191"/>
      <c r="D2548" s="191"/>
      <c r="E2548" s="182"/>
      <c r="F2548" s="191"/>
      <c r="G2548" s="191"/>
      <c r="H2548" s="191"/>
      <c r="I2548" s="182"/>
      <c r="J2548" s="191"/>
      <c r="K2548" s="191"/>
      <c r="L2548" s="191"/>
      <c r="M2548" s="191"/>
      <c r="N2548" s="191"/>
      <c r="O2548" s="191"/>
      <c r="P2548" s="191"/>
      <c r="Q2548" s="191"/>
      <c r="R2548" s="191"/>
      <c r="S2548" s="191"/>
      <c r="T2548" s="191"/>
      <c r="U2548" s="191"/>
      <c r="V2548" s="191"/>
      <c r="W2548" s="191"/>
    </row>
    <row r="2549" spans="1:23">
      <c r="A2549" s="191"/>
      <c r="B2549" s="191"/>
      <c r="C2549" s="191"/>
      <c r="D2549" s="191"/>
      <c r="E2549" s="182"/>
      <c r="F2549" s="191"/>
      <c r="G2549" s="191"/>
      <c r="H2549" s="191"/>
      <c r="I2549" s="182"/>
      <c r="J2549" s="191"/>
      <c r="K2549" s="191"/>
      <c r="L2549" s="191"/>
      <c r="M2549" s="191"/>
      <c r="N2549" s="191"/>
      <c r="O2549" s="191"/>
      <c r="P2549" s="191"/>
      <c r="Q2549" s="191"/>
      <c r="R2549" s="191"/>
      <c r="S2549" s="191"/>
      <c r="T2549" s="191"/>
      <c r="U2549" s="191"/>
      <c r="V2549" s="191"/>
      <c r="W2549" s="191"/>
    </row>
    <row r="2550" spans="1:23">
      <c r="A2550" s="191"/>
      <c r="B2550" s="191"/>
      <c r="C2550" s="191"/>
      <c r="D2550" s="191"/>
      <c r="E2550" s="182"/>
      <c r="F2550" s="191"/>
      <c r="G2550" s="191"/>
      <c r="H2550" s="191"/>
      <c r="I2550" s="182"/>
      <c r="J2550" s="191"/>
      <c r="K2550" s="191"/>
      <c r="L2550" s="191"/>
      <c r="M2550" s="191"/>
      <c r="N2550" s="191"/>
      <c r="O2550" s="191"/>
      <c r="P2550" s="191"/>
      <c r="Q2550" s="191"/>
      <c r="R2550" s="191"/>
      <c r="S2550" s="191"/>
      <c r="T2550" s="191"/>
      <c r="U2550" s="191"/>
      <c r="V2550" s="191"/>
      <c r="W2550" s="191"/>
    </row>
    <row r="2551" spans="1:23">
      <c r="A2551" s="191"/>
      <c r="B2551" s="191"/>
      <c r="C2551" s="191"/>
      <c r="D2551" s="191"/>
      <c r="E2551" s="182"/>
      <c r="F2551" s="191"/>
      <c r="G2551" s="191"/>
      <c r="H2551" s="191"/>
      <c r="I2551" s="182"/>
      <c r="J2551" s="191"/>
      <c r="K2551" s="191"/>
      <c r="L2551" s="191"/>
      <c r="M2551" s="191"/>
      <c r="N2551" s="191"/>
      <c r="O2551" s="191"/>
      <c r="P2551" s="191"/>
      <c r="Q2551" s="191"/>
      <c r="R2551" s="191"/>
      <c r="S2551" s="191"/>
      <c r="T2551" s="191"/>
      <c r="U2551" s="191"/>
      <c r="V2551" s="191"/>
      <c r="W2551" s="191"/>
    </row>
    <row r="2552" spans="1:23">
      <c r="A2552" s="191"/>
      <c r="B2552" s="191"/>
      <c r="C2552" s="191"/>
      <c r="D2552" s="191"/>
      <c r="E2552" s="182"/>
      <c r="F2552" s="191"/>
      <c r="G2552" s="191"/>
      <c r="H2552" s="191"/>
      <c r="I2552" s="182"/>
      <c r="J2552" s="191"/>
      <c r="K2552" s="191"/>
      <c r="L2552" s="191"/>
      <c r="M2552" s="191"/>
      <c r="N2552" s="191"/>
      <c r="O2552" s="191"/>
      <c r="P2552" s="191"/>
      <c r="Q2552" s="191"/>
      <c r="R2552" s="191"/>
      <c r="S2552" s="191"/>
      <c r="T2552" s="191"/>
      <c r="U2552" s="191"/>
      <c r="V2552" s="191"/>
      <c r="W2552" s="191"/>
    </row>
    <row r="2553" spans="1:23">
      <c r="A2553" s="191"/>
      <c r="B2553" s="191"/>
      <c r="C2553" s="191"/>
      <c r="D2553" s="191"/>
      <c r="E2553" s="182"/>
      <c r="F2553" s="191"/>
      <c r="G2553" s="191"/>
      <c r="H2553" s="191"/>
      <c r="I2553" s="182"/>
      <c r="J2553" s="191"/>
      <c r="K2553" s="191"/>
      <c r="L2553" s="191"/>
      <c r="M2553" s="191"/>
      <c r="N2553" s="191"/>
      <c r="O2553" s="191"/>
      <c r="P2553" s="191"/>
      <c r="Q2553" s="191"/>
      <c r="R2553" s="191"/>
      <c r="S2553" s="191"/>
      <c r="T2553" s="191"/>
      <c r="U2553" s="191"/>
      <c r="V2553" s="191"/>
      <c r="W2553" s="191"/>
    </row>
    <row r="2554" spans="1:23">
      <c r="A2554" s="191"/>
      <c r="B2554" s="191"/>
      <c r="C2554" s="191"/>
      <c r="D2554" s="191"/>
      <c r="E2554" s="182"/>
      <c r="F2554" s="191"/>
      <c r="G2554" s="191"/>
      <c r="H2554" s="191"/>
      <c r="I2554" s="182"/>
      <c r="J2554" s="191"/>
      <c r="K2554" s="191"/>
      <c r="L2554" s="191"/>
      <c r="M2554" s="191"/>
      <c r="N2554" s="191"/>
      <c r="O2554" s="191"/>
      <c r="P2554" s="191"/>
      <c r="Q2554" s="191"/>
      <c r="R2554" s="191"/>
      <c r="S2554" s="191"/>
      <c r="T2554" s="191"/>
      <c r="U2554" s="191"/>
      <c r="V2554" s="191"/>
      <c r="W2554" s="191"/>
    </row>
    <row r="2555" spans="1:23">
      <c r="A2555" s="191"/>
      <c r="B2555" s="191"/>
      <c r="C2555" s="191"/>
      <c r="D2555" s="191"/>
      <c r="E2555" s="182"/>
      <c r="F2555" s="191"/>
      <c r="G2555" s="191"/>
      <c r="H2555" s="191"/>
      <c r="I2555" s="182"/>
      <c r="J2555" s="191"/>
      <c r="K2555" s="191"/>
      <c r="L2555" s="191"/>
      <c r="M2555" s="191"/>
      <c r="N2555" s="191"/>
      <c r="O2555" s="191"/>
      <c r="P2555" s="191"/>
      <c r="Q2555" s="191"/>
      <c r="R2555" s="191"/>
      <c r="S2555" s="191"/>
      <c r="T2555" s="191"/>
      <c r="U2555" s="191"/>
      <c r="V2555" s="191"/>
      <c r="W2555" s="191"/>
    </row>
    <row r="2556" spans="1:23">
      <c r="A2556" s="191"/>
      <c r="B2556" s="191"/>
      <c r="C2556" s="191"/>
      <c r="D2556" s="191"/>
      <c r="E2556" s="182"/>
      <c r="F2556" s="191"/>
      <c r="G2556" s="191"/>
      <c r="H2556" s="191"/>
      <c r="I2556" s="182"/>
      <c r="J2556" s="191"/>
      <c r="K2556" s="191"/>
      <c r="L2556" s="191"/>
      <c r="M2556" s="191"/>
      <c r="N2556" s="191"/>
      <c r="O2556" s="191"/>
      <c r="P2556" s="191"/>
      <c r="Q2556" s="191"/>
      <c r="R2556" s="191"/>
      <c r="S2556" s="191"/>
      <c r="T2556" s="191"/>
      <c r="U2556" s="191"/>
      <c r="V2556" s="191"/>
      <c r="W2556" s="191"/>
    </row>
    <row r="2557" spans="1:23">
      <c r="A2557" s="191"/>
      <c r="B2557" s="191"/>
      <c r="C2557" s="191"/>
      <c r="D2557" s="191"/>
      <c r="E2557" s="182"/>
      <c r="F2557" s="191"/>
      <c r="G2557" s="191"/>
      <c r="H2557" s="191"/>
      <c r="I2557" s="182"/>
      <c r="J2557" s="191"/>
      <c r="K2557" s="191"/>
      <c r="L2557" s="191"/>
      <c r="M2557" s="191"/>
      <c r="N2557" s="191"/>
      <c r="O2557" s="191"/>
      <c r="P2557" s="191"/>
      <c r="Q2557" s="191"/>
      <c r="R2557" s="191"/>
      <c r="S2557" s="191"/>
      <c r="T2557" s="191"/>
      <c r="U2557" s="191"/>
      <c r="V2557" s="191"/>
      <c r="W2557" s="191"/>
    </row>
    <row r="2558" spans="1:23">
      <c r="A2558" s="191"/>
      <c r="B2558" s="191"/>
      <c r="C2558" s="191"/>
      <c r="D2558" s="191"/>
      <c r="E2558" s="182"/>
      <c r="F2558" s="191"/>
      <c r="G2558" s="191"/>
      <c r="H2558" s="191"/>
      <c r="I2558" s="182"/>
      <c r="J2558" s="191"/>
      <c r="K2558" s="191"/>
      <c r="L2558" s="191"/>
      <c r="M2558" s="191"/>
      <c r="N2558" s="191"/>
      <c r="O2558" s="191"/>
      <c r="P2558" s="191"/>
      <c r="Q2558" s="191"/>
      <c r="R2558" s="191"/>
      <c r="S2558" s="191"/>
      <c r="T2558" s="191"/>
      <c r="U2558" s="191"/>
      <c r="V2558" s="191"/>
      <c r="W2558" s="191"/>
    </row>
    <row r="2559" spans="1:23">
      <c r="A2559" s="191"/>
      <c r="B2559" s="191"/>
      <c r="C2559" s="191"/>
      <c r="D2559" s="191"/>
      <c r="E2559" s="182"/>
      <c r="F2559" s="191"/>
      <c r="G2559" s="191"/>
      <c r="H2559" s="191"/>
      <c r="I2559" s="182"/>
      <c r="J2559" s="191"/>
      <c r="K2559" s="191"/>
      <c r="L2559" s="191"/>
      <c r="M2559" s="191"/>
      <c r="N2559" s="191"/>
      <c r="O2559" s="191"/>
      <c r="P2559" s="191"/>
      <c r="Q2559" s="191"/>
      <c r="R2559" s="191"/>
      <c r="S2559" s="191"/>
      <c r="T2559" s="191"/>
      <c r="U2559" s="191"/>
      <c r="V2559" s="191"/>
      <c r="W2559" s="191"/>
    </row>
    <row r="2560" spans="1:23">
      <c r="A2560" s="191"/>
      <c r="B2560" s="191"/>
      <c r="C2560" s="191"/>
      <c r="D2560" s="191"/>
      <c r="E2560" s="182"/>
      <c r="F2560" s="191"/>
      <c r="G2560" s="191"/>
      <c r="H2560" s="191"/>
      <c r="I2560" s="182"/>
      <c r="J2560" s="191"/>
      <c r="K2560" s="191"/>
      <c r="L2560" s="191"/>
      <c r="M2560" s="191"/>
      <c r="N2560" s="191"/>
      <c r="O2560" s="191"/>
      <c r="P2560" s="191"/>
      <c r="Q2560" s="191"/>
      <c r="R2560" s="191"/>
      <c r="S2560" s="191"/>
      <c r="T2560" s="191"/>
      <c r="U2560" s="191"/>
      <c r="V2560" s="191"/>
      <c r="W2560" s="191"/>
    </row>
    <row r="2561" spans="1:23">
      <c r="A2561" s="191"/>
      <c r="B2561" s="191"/>
      <c r="C2561" s="191"/>
      <c r="D2561" s="191"/>
      <c r="E2561" s="182"/>
      <c r="F2561" s="191"/>
      <c r="G2561" s="191"/>
      <c r="H2561" s="191"/>
      <c r="I2561" s="182"/>
      <c r="J2561" s="191"/>
      <c r="K2561" s="191"/>
      <c r="L2561" s="191"/>
      <c r="M2561" s="191"/>
      <c r="N2561" s="191"/>
      <c r="O2561" s="191"/>
      <c r="P2561" s="191"/>
      <c r="Q2561" s="191"/>
      <c r="R2561" s="191"/>
      <c r="S2561" s="191"/>
      <c r="T2561" s="191"/>
      <c r="U2561" s="191"/>
      <c r="V2561" s="191"/>
      <c r="W2561" s="191"/>
    </row>
    <row r="2562" spans="1:23">
      <c r="A2562" s="191"/>
      <c r="B2562" s="191"/>
      <c r="C2562" s="191"/>
      <c r="D2562" s="191"/>
      <c r="E2562" s="182"/>
      <c r="F2562" s="191"/>
      <c r="G2562" s="191"/>
      <c r="H2562" s="191"/>
      <c r="I2562" s="182"/>
      <c r="J2562" s="191"/>
      <c r="K2562" s="191"/>
      <c r="L2562" s="191"/>
      <c r="M2562" s="191"/>
      <c r="N2562" s="191"/>
      <c r="O2562" s="191"/>
      <c r="P2562" s="191"/>
      <c r="Q2562" s="191"/>
      <c r="R2562" s="191"/>
      <c r="S2562" s="191"/>
      <c r="T2562" s="191"/>
      <c r="U2562" s="191"/>
      <c r="V2562" s="191"/>
      <c r="W2562" s="191"/>
    </row>
    <row r="2563" spans="1:23">
      <c r="A2563" s="191"/>
      <c r="B2563" s="191"/>
      <c r="C2563" s="191"/>
      <c r="D2563" s="191"/>
      <c r="E2563" s="182"/>
      <c r="F2563" s="191"/>
      <c r="G2563" s="191"/>
      <c r="H2563" s="191"/>
      <c r="I2563" s="182"/>
      <c r="J2563" s="191"/>
      <c r="K2563" s="191"/>
      <c r="L2563" s="191"/>
      <c r="M2563" s="191"/>
      <c r="N2563" s="191"/>
      <c r="O2563" s="191"/>
      <c r="P2563" s="191"/>
      <c r="Q2563" s="191"/>
      <c r="R2563" s="191"/>
      <c r="S2563" s="191"/>
      <c r="T2563" s="191"/>
      <c r="U2563" s="191"/>
      <c r="V2563" s="191"/>
      <c r="W2563" s="191"/>
    </row>
    <row r="2564" spans="1:23">
      <c r="A2564" s="191"/>
      <c r="B2564" s="191"/>
      <c r="C2564" s="191"/>
      <c r="D2564" s="191"/>
      <c r="E2564" s="182"/>
      <c r="F2564" s="191"/>
      <c r="G2564" s="191"/>
      <c r="H2564" s="191"/>
      <c r="I2564" s="182"/>
      <c r="J2564" s="191"/>
      <c r="K2564" s="191"/>
      <c r="L2564" s="191"/>
      <c r="M2564" s="191"/>
      <c r="N2564" s="191"/>
      <c r="O2564" s="191"/>
      <c r="P2564" s="191"/>
      <c r="Q2564" s="191"/>
      <c r="R2564" s="191"/>
      <c r="S2564" s="191"/>
      <c r="T2564" s="191"/>
      <c r="U2564" s="191"/>
      <c r="V2564" s="191"/>
      <c r="W2564" s="191"/>
    </row>
    <row r="2565" spans="1:23">
      <c r="A2565" s="191"/>
      <c r="B2565" s="191"/>
      <c r="C2565" s="191"/>
      <c r="D2565" s="191"/>
      <c r="E2565" s="182"/>
      <c r="F2565" s="191"/>
      <c r="G2565" s="191"/>
      <c r="H2565" s="191"/>
      <c r="I2565" s="182"/>
      <c r="J2565" s="191"/>
      <c r="K2565" s="191"/>
      <c r="L2565" s="191"/>
      <c r="M2565" s="191"/>
      <c r="N2565" s="191"/>
      <c r="O2565" s="191"/>
      <c r="P2565" s="191"/>
      <c r="Q2565" s="191"/>
      <c r="R2565" s="191"/>
      <c r="S2565" s="191"/>
      <c r="T2565" s="191"/>
      <c r="U2565" s="191"/>
      <c r="V2565" s="191"/>
      <c r="W2565" s="191"/>
    </row>
    <row r="2566" spans="1:23">
      <c r="A2566" s="191"/>
      <c r="B2566" s="191"/>
      <c r="C2566" s="191"/>
      <c r="D2566" s="191"/>
      <c r="E2566" s="182"/>
      <c r="F2566" s="191"/>
      <c r="G2566" s="191"/>
      <c r="H2566" s="191"/>
      <c r="I2566" s="182"/>
      <c r="J2566" s="191"/>
      <c r="K2566" s="191"/>
      <c r="L2566" s="191"/>
      <c r="M2566" s="191"/>
      <c r="N2566" s="191"/>
      <c r="O2566" s="191"/>
      <c r="P2566" s="191"/>
      <c r="Q2566" s="191"/>
      <c r="R2566" s="191"/>
      <c r="S2566" s="191"/>
      <c r="T2566" s="191"/>
      <c r="U2566" s="191"/>
      <c r="V2566" s="191"/>
      <c r="W2566" s="191"/>
    </row>
    <row r="2567" spans="1:23">
      <c r="A2567" s="191"/>
      <c r="B2567" s="191"/>
      <c r="C2567" s="191"/>
      <c r="D2567" s="191"/>
      <c r="E2567" s="182"/>
      <c r="F2567" s="191"/>
      <c r="G2567" s="191"/>
      <c r="H2567" s="191"/>
      <c r="I2567" s="182"/>
      <c r="J2567" s="191"/>
      <c r="K2567" s="191"/>
      <c r="L2567" s="191"/>
      <c r="M2567" s="191"/>
      <c r="N2567" s="191"/>
      <c r="O2567" s="191"/>
      <c r="P2567" s="191"/>
      <c r="Q2567" s="191"/>
      <c r="R2567" s="191"/>
      <c r="S2567" s="191"/>
      <c r="T2567" s="191"/>
      <c r="U2567" s="191"/>
      <c r="V2567" s="191"/>
      <c r="W2567" s="191"/>
    </row>
    <row r="2568" spans="1:23">
      <c r="A2568" s="191"/>
      <c r="B2568" s="191"/>
      <c r="C2568" s="191"/>
      <c r="D2568" s="191"/>
      <c r="E2568" s="182"/>
      <c r="F2568" s="191"/>
      <c r="G2568" s="191"/>
      <c r="H2568" s="191"/>
      <c r="I2568" s="182"/>
      <c r="J2568" s="191"/>
      <c r="K2568" s="191"/>
      <c r="L2568" s="191"/>
      <c r="M2568" s="191"/>
      <c r="N2568" s="191"/>
      <c r="O2568" s="191"/>
      <c r="P2568" s="191"/>
      <c r="Q2568" s="191"/>
      <c r="R2568" s="191"/>
      <c r="S2568" s="191"/>
      <c r="T2568" s="191"/>
      <c r="U2568" s="191"/>
      <c r="V2568" s="191"/>
      <c r="W2568" s="191"/>
    </row>
    <row r="2569" spans="1:23">
      <c r="A2569" s="191"/>
      <c r="B2569" s="191"/>
      <c r="C2569" s="191"/>
      <c r="D2569" s="191"/>
      <c r="E2569" s="182"/>
      <c r="F2569" s="191"/>
      <c r="G2569" s="191"/>
      <c r="H2569" s="191"/>
      <c r="I2569" s="182"/>
      <c r="J2569" s="191"/>
      <c r="K2569" s="191"/>
      <c r="L2569" s="191"/>
      <c r="M2569" s="191"/>
      <c r="N2569" s="191"/>
      <c r="O2569" s="191"/>
      <c r="P2569" s="191"/>
      <c r="Q2569" s="191"/>
      <c r="R2569" s="191"/>
      <c r="S2569" s="191"/>
      <c r="T2569" s="191"/>
      <c r="U2569" s="191"/>
      <c r="V2569" s="191"/>
      <c r="W2569" s="191"/>
    </row>
    <row r="2570" spans="1:23">
      <c r="A2570" s="191"/>
      <c r="B2570" s="191"/>
      <c r="C2570" s="191"/>
      <c r="D2570" s="191"/>
      <c r="E2570" s="182"/>
      <c r="F2570" s="191"/>
      <c r="G2570" s="191"/>
      <c r="H2570" s="191"/>
      <c r="I2570" s="182"/>
      <c r="J2570" s="191"/>
      <c r="K2570" s="191"/>
      <c r="L2570" s="191"/>
      <c r="M2570" s="191"/>
      <c r="N2570" s="191"/>
      <c r="O2570" s="191"/>
      <c r="P2570" s="191"/>
      <c r="Q2570" s="191"/>
      <c r="R2570" s="191"/>
      <c r="S2570" s="191"/>
      <c r="T2570" s="191"/>
      <c r="U2570" s="191"/>
      <c r="V2570" s="191"/>
      <c r="W2570" s="191"/>
    </row>
    <row r="2571" spans="1:23">
      <c r="A2571" s="191"/>
      <c r="B2571" s="191"/>
      <c r="C2571" s="191"/>
      <c r="D2571" s="191"/>
      <c r="E2571" s="182"/>
      <c r="F2571" s="191"/>
      <c r="G2571" s="191"/>
      <c r="H2571" s="191"/>
      <c r="I2571" s="182"/>
      <c r="J2571" s="191"/>
      <c r="K2571" s="191"/>
      <c r="L2571" s="191"/>
      <c r="M2571" s="191"/>
      <c r="N2571" s="191"/>
      <c r="O2571" s="191"/>
      <c r="P2571" s="191"/>
      <c r="Q2571" s="191"/>
      <c r="R2571" s="191"/>
      <c r="S2571" s="191"/>
      <c r="T2571" s="191"/>
      <c r="U2571" s="191"/>
      <c r="V2571" s="191"/>
      <c r="W2571" s="191"/>
    </row>
    <row r="2572" spans="1:23">
      <c r="A2572" s="191"/>
      <c r="B2572" s="191"/>
      <c r="C2572" s="191"/>
      <c r="D2572" s="191"/>
      <c r="E2572" s="182"/>
      <c r="F2572" s="191"/>
      <c r="G2572" s="191"/>
      <c r="H2572" s="191"/>
      <c r="I2572" s="182"/>
      <c r="J2572" s="191"/>
      <c r="K2572" s="191"/>
      <c r="L2572" s="191"/>
      <c r="M2572" s="191"/>
      <c r="N2572" s="191"/>
      <c r="O2572" s="191"/>
      <c r="P2572" s="191"/>
      <c r="Q2572" s="191"/>
      <c r="R2572" s="191"/>
      <c r="S2572" s="191"/>
      <c r="T2572" s="191"/>
      <c r="U2572" s="191"/>
      <c r="V2572" s="191"/>
      <c r="W2572" s="191"/>
    </row>
    <row r="2573" spans="1:23">
      <c r="A2573" s="191"/>
      <c r="B2573" s="191"/>
      <c r="C2573" s="191"/>
      <c r="D2573" s="191"/>
      <c r="E2573" s="182"/>
      <c r="F2573" s="191"/>
      <c r="G2573" s="191"/>
      <c r="H2573" s="191"/>
      <c r="I2573" s="182"/>
      <c r="J2573" s="191"/>
      <c r="K2573" s="191"/>
      <c r="L2573" s="191"/>
      <c r="M2573" s="191"/>
      <c r="N2573" s="191"/>
      <c r="O2573" s="191"/>
      <c r="P2573" s="191"/>
      <c r="Q2573" s="191"/>
      <c r="R2573" s="191"/>
      <c r="S2573" s="191"/>
      <c r="T2573" s="191"/>
      <c r="U2573" s="191"/>
      <c r="V2573" s="191"/>
      <c r="W2573" s="191"/>
    </row>
    <row r="2574" spans="1:23">
      <c r="A2574" s="191"/>
      <c r="B2574" s="191"/>
      <c r="C2574" s="191"/>
      <c r="D2574" s="191"/>
      <c r="E2574" s="182"/>
      <c r="F2574" s="191"/>
      <c r="G2574" s="191"/>
      <c r="H2574" s="191"/>
      <c r="I2574" s="182"/>
      <c r="J2574" s="191"/>
      <c r="K2574" s="191"/>
      <c r="L2574" s="191"/>
      <c r="M2574" s="191"/>
      <c r="N2574" s="191"/>
      <c r="O2574" s="191"/>
      <c r="P2574" s="191"/>
      <c r="Q2574" s="191"/>
      <c r="R2574" s="191"/>
      <c r="S2574" s="191"/>
      <c r="T2574" s="191"/>
      <c r="U2574" s="191"/>
      <c r="V2574" s="191"/>
      <c r="W2574" s="191"/>
    </row>
    <row r="2575" spans="1:23">
      <c r="A2575" s="191"/>
      <c r="B2575" s="191"/>
      <c r="C2575" s="191"/>
      <c r="D2575" s="191"/>
      <c r="E2575" s="182"/>
      <c r="F2575" s="191"/>
      <c r="G2575" s="191"/>
      <c r="H2575" s="191"/>
      <c r="I2575" s="182"/>
      <c r="J2575" s="191"/>
      <c r="K2575" s="191"/>
      <c r="L2575" s="191"/>
      <c r="M2575" s="191"/>
      <c r="N2575" s="191"/>
      <c r="O2575" s="191"/>
      <c r="P2575" s="191"/>
      <c r="Q2575" s="191"/>
      <c r="R2575" s="191"/>
      <c r="S2575" s="191"/>
      <c r="T2575" s="191"/>
      <c r="U2575" s="191"/>
      <c r="V2575" s="191"/>
      <c r="W2575" s="191"/>
    </row>
    <row r="2576" spans="1:23">
      <c r="A2576" s="191"/>
      <c r="B2576" s="191"/>
      <c r="C2576" s="191"/>
      <c r="D2576" s="191"/>
      <c r="E2576" s="182"/>
      <c r="F2576" s="191"/>
      <c r="G2576" s="191"/>
      <c r="H2576" s="191"/>
      <c r="I2576" s="182"/>
      <c r="J2576" s="191"/>
      <c r="K2576" s="191"/>
      <c r="L2576" s="191"/>
      <c r="M2576" s="191"/>
      <c r="N2576" s="191"/>
      <c r="O2576" s="191"/>
      <c r="P2576" s="191"/>
      <c r="Q2576" s="191"/>
      <c r="R2576" s="191"/>
      <c r="S2576" s="191"/>
      <c r="T2576" s="191"/>
      <c r="U2576" s="191"/>
      <c r="V2576" s="191"/>
      <c r="W2576" s="191"/>
    </row>
    <row r="2577" spans="1:23">
      <c r="A2577" s="191"/>
      <c r="B2577" s="191"/>
      <c r="C2577" s="191"/>
      <c r="D2577" s="191"/>
      <c r="E2577" s="182"/>
      <c r="F2577" s="191"/>
      <c r="G2577" s="191"/>
      <c r="H2577" s="191"/>
      <c r="I2577" s="182"/>
      <c r="J2577" s="191"/>
      <c r="K2577" s="191"/>
      <c r="L2577" s="191"/>
      <c r="M2577" s="191"/>
      <c r="N2577" s="191"/>
      <c r="O2577" s="191"/>
      <c r="P2577" s="191"/>
      <c r="Q2577" s="191"/>
      <c r="R2577" s="191"/>
      <c r="S2577" s="191"/>
      <c r="T2577" s="191"/>
      <c r="U2577" s="191"/>
      <c r="V2577" s="191"/>
      <c r="W2577" s="191"/>
    </row>
    <row r="2578" spans="1:23">
      <c r="A2578" s="191"/>
      <c r="B2578" s="191"/>
      <c r="C2578" s="191"/>
      <c r="D2578" s="191"/>
      <c r="E2578" s="182"/>
      <c r="F2578" s="191"/>
      <c r="G2578" s="191"/>
      <c r="H2578" s="191"/>
      <c r="I2578" s="182"/>
      <c r="J2578" s="191"/>
      <c r="K2578" s="191"/>
      <c r="L2578" s="191"/>
      <c r="M2578" s="191"/>
      <c r="N2578" s="191"/>
      <c r="O2578" s="191"/>
      <c r="P2578" s="191"/>
      <c r="Q2578" s="191"/>
      <c r="R2578" s="191"/>
      <c r="S2578" s="191"/>
      <c r="T2578" s="191"/>
      <c r="U2578" s="191"/>
      <c r="V2578" s="191"/>
      <c r="W2578" s="191"/>
    </row>
    <row r="2579" spans="1:23">
      <c r="A2579" s="191"/>
      <c r="B2579" s="191"/>
      <c r="C2579" s="191"/>
      <c r="D2579" s="191"/>
      <c r="E2579" s="182"/>
      <c r="F2579" s="191"/>
      <c r="G2579" s="191"/>
      <c r="H2579" s="191"/>
      <c r="I2579" s="182"/>
      <c r="J2579" s="191"/>
      <c r="K2579" s="191"/>
      <c r="L2579" s="191"/>
      <c r="M2579" s="191"/>
      <c r="N2579" s="191"/>
      <c r="O2579" s="191"/>
      <c r="P2579" s="191"/>
      <c r="Q2579" s="191"/>
      <c r="R2579" s="191"/>
      <c r="S2579" s="191"/>
      <c r="T2579" s="191"/>
      <c r="U2579" s="191"/>
      <c r="V2579" s="191"/>
      <c r="W2579" s="191"/>
    </row>
    <row r="2580" spans="1:23">
      <c r="A2580" s="191"/>
      <c r="B2580" s="191"/>
      <c r="C2580" s="191"/>
      <c r="D2580" s="191"/>
      <c r="E2580" s="182"/>
      <c r="F2580" s="191"/>
      <c r="G2580" s="191"/>
      <c r="H2580" s="191"/>
      <c r="I2580" s="182"/>
      <c r="J2580" s="191"/>
      <c r="K2580" s="191"/>
      <c r="L2580" s="191"/>
      <c r="M2580" s="191"/>
      <c r="N2580" s="191"/>
      <c r="O2580" s="191"/>
      <c r="P2580" s="191"/>
      <c r="Q2580" s="191"/>
      <c r="R2580" s="191"/>
      <c r="S2580" s="191"/>
      <c r="T2580" s="191"/>
      <c r="U2580" s="191"/>
      <c r="V2580" s="191"/>
      <c r="W2580" s="191"/>
    </row>
    <row r="2581" spans="1:23">
      <c r="A2581" s="191"/>
      <c r="B2581" s="191"/>
      <c r="C2581" s="191"/>
      <c r="D2581" s="191"/>
      <c r="E2581" s="182"/>
      <c r="F2581" s="191"/>
      <c r="G2581" s="191"/>
      <c r="H2581" s="191"/>
      <c r="I2581" s="182"/>
      <c r="J2581" s="191"/>
      <c r="K2581" s="191"/>
      <c r="L2581" s="191"/>
      <c r="M2581" s="191"/>
      <c r="N2581" s="191"/>
      <c r="O2581" s="191"/>
      <c r="P2581" s="191"/>
      <c r="Q2581" s="191"/>
      <c r="R2581" s="191"/>
      <c r="S2581" s="191"/>
      <c r="T2581" s="191"/>
      <c r="U2581" s="191"/>
      <c r="V2581" s="191"/>
      <c r="W2581" s="191"/>
    </row>
    <row r="2582" spans="1:23">
      <c r="A2582" s="191"/>
      <c r="B2582" s="191"/>
      <c r="C2582" s="191"/>
      <c r="D2582" s="191"/>
      <c r="E2582" s="182"/>
      <c r="F2582" s="191"/>
      <c r="G2582" s="191"/>
      <c r="H2582" s="191"/>
      <c r="I2582" s="182"/>
      <c r="J2582" s="191"/>
      <c r="K2582" s="191"/>
      <c r="L2582" s="191"/>
      <c r="M2582" s="191"/>
      <c r="N2582" s="191"/>
      <c r="O2582" s="191"/>
      <c r="P2582" s="191"/>
      <c r="Q2582" s="191"/>
      <c r="R2582" s="191"/>
      <c r="S2582" s="191"/>
      <c r="T2582" s="191"/>
      <c r="U2582" s="191"/>
      <c r="V2582" s="191"/>
      <c r="W2582" s="191"/>
    </row>
    <row r="2583" spans="1:23">
      <c r="A2583" s="191"/>
      <c r="B2583" s="191"/>
      <c r="C2583" s="191"/>
      <c r="D2583" s="191"/>
      <c r="E2583" s="182"/>
      <c r="F2583" s="191"/>
      <c r="G2583" s="191"/>
      <c r="H2583" s="191"/>
      <c r="I2583" s="182"/>
      <c r="J2583" s="191"/>
      <c r="K2583" s="191"/>
      <c r="L2583" s="191"/>
      <c r="M2583" s="191"/>
      <c r="N2583" s="191"/>
      <c r="O2583" s="191"/>
      <c r="P2583" s="191"/>
      <c r="Q2583" s="191"/>
      <c r="R2583" s="191"/>
      <c r="S2583" s="191"/>
      <c r="T2583" s="191"/>
      <c r="U2583" s="191"/>
      <c r="V2583" s="191"/>
      <c r="W2583" s="191"/>
    </row>
    <row r="2584" spans="1:23">
      <c r="A2584" s="191"/>
      <c r="B2584" s="191"/>
      <c r="C2584" s="191"/>
      <c r="D2584" s="191"/>
      <c r="E2584" s="182"/>
      <c r="F2584" s="191"/>
      <c r="G2584" s="191"/>
      <c r="H2584" s="191"/>
      <c r="I2584" s="182"/>
      <c r="J2584" s="191"/>
      <c r="K2584" s="191"/>
      <c r="L2584" s="191"/>
      <c r="M2584" s="191"/>
      <c r="N2584" s="191"/>
      <c r="O2584" s="191"/>
      <c r="P2584" s="191"/>
      <c r="Q2584" s="191"/>
      <c r="R2584" s="191"/>
      <c r="S2584" s="191"/>
      <c r="T2584" s="191"/>
      <c r="U2584" s="191"/>
      <c r="V2584" s="191"/>
      <c r="W2584" s="191"/>
    </row>
    <row r="2585" spans="1:23">
      <c r="A2585" s="191"/>
      <c r="B2585" s="191"/>
      <c r="C2585" s="191"/>
      <c r="D2585" s="191"/>
      <c r="E2585" s="182"/>
      <c r="F2585" s="191"/>
      <c r="G2585" s="191"/>
      <c r="H2585" s="191"/>
      <c r="I2585" s="182"/>
      <c r="J2585" s="191"/>
      <c r="K2585" s="191"/>
      <c r="L2585" s="191"/>
      <c r="M2585" s="191"/>
      <c r="N2585" s="191"/>
      <c r="O2585" s="191"/>
      <c r="P2585" s="191"/>
      <c r="Q2585" s="191"/>
      <c r="R2585" s="191"/>
      <c r="S2585" s="191"/>
      <c r="T2585" s="191"/>
      <c r="U2585" s="191"/>
      <c r="V2585" s="191"/>
      <c r="W2585" s="191"/>
    </row>
    <row r="2586" spans="1:23">
      <c r="A2586" s="191"/>
      <c r="B2586" s="191"/>
      <c r="C2586" s="191"/>
      <c r="D2586" s="191"/>
      <c r="E2586" s="182"/>
      <c r="F2586" s="191"/>
      <c r="G2586" s="191"/>
      <c r="H2586" s="191"/>
      <c r="I2586" s="182"/>
      <c r="J2586" s="191"/>
      <c r="K2586" s="191"/>
      <c r="L2586" s="191"/>
      <c r="M2586" s="191"/>
      <c r="N2586" s="191"/>
      <c r="O2586" s="191"/>
      <c r="P2586" s="191"/>
      <c r="Q2586" s="191"/>
      <c r="R2586" s="191"/>
      <c r="S2586" s="191"/>
      <c r="T2586" s="191"/>
      <c r="U2586" s="191"/>
      <c r="V2586" s="191"/>
      <c r="W2586" s="191"/>
    </row>
    <row r="2587" spans="1:23">
      <c r="A2587" s="191"/>
      <c r="B2587" s="191"/>
      <c r="C2587" s="191"/>
      <c r="D2587" s="191"/>
      <c r="E2587" s="182"/>
      <c r="F2587" s="191"/>
      <c r="G2587" s="191"/>
      <c r="H2587" s="191"/>
      <c r="I2587" s="182"/>
      <c r="J2587" s="191"/>
      <c r="K2587" s="191"/>
      <c r="L2587" s="191"/>
      <c r="M2587" s="191"/>
      <c r="N2587" s="191"/>
      <c r="O2587" s="191"/>
      <c r="P2587" s="191"/>
      <c r="Q2587" s="191"/>
      <c r="R2587" s="191"/>
      <c r="S2587" s="191"/>
      <c r="T2587" s="191"/>
      <c r="U2587" s="191"/>
      <c r="V2587" s="191"/>
      <c r="W2587" s="191"/>
    </row>
    <row r="2588" spans="1:23">
      <c r="A2588" s="191"/>
      <c r="B2588" s="191"/>
      <c r="C2588" s="191"/>
      <c r="D2588" s="191"/>
      <c r="E2588" s="182"/>
      <c r="F2588" s="191"/>
      <c r="G2588" s="191"/>
      <c r="H2588" s="191"/>
      <c r="I2588" s="182"/>
      <c r="J2588" s="191"/>
      <c r="K2588" s="191"/>
      <c r="L2588" s="191"/>
      <c r="M2588" s="191"/>
      <c r="N2588" s="191"/>
      <c r="O2588" s="191"/>
      <c r="P2588" s="191"/>
      <c r="Q2588" s="191"/>
      <c r="R2588" s="191"/>
      <c r="S2588" s="191"/>
      <c r="T2588" s="191"/>
      <c r="U2588" s="191"/>
      <c r="V2588" s="191"/>
      <c r="W2588" s="191"/>
    </row>
    <row r="2589" spans="1:23">
      <c r="A2589" s="191"/>
      <c r="B2589" s="191"/>
      <c r="C2589" s="191"/>
      <c r="D2589" s="191"/>
      <c r="E2589" s="182"/>
      <c r="F2589" s="191"/>
      <c r="G2589" s="191"/>
      <c r="H2589" s="191"/>
      <c r="I2589" s="182"/>
      <c r="J2589" s="191"/>
      <c r="K2589" s="191"/>
      <c r="L2589" s="191"/>
      <c r="M2589" s="191"/>
      <c r="N2589" s="191"/>
      <c r="O2589" s="191"/>
      <c r="P2589" s="191"/>
      <c r="Q2589" s="191"/>
      <c r="R2589" s="191"/>
      <c r="S2589" s="191"/>
      <c r="T2589" s="191"/>
      <c r="U2589" s="191"/>
      <c r="V2589" s="191"/>
      <c r="W2589" s="191"/>
    </row>
    <row r="2590" spans="1:23">
      <c r="A2590" s="191"/>
      <c r="B2590" s="191"/>
      <c r="C2590" s="191"/>
      <c r="D2590" s="191"/>
      <c r="E2590" s="182"/>
      <c r="F2590" s="191"/>
      <c r="G2590" s="191"/>
      <c r="H2590" s="191"/>
      <c r="I2590" s="182"/>
      <c r="J2590" s="191"/>
      <c r="K2590" s="191"/>
      <c r="L2590" s="191"/>
      <c r="M2590" s="191"/>
      <c r="N2590" s="191"/>
      <c r="O2590" s="191"/>
      <c r="P2590" s="191"/>
      <c r="Q2590" s="191"/>
      <c r="R2590" s="191"/>
      <c r="S2590" s="191"/>
      <c r="T2590" s="191"/>
      <c r="U2590" s="191"/>
      <c r="V2590" s="191"/>
      <c r="W2590" s="191"/>
    </row>
    <row r="2591" spans="1:23">
      <c r="A2591" s="191"/>
      <c r="B2591" s="191"/>
      <c r="C2591" s="191"/>
      <c r="D2591" s="191"/>
      <c r="E2591" s="182"/>
      <c r="F2591" s="191"/>
      <c r="G2591" s="191"/>
      <c r="H2591" s="191"/>
      <c r="I2591" s="182"/>
      <c r="J2591" s="191"/>
      <c r="K2591" s="191"/>
      <c r="L2591" s="191"/>
      <c r="M2591" s="191"/>
      <c r="N2591" s="191"/>
      <c r="O2591" s="191"/>
      <c r="P2591" s="191"/>
      <c r="Q2591" s="191"/>
      <c r="R2591" s="191"/>
      <c r="S2591" s="191"/>
      <c r="T2591" s="191"/>
      <c r="U2591" s="191"/>
      <c r="V2591" s="191"/>
      <c r="W2591" s="191"/>
    </row>
    <row r="2592" spans="1:23">
      <c r="A2592" s="191"/>
      <c r="B2592" s="191"/>
      <c r="C2592" s="191"/>
      <c r="D2592" s="191"/>
      <c r="E2592" s="182"/>
      <c r="F2592" s="191"/>
      <c r="G2592" s="191"/>
      <c r="H2592" s="191"/>
      <c r="I2592" s="182"/>
      <c r="J2592" s="191"/>
      <c r="K2592" s="191"/>
      <c r="L2592" s="191"/>
      <c r="M2592" s="191"/>
      <c r="N2592" s="191"/>
      <c r="O2592" s="191"/>
      <c r="P2592" s="191"/>
      <c r="Q2592" s="191"/>
      <c r="R2592" s="191"/>
      <c r="S2592" s="191"/>
      <c r="T2592" s="191"/>
      <c r="U2592" s="191"/>
      <c r="V2592" s="191"/>
      <c r="W2592" s="191"/>
    </row>
    <row r="2593" spans="1:23">
      <c r="A2593" s="191"/>
      <c r="B2593" s="191"/>
      <c r="C2593" s="191"/>
      <c r="D2593" s="191"/>
      <c r="E2593" s="182"/>
      <c r="F2593" s="191"/>
      <c r="G2593" s="191"/>
      <c r="H2593" s="191"/>
      <c r="I2593" s="182"/>
      <c r="J2593" s="191"/>
      <c r="K2593" s="191"/>
      <c r="L2593" s="191"/>
      <c r="M2593" s="191"/>
      <c r="N2593" s="191"/>
      <c r="O2593" s="191"/>
      <c r="P2593" s="191"/>
      <c r="Q2593" s="191"/>
      <c r="R2593" s="191"/>
      <c r="S2593" s="191"/>
      <c r="T2593" s="191"/>
      <c r="U2593" s="191"/>
      <c r="V2593" s="191"/>
      <c r="W2593" s="191"/>
    </row>
    <row r="2594" spans="1:23">
      <c r="A2594" s="191"/>
      <c r="B2594" s="191"/>
      <c r="C2594" s="191"/>
      <c r="D2594" s="191"/>
      <c r="E2594" s="182"/>
      <c r="F2594" s="191"/>
      <c r="G2594" s="191"/>
      <c r="H2594" s="191"/>
      <c r="I2594" s="182"/>
      <c r="J2594" s="191"/>
      <c r="K2594" s="191"/>
      <c r="L2594" s="191"/>
      <c r="M2594" s="191"/>
      <c r="N2594" s="191"/>
      <c r="O2594" s="191"/>
      <c r="P2594" s="191"/>
      <c r="Q2594" s="191"/>
      <c r="R2594" s="191"/>
      <c r="S2594" s="191"/>
      <c r="T2594" s="191"/>
      <c r="U2594" s="191"/>
      <c r="V2594" s="191"/>
      <c r="W2594" s="191"/>
    </row>
    <row r="2595" spans="1:23">
      <c r="A2595" s="191"/>
      <c r="B2595" s="191"/>
      <c r="C2595" s="191"/>
      <c r="D2595" s="191"/>
      <c r="E2595" s="182"/>
      <c r="F2595" s="191"/>
      <c r="G2595" s="191"/>
      <c r="H2595" s="191"/>
      <c r="I2595" s="182"/>
      <c r="J2595" s="191"/>
      <c r="K2595" s="191"/>
      <c r="L2595" s="191"/>
      <c r="M2595" s="191"/>
      <c r="N2595" s="191"/>
      <c r="O2595" s="191"/>
      <c r="P2595" s="191"/>
      <c r="Q2595" s="191"/>
      <c r="R2595" s="191"/>
      <c r="S2595" s="191"/>
      <c r="T2595" s="191"/>
      <c r="U2595" s="191"/>
      <c r="V2595" s="191"/>
      <c r="W2595" s="191"/>
    </row>
    <row r="2596" spans="1:23">
      <c r="A2596" s="191"/>
      <c r="B2596" s="191"/>
      <c r="C2596" s="191"/>
      <c r="D2596" s="191"/>
      <c r="E2596" s="182"/>
      <c r="F2596" s="191"/>
      <c r="G2596" s="191"/>
      <c r="H2596" s="191"/>
      <c r="I2596" s="182"/>
      <c r="J2596" s="191"/>
      <c r="K2596" s="191"/>
      <c r="L2596" s="191"/>
      <c r="M2596" s="191"/>
      <c r="N2596" s="191"/>
      <c r="O2596" s="191"/>
      <c r="P2596" s="191"/>
      <c r="Q2596" s="191"/>
      <c r="R2596" s="191"/>
      <c r="S2596" s="191"/>
      <c r="T2596" s="191"/>
      <c r="U2596" s="191"/>
      <c r="V2596" s="191"/>
      <c r="W2596" s="191"/>
    </row>
    <row r="2597" spans="1:23">
      <c r="A2597" s="191"/>
      <c r="B2597" s="191"/>
      <c r="C2597" s="191"/>
      <c r="D2597" s="191"/>
      <c r="E2597" s="182"/>
      <c r="F2597" s="191"/>
      <c r="G2597" s="191"/>
      <c r="H2597" s="191"/>
      <c r="I2597" s="182"/>
      <c r="J2597" s="191"/>
      <c r="K2597" s="191"/>
      <c r="L2597" s="191"/>
      <c r="M2597" s="191"/>
      <c r="N2597" s="191"/>
      <c r="O2597" s="191"/>
      <c r="P2597" s="191"/>
      <c r="Q2597" s="191"/>
      <c r="R2597" s="191"/>
      <c r="S2597" s="191"/>
      <c r="T2597" s="191"/>
      <c r="U2597" s="191"/>
      <c r="V2597" s="191"/>
      <c r="W2597" s="191"/>
    </row>
    <row r="2598" spans="1:23">
      <c r="A2598" s="191"/>
      <c r="B2598" s="191"/>
      <c r="C2598" s="191"/>
      <c r="D2598" s="191"/>
      <c r="E2598" s="182"/>
      <c r="F2598" s="191"/>
      <c r="G2598" s="191"/>
      <c r="H2598" s="191"/>
      <c r="I2598" s="182"/>
      <c r="J2598" s="191"/>
      <c r="K2598" s="191"/>
      <c r="L2598" s="191"/>
      <c r="M2598" s="191"/>
      <c r="N2598" s="191"/>
      <c r="O2598" s="191"/>
      <c r="P2598" s="191"/>
      <c r="Q2598" s="191"/>
      <c r="R2598" s="191"/>
      <c r="S2598" s="191"/>
      <c r="T2598" s="191"/>
      <c r="U2598" s="191"/>
      <c r="V2598" s="191"/>
      <c r="W2598" s="191"/>
    </row>
    <row r="2599" spans="1:23">
      <c r="A2599" s="191"/>
      <c r="B2599" s="191"/>
      <c r="C2599" s="191"/>
      <c r="D2599" s="191"/>
      <c r="E2599" s="182"/>
      <c r="F2599" s="191"/>
      <c r="G2599" s="191"/>
      <c r="H2599" s="191"/>
      <c r="I2599" s="182"/>
      <c r="J2599" s="191"/>
      <c r="K2599" s="191"/>
      <c r="L2599" s="191"/>
      <c r="M2599" s="191"/>
      <c r="N2599" s="191"/>
      <c r="O2599" s="191"/>
      <c r="P2599" s="191"/>
      <c r="Q2599" s="191"/>
      <c r="R2599" s="191"/>
      <c r="S2599" s="191"/>
      <c r="T2599" s="191"/>
      <c r="U2599" s="191"/>
      <c r="V2599" s="191"/>
      <c r="W2599" s="191"/>
    </row>
    <row r="2600" spans="1:23">
      <c r="A2600" s="191"/>
      <c r="B2600" s="191"/>
      <c r="C2600" s="191"/>
      <c r="D2600" s="191"/>
      <c r="E2600" s="182"/>
      <c r="F2600" s="191"/>
      <c r="G2600" s="191"/>
      <c r="H2600" s="191"/>
      <c r="I2600" s="182"/>
      <c r="J2600" s="191"/>
      <c r="K2600" s="191"/>
      <c r="L2600" s="191"/>
      <c r="M2600" s="191"/>
      <c r="N2600" s="191"/>
      <c r="O2600" s="191"/>
      <c r="P2600" s="191"/>
      <c r="Q2600" s="191"/>
      <c r="R2600" s="191"/>
      <c r="S2600" s="191"/>
      <c r="T2600" s="191"/>
      <c r="U2600" s="191"/>
      <c r="V2600" s="191"/>
      <c r="W2600" s="191"/>
    </row>
    <row r="2601" spans="1:23">
      <c r="A2601" s="191"/>
      <c r="B2601" s="191"/>
      <c r="C2601" s="191"/>
      <c r="D2601" s="191"/>
      <c r="E2601" s="182"/>
      <c r="F2601" s="191"/>
      <c r="G2601" s="191"/>
      <c r="H2601" s="191"/>
      <c r="I2601" s="182"/>
      <c r="J2601" s="191"/>
      <c r="K2601" s="191"/>
      <c r="L2601" s="191"/>
      <c r="M2601" s="191"/>
      <c r="N2601" s="191"/>
      <c r="O2601" s="191"/>
      <c r="P2601" s="191"/>
      <c r="Q2601" s="191"/>
      <c r="R2601" s="191"/>
      <c r="S2601" s="191"/>
      <c r="T2601" s="191"/>
      <c r="U2601" s="191"/>
      <c r="V2601" s="191"/>
      <c r="W2601" s="191"/>
    </row>
    <row r="2602" spans="1:23">
      <c r="A2602" s="191"/>
      <c r="B2602" s="191"/>
      <c r="C2602" s="191"/>
      <c r="D2602" s="191"/>
      <c r="E2602" s="182"/>
      <c r="F2602" s="191"/>
      <c r="G2602" s="191"/>
      <c r="H2602" s="191"/>
      <c r="I2602" s="182"/>
      <c r="J2602" s="191"/>
      <c r="K2602" s="191"/>
      <c r="L2602" s="191"/>
      <c r="M2602" s="191"/>
      <c r="N2602" s="191"/>
      <c r="O2602" s="191"/>
      <c r="P2602" s="191"/>
      <c r="Q2602" s="191"/>
      <c r="R2602" s="191"/>
      <c r="S2602" s="191"/>
      <c r="T2602" s="191"/>
      <c r="U2602" s="191"/>
      <c r="V2602" s="191"/>
      <c r="W2602" s="191"/>
    </row>
    <row r="2603" spans="1:23">
      <c r="A2603" s="191"/>
      <c r="B2603" s="191"/>
      <c r="C2603" s="191"/>
      <c r="D2603" s="191"/>
      <c r="E2603" s="182"/>
      <c r="F2603" s="191"/>
      <c r="G2603" s="191"/>
      <c r="H2603" s="191"/>
      <c r="I2603" s="182"/>
      <c r="J2603" s="191"/>
      <c r="K2603" s="191"/>
      <c r="L2603" s="191"/>
      <c r="M2603" s="191"/>
      <c r="N2603" s="191"/>
      <c r="O2603" s="191"/>
      <c r="P2603" s="191"/>
      <c r="Q2603" s="191"/>
      <c r="R2603" s="191"/>
      <c r="S2603" s="191"/>
      <c r="T2603" s="191"/>
      <c r="U2603" s="191"/>
      <c r="V2603" s="191"/>
      <c r="W2603" s="191"/>
    </row>
    <row r="2604" spans="1:23">
      <c r="A2604" s="191"/>
      <c r="B2604" s="191"/>
      <c r="C2604" s="191"/>
      <c r="D2604" s="191"/>
      <c r="E2604" s="182"/>
      <c r="F2604" s="191"/>
      <c r="G2604" s="191"/>
      <c r="H2604" s="191"/>
      <c r="I2604" s="182"/>
      <c r="J2604" s="191"/>
      <c r="K2604" s="191"/>
      <c r="L2604" s="191"/>
      <c r="M2604" s="191"/>
      <c r="N2604" s="191"/>
      <c r="O2604" s="191"/>
      <c r="P2604" s="191"/>
      <c r="Q2604" s="191"/>
      <c r="R2604" s="191"/>
      <c r="S2604" s="191"/>
      <c r="T2604" s="191"/>
      <c r="U2604" s="191"/>
      <c r="V2604" s="191"/>
      <c r="W2604" s="191"/>
    </row>
    <row r="2605" spans="1:23">
      <c r="A2605" s="191"/>
      <c r="B2605" s="191"/>
      <c r="C2605" s="191"/>
      <c r="D2605" s="191"/>
      <c r="E2605" s="182"/>
      <c r="F2605" s="191"/>
      <c r="G2605" s="191"/>
      <c r="H2605" s="191"/>
      <c r="I2605" s="182"/>
      <c r="J2605" s="191"/>
      <c r="K2605" s="191"/>
      <c r="L2605" s="191"/>
      <c r="M2605" s="191"/>
      <c r="N2605" s="191"/>
      <c r="O2605" s="191"/>
      <c r="P2605" s="191"/>
      <c r="Q2605" s="191"/>
      <c r="R2605" s="191"/>
      <c r="S2605" s="191"/>
      <c r="T2605" s="191"/>
      <c r="U2605" s="191"/>
      <c r="V2605" s="191"/>
      <c r="W2605" s="191"/>
    </row>
    <row r="2606" spans="1:23">
      <c r="A2606" s="191"/>
      <c r="B2606" s="191"/>
      <c r="C2606" s="191"/>
      <c r="D2606" s="191"/>
      <c r="E2606" s="182"/>
      <c r="F2606" s="191"/>
      <c r="G2606" s="191"/>
      <c r="H2606" s="191"/>
      <c r="I2606" s="182"/>
      <c r="J2606" s="191"/>
      <c r="K2606" s="191"/>
      <c r="L2606" s="191"/>
      <c r="M2606" s="191"/>
      <c r="N2606" s="191"/>
      <c r="O2606" s="191"/>
      <c r="P2606" s="191"/>
      <c r="Q2606" s="191"/>
      <c r="R2606" s="191"/>
      <c r="S2606" s="191"/>
      <c r="T2606" s="191"/>
      <c r="U2606" s="191"/>
      <c r="V2606" s="191"/>
      <c r="W2606" s="191"/>
    </row>
    <row r="2607" spans="1:23">
      <c r="A2607" s="191"/>
      <c r="B2607" s="191"/>
      <c r="C2607" s="191"/>
      <c r="D2607" s="191"/>
      <c r="E2607" s="182"/>
      <c r="F2607" s="191"/>
      <c r="G2607" s="191"/>
      <c r="H2607" s="191"/>
      <c r="I2607" s="182"/>
      <c r="J2607" s="191"/>
      <c r="K2607" s="191"/>
      <c r="L2607" s="191"/>
      <c r="M2607" s="191"/>
      <c r="N2607" s="191"/>
      <c r="O2607" s="191"/>
      <c r="P2607" s="191"/>
      <c r="Q2607" s="191"/>
      <c r="R2607" s="191"/>
      <c r="S2607" s="191"/>
      <c r="T2607" s="191"/>
      <c r="U2607" s="191"/>
      <c r="V2607" s="191"/>
      <c r="W2607" s="191"/>
    </row>
    <row r="2608" spans="1:23">
      <c r="A2608" s="191"/>
      <c r="B2608" s="191"/>
      <c r="C2608" s="191"/>
      <c r="D2608" s="191"/>
      <c r="E2608" s="182"/>
      <c r="F2608" s="191"/>
      <c r="G2608" s="191"/>
      <c r="H2608" s="191"/>
      <c r="I2608" s="182"/>
      <c r="J2608" s="191"/>
      <c r="K2608" s="191"/>
      <c r="L2608" s="191"/>
      <c r="M2608" s="191"/>
      <c r="N2608" s="191"/>
      <c r="O2608" s="191"/>
      <c r="P2608" s="191"/>
      <c r="Q2608" s="191"/>
      <c r="R2608" s="191"/>
      <c r="S2608" s="191"/>
      <c r="T2608" s="191"/>
      <c r="U2608" s="191"/>
      <c r="V2608" s="191"/>
      <c r="W2608" s="191"/>
    </row>
    <row r="2609" spans="1:23">
      <c r="A2609" s="191"/>
      <c r="B2609" s="191"/>
      <c r="C2609" s="191"/>
      <c r="D2609" s="191"/>
      <c r="E2609" s="182"/>
      <c r="F2609" s="191"/>
      <c r="G2609" s="191"/>
      <c r="H2609" s="191"/>
      <c r="I2609" s="182"/>
      <c r="J2609" s="191"/>
      <c r="K2609" s="191"/>
      <c r="L2609" s="191"/>
      <c r="M2609" s="191"/>
      <c r="N2609" s="191"/>
      <c r="O2609" s="191"/>
      <c r="P2609" s="191"/>
      <c r="Q2609" s="191"/>
      <c r="R2609" s="191"/>
      <c r="S2609" s="191"/>
      <c r="T2609" s="191"/>
      <c r="U2609" s="191"/>
      <c r="V2609" s="191"/>
      <c r="W2609" s="191"/>
    </row>
    <row r="2610" spans="1:23">
      <c r="A2610" s="191"/>
      <c r="B2610" s="191"/>
      <c r="C2610" s="191"/>
      <c r="D2610" s="191"/>
      <c r="E2610" s="182"/>
      <c r="F2610" s="191"/>
      <c r="G2610" s="191"/>
      <c r="H2610" s="191"/>
      <c r="I2610" s="182"/>
      <c r="J2610" s="191"/>
      <c r="K2610" s="191"/>
      <c r="L2610" s="191"/>
      <c r="M2610" s="191"/>
      <c r="N2610" s="191"/>
      <c r="O2610" s="191"/>
      <c r="P2610" s="191"/>
      <c r="Q2610" s="191"/>
      <c r="R2610" s="191"/>
      <c r="S2610" s="191"/>
      <c r="T2610" s="191"/>
      <c r="U2610" s="191"/>
      <c r="V2610" s="191"/>
      <c r="W2610" s="191"/>
    </row>
    <row r="2611" spans="1:23">
      <c r="A2611" s="191"/>
      <c r="B2611" s="191"/>
      <c r="C2611" s="191"/>
      <c r="D2611" s="191"/>
      <c r="E2611" s="182"/>
      <c r="F2611" s="191"/>
      <c r="G2611" s="191"/>
      <c r="H2611" s="191"/>
      <c r="I2611" s="182"/>
      <c r="J2611" s="191"/>
      <c r="K2611" s="191"/>
      <c r="L2611" s="191"/>
      <c r="M2611" s="191"/>
      <c r="N2611" s="191"/>
      <c r="O2611" s="191"/>
      <c r="P2611" s="191"/>
      <c r="Q2611" s="191"/>
      <c r="R2611" s="191"/>
      <c r="S2611" s="191"/>
      <c r="T2611" s="191"/>
      <c r="U2611" s="191"/>
      <c r="V2611" s="191"/>
      <c r="W2611" s="191"/>
    </row>
    <row r="2612" spans="1:23">
      <c r="A2612" s="191"/>
      <c r="B2612" s="191"/>
      <c r="C2612" s="191"/>
      <c r="D2612" s="191"/>
      <c r="E2612" s="182"/>
      <c r="F2612" s="191"/>
      <c r="G2612" s="191"/>
      <c r="H2612" s="191"/>
      <c r="I2612" s="182"/>
      <c r="J2612" s="191"/>
      <c r="K2612" s="191"/>
      <c r="L2612" s="191"/>
      <c r="M2612" s="191"/>
      <c r="N2612" s="191"/>
      <c r="O2612" s="191"/>
      <c r="P2612" s="191"/>
      <c r="Q2612" s="191"/>
      <c r="R2612" s="191"/>
      <c r="S2612" s="191"/>
      <c r="T2612" s="191"/>
      <c r="U2612" s="191"/>
      <c r="V2612" s="191"/>
      <c r="W2612" s="191"/>
    </row>
    <row r="2613" spans="1:23">
      <c r="A2613" s="191"/>
      <c r="B2613" s="191"/>
      <c r="C2613" s="191"/>
      <c r="D2613" s="191"/>
      <c r="E2613" s="182"/>
      <c r="F2613" s="191"/>
      <c r="G2613" s="191"/>
      <c r="H2613" s="191"/>
      <c r="I2613" s="182"/>
      <c r="J2613" s="191"/>
      <c r="K2613" s="191"/>
      <c r="L2613" s="191"/>
      <c r="M2613" s="191"/>
      <c r="N2613" s="191"/>
      <c r="O2613" s="191"/>
      <c r="P2613" s="191"/>
      <c r="Q2613" s="191"/>
      <c r="R2613" s="191"/>
      <c r="S2613" s="191"/>
      <c r="T2613" s="191"/>
      <c r="U2613" s="191"/>
      <c r="V2613" s="191"/>
      <c r="W2613" s="191"/>
    </row>
    <row r="2614" spans="1:23">
      <c r="A2614" s="191"/>
      <c r="B2614" s="191"/>
      <c r="C2614" s="191"/>
      <c r="D2614" s="191"/>
      <c r="E2614" s="182"/>
      <c r="F2614" s="191"/>
      <c r="G2614" s="191"/>
      <c r="H2614" s="191"/>
      <c r="I2614" s="182"/>
      <c r="J2614" s="191"/>
      <c r="K2614" s="191"/>
      <c r="L2614" s="191"/>
      <c r="M2614" s="191"/>
      <c r="N2614" s="191"/>
      <c r="O2614" s="191"/>
      <c r="P2614" s="191"/>
      <c r="Q2614" s="191"/>
      <c r="R2614" s="191"/>
      <c r="S2614" s="191"/>
      <c r="T2614" s="191"/>
      <c r="U2614" s="191"/>
      <c r="V2614" s="191"/>
      <c r="W2614" s="191"/>
    </row>
    <row r="2615" spans="1:23">
      <c r="A2615" s="191"/>
      <c r="B2615" s="191"/>
      <c r="C2615" s="191"/>
      <c r="D2615" s="191"/>
      <c r="E2615" s="182"/>
      <c r="F2615" s="191"/>
      <c r="G2615" s="191"/>
      <c r="H2615" s="191"/>
      <c r="I2615" s="182"/>
      <c r="J2615" s="191"/>
      <c r="K2615" s="191"/>
      <c r="L2615" s="191"/>
      <c r="M2615" s="191"/>
      <c r="N2615" s="191"/>
      <c r="O2615" s="191"/>
      <c r="P2615" s="191"/>
      <c r="Q2615" s="191"/>
      <c r="R2615" s="191"/>
      <c r="S2615" s="191"/>
      <c r="T2615" s="191"/>
      <c r="U2615" s="191"/>
      <c r="V2615" s="191"/>
      <c r="W2615" s="191"/>
    </row>
    <row r="2616" spans="1:23">
      <c r="A2616" s="191"/>
      <c r="B2616" s="191"/>
      <c r="C2616" s="191"/>
      <c r="D2616" s="191"/>
      <c r="E2616" s="182"/>
      <c r="F2616" s="191"/>
      <c r="G2616" s="191"/>
      <c r="H2616" s="191"/>
      <c r="I2616" s="182"/>
      <c r="J2616" s="191"/>
      <c r="K2616" s="191"/>
      <c r="L2616" s="191"/>
      <c r="M2616" s="191"/>
      <c r="N2616" s="191"/>
      <c r="O2616" s="191"/>
      <c r="P2616" s="191"/>
      <c r="Q2616" s="191"/>
      <c r="R2616" s="191"/>
      <c r="S2616" s="191"/>
      <c r="T2616" s="191"/>
      <c r="U2616" s="191"/>
      <c r="V2616" s="191"/>
      <c r="W2616" s="191"/>
    </row>
    <row r="2617" spans="1:23">
      <c r="A2617" s="191"/>
      <c r="B2617" s="191"/>
      <c r="C2617" s="191"/>
      <c r="D2617" s="191"/>
      <c r="E2617" s="182"/>
      <c r="F2617" s="191"/>
      <c r="G2617" s="191"/>
      <c r="H2617" s="191"/>
      <c r="I2617" s="182"/>
      <c r="J2617" s="191"/>
      <c r="K2617" s="191"/>
      <c r="L2617" s="191"/>
      <c r="M2617" s="191"/>
      <c r="N2617" s="191"/>
      <c r="O2617" s="191"/>
      <c r="P2617" s="191"/>
      <c r="Q2617" s="191"/>
      <c r="R2617" s="191"/>
      <c r="S2617" s="191"/>
      <c r="T2617" s="191"/>
      <c r="U2617" s="191"/>
      <c r="V2617" s="191"/>
      <c r="W2617" s="191"/>
    </row>
    <row r="2618" spans="1:23">
      <c r="A2618" s="191"/>
      <c r="B2618" s="191"/>
      <c r="C2618" s="191"/>
      <c r="D2618" s="191"/>
      <c r="E2618" s="182"/>
      <c r="F2618" s="191"/>
      <c r="G2618" s="191"/>
      <c r="H2618" s="191"/>
      <c r="I2618" s="182"/>
      <c r="J2618" s="191"/>
      <c r="K2618" s="191"/>
      <c r="L2618" s="191"/>
      <c r="M2618" s="191"/>
      <c r="N2618" s="191"/>
      <c r="O2618" s="191"/>
      <c r="P2618" s="191"/>
      <c r="Q2618" s="191"/>
      <c r="R2618" s="191"/>
      <c r="S2618" s="191"/>
      <c r="T2618" s="191"/>
      <c r="U2618" s="191"/>
      <c r="V2618" s="191"/>
      <c r="W2618" s="191"/>
    </row>
    <row r="2619" spans="1:23">
      <c r="A2619" s="191"/>
      <c r="B2619" s="191"/>
      <c r="C2619" s="191"/>
      <c r="D2619" s="191"/>
      <c r="E2619" s="182"/>
      <c r="F2619" s="191"/>
      <c r="G2619" s="191"/>
      <c r="H2619" s="191"/>
      <c r="I2619" s="182"/>
      <c r="J2619" s="191"/>
      <c r="K2619" s="191"/>
      <c r="L2619" s="191"/>
      <c r="M2619" s="191"/>
      <c r="N2619" s="191"/>
      <c r="O2619" s="191"/>
      <c r="P2619" s="191"/>
      <c r="Q2619" s="191"/>
      <c r="R2619" s="191"/>
      <c r="S2619" s="191"/>
      <c r="T2619" s="191"/>
      <c r="U2619" s="191"/>
      <c r="V2619" s="191"/>
      <c r="W2619" s="191"/>
    </row>
    <row r="2620" spans="1:23">
      <c r="A2620" s="191"/>
      <c r="B2620" s="191"/>
      <c r="C2620" s="191"/>
      <c r="D2620" s="191"/>
      <c r="E2620" s="182"/>
      <c r="F2620" s="191"/>
      <c r="G2620" s="191"/>
      <c r="H2620" s="191"/>
      <c r="I2620" s="182"/>
      <c r="J2620" s="191"/>
      <c r="K2620" s="191"/>
      <c r="L2620" s="191"/>
      <c r="M2620" s="191"/>
      <c r="N2620" s="191"/>
      <c r="O2620" s="191"/>
      <c r="P2620" s="191"/>
      <c r="Q2620" s="191"/>
      <c r="R2620" s="191"/>
      <c r="S2620" s="191"/>
      <c r="T2620" s="191"/>
      <c r="U2620" s="191"/>
      <c r="V2620" s="191"/>
      <c r="W2620" s="191"/>
    </row>
    <row r="2621" spans="1:23">
      <c r="A2621" s="191"/>
      <c r="B2621" s="191"/>
      <c r="C2621" s="191"/>
      <c r="D2621" s="191"/>
      <c r="E2621" s="182"/>
      <c r="F2621" s="191"/>
      <c r="G2621" s="191"/>
      <c r="H2621" s="191"/>
      <c r="I2621" s="182"/>
      <c r="J2621" s="191"/>
      <c r="K2621" s="191"/>
      <c r="L2621" s="191"/>
      <c r="M2621" s="191"/>
      <c r="N2621" s="191"/>
      <c r="O2621" s="191"/>
      <c r="P2621" s="191"/>
      <c r="Q2621" s="191"/>
      <c r="R2621" s="191"/>
      <c r="S2621" s="191"/>
      <c r="T2621" s="191"/>
      <c r="U2621" s="191"/>
      <c r="V2621" s="191"/>
      <c r="W2621" s="191"/>
    </row>
    <row r="2622" spans="1:23">
      <c r="A2622" s="191"/>
      <c r="B2622" s="191"/>
      <c r="C2622" s="191"/>
      <c r="D2622" s="191"/>
      <c r="E2622" s="182"/>
      <c r="F2622" s="191"/>
      <c r="G2622" s="191"/>
      <c r="H2622" s="191"/>
      <c r="I2622" s="182"/>
      <c r="J2622" s="191"/>
      <c r="K2622" s="191"/>
      <c r="L2622" s="191"/>
      <c r="M2622" s="191"/>
      <c r="N2622" s="191"/>
      <c r="O2622" s="191"/>
      <c r="P2622" s="191"/>
      <c r="Q2622" s="191"/>
      <c r="R2622" s="191"/>
      <c r="S2622" s="191"/>
      <c r="T2622" s="191"/>
      <c r="U2622" s="191"/>
      <c r="V2622" s="191"/>
      <c r="W2622" s="191"/>
    </row>
    <row r="2623" spans="1:23">
      <c r="A2623" s="191"/>
      <c r="B2623" s="191"/>
      <c r="C2623" s="191"/>
      <c r="D2623" s="191"/>
      <c r="E2623" s="182"/>
      <c r="F2623" s="191"/>
      <c r="G2623" s="191"/>
      <c r="H2623" s="191"/>
      <c r="I2623" s="182"/>
      <c r="J2623" s="191"/>
      <c r="K2623" s="191"/>
      <c r="L2623" s="191"/>
      <c r="M2623" s="191"/>
      <c r="N2623" s="191"/>
      <c r="O2623" s="191"/>
      <c r="P2623" s="191"/>
      <c r="Q2623" s="191"/>
      <c r="R2623" s="191"/>
      <c r="S2623" s="191"/>
      <c r="T2623" s="191"/>
      <c r="U2623" s="191"/>
      <c r="V2623" s="191"/>
      <c r="W2623" s="191"/>
    </row>
    <row r="2624" spans="1:23">
      <c r="A2624" s="191"/>
      <c r="B2624" s="191"/>
      <c r="C2624" s="191"/>
      <c r="D2624" s="191"/>
      <c r="E2624" s="182"/>
      <c r="F2624" s="191"/>
      <c r="G2624" s="191"/>
      <c r="H2624" s="191"/>
      <c r="I2624" s="182"/>
      <c r="J2624" s="191"/>
      <c r="K2624" s="191"/>
      <c r="L2624" s="191"/>
      <c r="M2624" s="191"/>
      <c r="N2624" s="191"/>
      <c r="O2624" s="191"/>
      <c r="P2624" s="191"/>
      <c r="Q2624" s="191"/>
      <c r="R2624" s="191"/>
      <c r="S2624" s="191"/>
      <c r="T2624" s="191"/>
      <c r="U2624" s="191"/>
      <c r="V2624" s="191"/>
      <c r="W2624" s="191"/>
    </row>
    <row r="2625" spans="1:23">
      <c r="A2625" s="191"/>
      <c r="B2625" s="191"/>
      <c r="C2625" s="191"/>
      <c r="D2625" s="191"/>
      <c r="E2625" s="182"/>
      <c r="F2625" s="191"/>
      <c r="G2625" s="191"/>
      <c r="H2625" s="191"/>
      <c r="I2625" s="182"/>
      <c r="J2625" s="191"/>
      <c r="K2625" s="191"/>
      <c r="L2625" s="191"/>
      <c r="M2625" s="191"/>
      <c r="N2625" s="191"/>
      <c r="O2625" s="191"/>
      <c r="P2625" s="191"/>
      <c r="Q2625" s="191"/>
      <c r="R2625" s="191"/>
      <c r="S2625" s="191"/>
      <c r="T2625" s="191"/>
      <c r="U2625" s="191"/>
      <c r="V2625" s="191"/>
      <c r="W2625" s="191"/>
    </row>
    <row r="2626" spans="1:23">
      <c r="A2626" s="191"/>
      <c r="B2626" s="191"/>
      <c r="C2626" s="191"/>
      <c r="D2626" s="191"/>
      <c r="E2626" s="182"/>
      <c r="F2626" s="191"/>
      <c r="G2626" s="191"/>
      <c r="H2626" s="191"/>
      <c r="I2626" s="182"/>
      <c r="J2626" s="191"/>
      <c r="K2626" s="191"/>
      <c r="L2626" s="191"/>
      <c r="M2626" s="191"/>
      <c r="N2626" s="191"/>
      <c r="O2626" s="191"/>
      <c r="P2626" s="191"/>
      <c r="Q2626" s="191"/>
      <c r="R2626" s="191"/>
      <c r="S2626" s="191"/>
      <c r="T2626" s="191"/>
      <c r="U2626" s="191"/>
      <c r="V2626" s="191"/>
      <c r="W2626" s="191"/>
    </row>
    <row r="2627" spans="1:23">
      <c r="A2627" s="191"/>
      <c r="B2627" s="191"/>
      <c r="C2627" s="191"/>
      <c r="D2627" s="191"/>
      <c r="E2627" s="182"/>
      <c r="F2627" s="191"/>
      <c r="G2627" s="191"/>
      <c r="H2627" s="191"/>
      <c r="I2627" s="182"/>
      <c r="J2627" s="191"/>
      <c r="K2627" s="191"/>
      <c r="L2627" s="191"/>
      <c r="M2627" s="191"/>
      <c r="N2627" s="191"/>
      <c r="O2627" s="191"/>
      <c r="P2627" s="191"/>
      <c r="Q2627" s="191"/>
      <c r="R2627" s="191"/>
      <c r="S2627" s="191"/>
      <c r="T2627" s="191"/>
      <c r="U2627" s="191"/>
      <c r="V2627" s="191"/>
      <c r="W2627" s="191"/>
    </row>
    <row r="2628" spans="1:23">
      <c r="A2628" s="191"/>
      <c r="B2628" s="191"/>
      <c r="C2628" s="191"/>
      <c r="D2628" s="191"/>
      <c r="E2628" s="182"/>
      <c r="F2628" s="191"/>
      <c r="G2628" s="191"/>
      <c r="H2628" s="191"/>
      <c r="I2628" s="182"/>
      <c r="J2628" s="191"/>
      <c r="K2628" s="191"/>
      <c r="L2628" s="191"/>
      <c r="M2628" s="191"/>
      <c r="N2628" s="191"/>
      <c r="O2628" s="191"/>
      <c r="P2628" s="191"/>
      <c r="Q2628" s="191"/>
      <c r="R2628" s="191"/>
      <c r="S2628" s="191"/>
      <c r="T2628" s="191"/>
      <c r="U2628" s="191"/>
      <c r="V2628" s="191"/>
      <c r="W2628" s="191"/>
    </row>
    <row r="2629" spans="1:23">
      <c r="A2629" s="191"/>
      <c r="B2629" s="191"/>
      <c r="C2629" s="191"/>
      <c r="D2629" s="191"/>
      <c r="E2629" s="182"/>
      <c r="F2629" s="191"/>
      <c r="G2629" s="191"/>
      <c r="H2629" s="191"/>
      <c r="I2629" s="182"/>
      <c r="J2629" s="191"/>
      <c r="K2629" s="191"/>
      <c r="L2629" s="191"/>
      <c r="M2629" s="191"/>
      <c r="N2629" s="191"/>
      <c r="O2629" s="191"/>
      <c r="P2629" s="191"/>
      <c r="Q2629" s="191"/>
      <c r="R2629" s="191"/>
      <c r="S2629" s="191"/>
      <c r="T2629" s="191"/>
      <c r="U2629" s="191"/>
      <c r="V2629" s="191"/>
      <c r="W2629" s="191"/>
    </row>
    <row r="2630" spans="1:23">
      <c r="A2630" s="191"/>
      <c r="B2630" s="191"/>
      <c r="C2630" s="191"/>
      <c r="D2630" s="191"/>
      <c r="E2630" s="182"/>
      <c r="F2630" s="191"/>
      <c r="G2630" s="191"/>
      <c r="H2630" s="191"/>
      <c r="I2630" s="182"/>
      <c r="J2630" s="191"/>
      <c r="K2630" s="191"/>
      <c r="L2630" s="191"/>
      <c r="M2630" s="191"/>
      <c r="N2630" s="191"/>
      <c r="O2630" s="191"/>
      <c r="P2630" s="191"/>
      <c r="Q2630" s="191"/>
      <c r="R2630" s="191"/>
      <c r="S2630" s="191"/>
      <c r="T2630" s="191"/>
      <c r="U2630" s="191"/>
      <c r="V2630" s="191"/>
      <c r="W2630" s="191"/>
    </row>
    <row r="2631" spans="1:23">
      <c r="A2631" s="191"/>
      <c r="B2631" s="191"/>
      <c r="C2631" s="191"/>
      <c r="D2631" s="191"/>
      <c r="E2631" s="182"/>
      <c r="F2631" s="191"/>
      <c r="G2631" s="191"/>
      <c r="H2631" s="191"/>
      <c r="I2631" s="182"/>
      <c r="J2631" s="191"/>
      <c r="K2631" s="191"/>
      <c r="L2631" s="191"/>
      <c r="M2631" s="191"/>
      <c r="N2631" s="191"/>
      <c r="O2631" s="191"/>
      <c r="P2631" s="191"/>
      <c r="Q2631" s="191"/>
      <c r="R2631" s="191"/>
      <c r="S2631" s="191"/>
      <c r="T2631" s="191"/>
      <c r="U2631" s="191"/>
      <c r="V2631" s="191"/>
      <c r="W2631" s="191"/>
    </row>
    <row r="2632" spans="1:23">
      <c r="A2632" s="191"/>
      <c r="B2632" s="191"/>
      <c r="C2632" s="191"/>
      <c r="D2632" s="191"/>
      <c r="E2632" s="182"/>
      <c r="F2632" s="191"/>
      <c r="G2632" s="191"/>
      <c r="H2632" s="191"/>
      <c r="I2632" s="182"/>
      <c r="J2632" s="191"/>
      <c r="K2632" s="191"/>
      <c r="L2632" s="191"/>
      <c r="M2632" s="191"/>
      <c r="N2632" s="191"/>
      <c r="O2632" s="191"/>
      <c r="P2632" s="191"/>
      <c r="Q2632" s="191"/>
      <c r="R2632" s="191"/>
      <c r="S2632" s="191"/>
      <c r="T2632" s="191"/>
      <c r="U2632" s="191"/>
      <c r="V2632" s="191"/>
      <c r="W2632" s="191"/>
    </row>
    <row r="2633" spans="1:23">
      <c r="A2633" s="191"/>
      <c r="B2633" s="191"/>
      <c r="C2633" s="191"/>
      <c r="D2633" s="191"/>
      <c r="E2633" s="182"/>
      <c r="F2633" s="191"/>
      <c r="G2633" s="191"/>
      <c r="H2633" s="191"/>
      <c r="I2633" s="182"/>
      <c r="J2633" s="191"/>
      <c r="K2633" s="191"/>
      <c r="L2633" s="191"/>
      <c r="M2633" s="191"/>
      <c r="N2633" s="191"/>
      <c r="O2633" s="191"/>
      <c r="P2633" s="191"/>
      <c r="Q2633" s="191"/>
      <c r="R2633" s="191"/>
      <c r="S2633" s="191"/>
      <c r="T2633" s="191"/>
      <c r="U2633" s="191"/>
      <c r="V2633" s="191"/>
      <c r="W2633" s="191"/>
    </row>
    <row r="2634" spans="1:23">
      <c r="A2634" s="191"/>
      <c r="B2634" s="191"/>
      <c r="C2634" s="191"/>
      <c r="D2634" s="191"/>
      <c r="E2634" s="182"/>
      <c r="F2634" s="191"/>
      <c r="G2634" s="191"/>
      <c r="H2634" s="191"/>
      <c r="I2634" s="182"/>
      <c r="J2634" s="191"/>
      <c r="K2634" s="191"/>
      <c r="L2634" s="191"/>
      <c r="M2634" s="191"/>
      <c r="N2634" s="191"/>
      <c r="O2634" s="191"/>
      <c r="P2634" s="191"/>
      <c r="Q2634" s="191"/>
      <c r="R2634" s="191"/>
      <c r="S2634" s="191"/>
      <c r="T2634" s="191"/>
      <c r="U2634" s="191"/>
      <c r="V2634" s="191"/>
      <c r="W2634" s="191"/>
    </row>
    <row r="2635" spans="1:23">
      <c r="A2635" s="191"/>
      <c r="B2635" s="191"/>
      <c r="C2635" s="191"/>
      <c r="D2635" s="191"/>
      <c r="E2635" s="182"/>
      <c r="F2635" s="191"/>
      <c r="G2635" s="191"/>
      <c r="H2635" s="191"/>
      <c r="I2635" s="182"/>
      <c r="J2635" s="191"/>
      <c r="K2635" s="191"/>
      <c r="L2635" s="191"/>
      <c r="M2635" s="191"/>
      <c r="N2635" s="191"/>
      <c r="O2635" s="191"/>
      <c r="P2635" s="191"/>
      <c r="Q2635" s="191"/>
      <c r="R2635" s="191"/>
      <c r="S2635" s="191"/>
      <c r="T2635" s="191"/>
      <c r="U2635" s="191"/>
      <c r="V2635" s="191"/>
      <c r="W2635" s="191"/>
    </row>
    <row r="2636" spans="1:23">
      <c r="A2636" s="191"/>
      <c r="B2636" s="191"/>
      <c r="C2636" s="191"/>
      <c r="D2636" s="191"/>
      <c r="E2636" s="182"/>
      <c r="F2636" s="191"/>
      <c r="G2636" s="191"/>
      <c r="H2636" s="191"/>
      <c r="I2636" s="182"/>
      <c r="J2636" s="191"/>
      <c r="K2636" s="191"/>
      <c r="L2636" s="191"/>
      <c r="M2636" s="191"/>
      <c r="N2636" s="191"/>
      <c r="O2636" s="191"/>
      <c r="P2636" s="191"/>
      <c r="Q2636" s="191"/>
      <c r="R2636" s="191"/>
      <c r="S2636" s="191"/>
      <c r="T2636" s="191"/>
      <c r="U2636" s="191"/>
      <c r="V2636" s="191"/>
      <c r="W2636" s="191"/>
    </row>
    <row r="2637" spans="1:23">
      <c r="A2637" s="191"/>
      <c r="B2637" s="191"/>
      <c r="C2637" s="191"/>
      <c r="D2637" s="191"/>
      <c r="E2637" s="182"/>
      <c r="F2637" s="191"/>
      <c r="G2637" s="191"/>
      <c r="H2637" s="191"/>
      <c r="I2637" s="182"/>
      <c r="J2637" s="191"/>
      <c r="K2637" s="191"/>
      <c r="L2637" s="191"/>
      <c r="M2637" s="191"/>
      <c r="N2637" s="191"/>
      <c r="O2637" s="191"/>
      <c r="P2637" s="191"/>
      <c r="Q2637" s="191"/>
      <c r="R2637" s="191"/>
      <c r="S2637" s="191"/>
      <c r="T2637" s="191"/>
      <c r="U2637" s="191"/>
      <c r="V2637" s="191"/>
      <c r="W2637" s="191"/>
    </row>
    <row r="2638" spans="1:23">
      <c r="A2638" s="191"/>
      <c r="B2638" s="191"/>
      <c r="C2638" s="191"/>
      <c r="D2638" s="191"/>
      <c r="E2638" s="182"/>
      <c r="F2638" s="191"/>
      <c r="G2638" s="191"/>
      <c r="H2638" s="191"/>
      <c r="I2638" s="182"/>
      <c r="J2638" s="191"/>
      <c r="K2638" s="191"/>
      <c r="L2638" s="191"/>
      <c r="M2638" s="191"/>
      <c r="N2638" s="191"/>
      <c r="O2638" s="191"/>
      <c r="P2638" s="191"/>
      <c r="Q2638" s="191"/>
      <c r="R2638" s="191"/>
      <c r="S2638" s="191"/>
      <c r="T2638" s="191"/>
      <c r="U2638" s="191"/>
      <c r="V2638" s="191"/>
      <c r="W2638" s="191"/>
    </row>
    <row r="2639" spans="1:23">
      <c r="A2639" s="191"/>
      <c r="B2639" s="191"/>
      <c r="C2639" s="191"/>
      <c r="D2639" s="191"/>
      <c r="E2639" s="182"/>
      <c r="F2639" s="191"/>
      <c r="G2639" s="191"/>
      <c r="H2639" s="191"/>
      <c r="I2639" s="182"/>
      <c r="J2639" s="191"/>
      <c r="K2639" s="191"/>
      <c r="L2639" s="191"/>
      <c r="M2639" s="191"/>
      <c r="N2639" s="191"/>
      <c r="O2639" s="191"/>
      <c r="P2639" s="191"/>
      <c r="Q2639" s="191"/>
      <c r="R2639" s="191"/>
      <c r="S2639" s="191"/>
      <c r="T2639" s="191"/>
      <c r="U2639" s="191"/>
      <c r="V2639" s="191"/>
      <c r="W2639" s="191"/>
    </row>
    <row r="2640" spans="1:23">
      <c r="A2640" s="191"/>
      <c r="B2640" s="191"/>
      <c r="C2640" s="191"/>
      <c r="D2640" s="191"/>
      <c r="E2640" s="182"/>
      <c r="F2640" s="191"/>
      <c r="G2640" s="191"/>
      <c r="H2640" s="191"/>
      <c r="I2640" s="182"/>
      <c r="J2640" s="191"/>
      <c r="K2640" s="191"/>
      <c r="L2640" s="191"/>
      <c r="M2640" s="191"/>
      <c r="N2640" s="191"/>
      <c r="O2640" s="191"/>
      <c r="P2640" s="191"/>
      <c r="Q2640" s="191"/>
      <c r="R2640" s="191"/>
      <c r="S2640" s="191"/>
      <c r="T2640" s="191"/>
      <c r="U2640" s="191"/>
      <c r="V2640" s="191"/>
      <c r="W2640" s="191"/>
    </row>
    <row r="2641" spans="1:23">
      <c r="A2641" s="191"/>
      <c r="B2641" s="191"/>
      <c r="C2641" s="191"/>
      <c r="D2641" s="191"/>
      <c r="E2641" s="182"/>
      <c r="F2641" s="191"/>
      <c r="G2641" s="191"/>
      <c r="H2641" s="191"/>
      <c r="I2641" s="182"/>
      <c r="J2641" s="191"/>
      <c r="K2641" s="191"/>
      <c r="L2641" s="191"/>
      <c r="M2641" s="191"/>
      <c r="N2641" s="191"/>
      <c r="O2641" s="191"/>
      <c r="P2641" s="191"/>
      <c r="Q2641" s="191"/>
      <c r="R2641" s="191"/>
      <c r="S2641" s="191"/>
      <c r="T2641" s="191"/>
      <c r="U2641" s="191"/>
      <c r="V2641" s="191"/>
      <c r="W2641" s="191"/>
    </row>
    <row r="2642" spans="1:23">
      <c r="A2642" s="191"/>
      <c r="B2642" s="191"/>
      <c r="C2642" s="191"/>
      <c r="D2642" s="191"/>
      <c r="E2642" s="182"/>
      <c r="F2642" s="191"/>
      <c r="G2642" s="191"/>
      <c r="H2642" s="191"/>
      <c r="I2642" s="182"/>
      <c r="J2642" s="191"/>
      <c r="K2642" s="191"/>
      <c r="L2642" s="191"/>
      <c r="M2642" s="191"/>
      <c r="N2642" s="191"/>
      <c r="O2642" s="191"/>
      <c r="P2642" s="191"/>
      <c r="Q2642" s="191"/>
      <c r="R2642" s="191"/>
      <c r="S2642" s="191"/>
      <c r="T2642" s="191"/>
      <c r="U2642" s="191"/>
      <c r="V2642" s="191"/>
      <c r="W2642" s="191"/>
    </row>
    <row r="2643" spans="1:23">
      <c r="A2643" s="191"/>
      <c r="B2643" s="191"/>
      <c r="C2643" s="191"/>
      <c r="D2643" s="191"/>
      <c r="E2643" s="182"/>
      <c r="F2643" s="191"/>
      <c r="G2643" s="191"/>
      <c r="H2643" s="191"/>
      <c r="I2643" s="182"/>
      <c r="J2643" s="191"/>
      <c r="K2643" s="191"/>
      <c r="L2643" s="191"/>
      <c r="M2643" s="191"/>
      <c r="N2643" s="191"/>
      <c r="O2643" s="191"/>
      <c r="P2643" s="191"/>
      <c r="Q2643" s="191"/>
      <c r="R2643" s="191"/>
      <c r="S2643" s="191"/>
      <c r="T2643" s="191"/>
      <c r="U2643" s="191"/>
      <c r="V2643" s="191"/>
      <c r="W2643" s="191"/>
    </row>
    <row r="2644" spans="1:23">
      <c r="A2644" s="191"/>
      <c r="B2644" s="191"/>
      <c r="C2644" s="191"/>
      <c r="D2644" s="191"/>
      <c r="E2644" s="182"/>
      <c r="F2644" s="191"/>
      <c r="G2644" s="191"/>
      <c r="H2644" s="191"/>
      <c r="I2644" s="182"/>
      <c r="J2644" s="191"/>
      <c r="K2644" s="191"/>
      <c r="L2644" s="191"/>
      <c r="M2644" s="191"/>
      <c r="N2644" s="191"/>
      <c r="O2644" s="191"/>
      <c r="P2644" s="191"/>
      <c r="Q2644" s="191"/>
      <c r="R2644" s="191"/>
      <c r="S2644" s="191"/>
      <c r="T2644" s="191"/>
      <c r="U2644" s="191"/>
      <c r="V2644" s="191"/>
      <c r="W2644" s="191"/>
    </row>
    <row r="2645" spans="1:23">
      <c r="A2645" s="191"/>
      <c r="B2645" s="191"/>
      <c r="C2645" s="191"/>
      <c r="D2645" s="191"/>
      <c r="E2645" s="182"/>
      <c r="F2645" s="191"/>
      <c r="G2645" s="191"/>
      <c r="H2645" s="191"/>
      <c r="I2645" s="182"/>
      <c r="J2645" s="191"/>
      <c r="K2645" s="191"/>
      <c r="L2645" s="191"/>
      <c r="M2645" s="191"/>
      <c r="N2645" s="191"/>
      <c r="O2645" s="191"/>
      <c r="P2645" s="191"/>
      <c r="Q2645" s="191"/>
      <c r="R2645" s="191"/>
      <c r="S2645" s="191"/>
      <c r="T2645" s="191"/>
      <c r="U2645" s="191"/>
      <c r="V2645" s="191"/>
      <c r="W2645" s="191"/>
    </row>
    <row r="2646" spans="1:23">
      <c r="A2646" s="191"/>
      <c r="B2646" s="191"/>
      <c r="C2646" s="191"/>
      <c r="D2646" s="191"/>
      <c r="E2646" s="182"/>
      <c r="F2646" s="191"/>
      <c r="G2646" s="191"/>
      <c r="H2646" s="191"/>
      <c r="I2646" s="182"/>
      <c r="J2646" s="191"/>
      <c r="K2646" s="191"/>
      <c r="L2646" s="191"/>
      <c r="M2646" s="191"/>
      <c r="N2646" s="191"/>
      <c r="O2646" s="191"/>
      <c r="P2646" s="191"/>
      <c r="Q2646" s="191"/>
      <c r="R2646" s="191"/>
      <c r="S2646" s="191"/>
      <c r="T2646" s="191"/>
      <c r="U2646" s="191"/>
      <c r="V2646" s="191"/>
      <c r="W2646" s="191"/>
    </row>
    <row r="2647" spans="1:23">
      <c r="A2647" s="191"/>
      <c r="B2647" s="191"/>
      <c r="C2647" s="191"/>
      <c r="D2647" s="191"/>
      <c r="E2647" s="182"/>
      <c r="F2647" s="191"/>
      <c r="G2647" s="191"/>
      <c r="H2647" s="191"/>
      <c r="I2647" s="182"/>
      <c r="J2647" s="191"/>
      <c r="K2647" s="191"/>
      <c r="L2647" s="191"/>
      <c r="M2647" s="191"/>
      <c r="N2647" s="191"/>
      <c r="O2647" s="191"/>
      <c r="P2647" s="191"/>
      <c r="Q2647" s="191"/>
      <c r="R2647" s="191"/>
      <c r="S2647" s="191"/>
      <c r="T2647" s="191"/>
      <c r="U2647" s="191"/>
      <c r="V2647" s="191"/>
      <c r="W2647" s="191"/>
    </row>
    <row r="2648" spans="1:23">
      <c r="A2648" s="191"/>
      <c r="B2648" s="191"/>
      <c r="C2648" s="191"/>
      <c r="D2648" s="191"/>
      <c r="E2648" s="182"/>
      <c r="F2648" s="191"/>
      <c r="G2648" s="191"/>
      <c r="H2648" s="191"/>
      <c r="I2648" s="182"/>
      <c r="J2648" s="191"/>
      <c r="K2648" s="191"/>
      <c r="L2648" s="191"/>
      <c r="M2648" s="191"/>
      <c r="N2648" s="191"/>
      <c r="O2648" s="191"/>
      <c r="P2648" s="191"/>
      <c r="Q2648" s="191"/>
      <c r="R2648" s="191"/>
      <c r="S2648" s="191"/>
      <c r="T2648" s="191"/>
      <c r="U2648" s="191"/>
      <c r="V2648" s="191"/>
      <c r="W2648" s="191"/>
    </row>
    <row r="2649" spans="1:23">
      <c r="A2649" s="191"/>
      <c r="B2649" s="191"/>
      <c r="C2649" s="191"/>
      <c r="D2649" s="191"/>
      <c r="E2649" s="182"/>
      <c r="F2649" s="191"/>
      <c r="G2649" s="191"/>
      <c r="H2649" s="191"/>
      <c r="I2649" s="182"/>
      <c r="J2649" s="191"/>
      <c r="K2649" s="191"/>
      <c r="L2649" s="191"/>
      <c r="M2649" s="191"/>
      <c r="N2649" s="191"/>
      <c r="O2649" s="191"/>
      <c r="P2649" s="191"/>
      <c r="Q2649" s="191"/>
      <c r="R2649" s="191"/>
      <c r="S2649" s="191"/>
      <c r="T2649" s="191"/>
      <c r="U2649" s="191"/>
      <c r="V2649" s="191"/>
      <c r="W2649" s="191"/>
    </row>
    <row r="2650" spans="1:23">
      <c r="A2650" s="191"/>
      <c r="B2650" s="191"/>
      <c r="C2650" s="191"/>
      <c r="D2650" s="191"/>
      <c r="E2650" s="182"/>
      <c r="F2650" s="191"/>
      <c r="G2650" s="191"/>
      <c r="H2650" s="191"/>
      <c r="I2650" s="182"/>
      <c r="J2650" s="191"/>
      <c r="K2650" s="191"/>
      <c r="L2650" s="191"/>
      <c r="M2650" s="191"/>
      <c r="N2650" s="191"/>
      <c r="O2650" s="191"/>
      <c r="P2650" s="191"/>
      <c r="Q2650" s="191"/>
      <c r="R2650" s="191"/>
      <c r="S2650" s="191"/>
      <c r="T2650" s="191"/>
      <c r="U2650" s="191"/>
      <c r="V2650" s="191"/>
      <c r="W2650" s="191"/>
    </row>
    <row r="2651" spans="1:23">
      <c r="A2651" s="191"/>
      <c r="B2651" s="191"/>
      <c r="C2651" s="191"/>
      <c r="D2651" s="191"/>
      <c r="E2651" s="182"/>
      <c r="F2651" s="191"/>
      <c r="G2651" s="191"/>
      <c r="H2651" s="191"/>
      <c r="I2651" s="182"/>
      <c r="J2651" s="191"/>
      <c r="K2651" s="191"/>
      <c r="L2651" s="191"/>
      <c r="M2651" s="191"/>
      <c r="N2651" s="191"/>
      <c r="O2651" s="191"/>
      <c r="P2651" s="191"/>
      <c r="Q2651" s="191"/>
      <c r="R2651" s="191"/>
      <c r="S2651" s="191"/>
      <c r="T2651" s="191"/>
      <c r="U2651" s="191"/>
      <c r="V2651" s="191"/>
      <c r="W2651" s="191"/>
    </row>
    <row r="2652" spans="1:23">
      <c r="A2652" s="191"/>
      <c r="B2652" s="191"/>
      <c r="C2652" s="191"/>
      <c r="D2652" s="191"/>
      <c r="E2652" s="182"/>
      <c r="F2652" s="191"/>
      <c r="G2652" s="191"/>
      <c r="H2652" s="191"/>
      <c r="I2652" s="182"/>
      <c r="J2652" s="191"/>
      <c r="K2652" s="191"/>
      <c r="L2652" s="191"/>
      <c r="M2652" s="191"/>
      <c r="N2652" s="191"/>
      <c r="O2652" s="191"/>
      <c r="P2652" s="191"/>
      <c r="Q2652" s="191"/>
      <c r="R2652" s="191"/>
      <c r="S2652" s="191"/>
      <c r="T2652" s="191"/>
      <c r="U2652" s="191"/>
      <c r="V2652" s="191"/>
      <c r="W2652" s="191"/>
    </row>
    <row r="2653" spans="1:23">
      <c r="A2653" s="191"/>
      <c r="B2653" s="191"/>
      <c r="C2653" s="191"/>
      <c r="D2653" s="191"/>
      <c r="E2653" s="182"/>
      <c r="F2653" s="191"/>
      <c r="G2653" s="191"/>
      <c r="H2653" s="191"/>
      <c r="I2653" s="182"/>
      <c r="J2653" s="191"/>
      <c r="K2653" s="191"/>
      <c r="L2653" s="191"/>
      <c r="M2653" s="191"/>
      <c r="N2653" s="191"/>
      <c r="O2653" s="191"/>
      <c r="P2653" s="191"/>
      <c r="Q2653" s="191"/>
      <c r="R2653" s="191"/>
      <c r="S2653" s="191"/>
      <c r="T2653" s="191"/>
      <c r="U2653" s="191"/>
      <c r="V2653" s="191"/>
      <c r="W2653" s="191"/>
    </row>
    <row r="2654" spans="1:23">
      <c r="A2654" s="191"/>
      <c r="B2654" s="191"/>
      <c r="C2654" s="191"/>
      <c r="D2654" s="191"/>
      <c r="E2654" s="182"/>
      <c r="F2654" s="191"/>
      <c r="G2654" s="191"/>
      <c r="H2654" s="191"/>
      <c r="I2654" s="182"/>
      <c r="J2654" s="191"/>
      <c r="K2654" s="191"/>
      <c r="L2654" s="191"/>
      <c r="M2654" s="191"/>
      <c r="N2654" s="191"/>
      <c r="O2654" s="191"/>
      <c r="P2654" s="191"/>
      <c r="Q2654" s="191"/>
      <c r="R2654" s="191"/>
      <c r="S2654" s="191"/>
      <c r="T2654" s="191"/>
      <c r="U2654" s="191"/>
      <c r="V2654" s="191"/>
      <c r="W2654" s="191"/>
    </row>
    <row r="2655" spans="1:23">
      <c r="A2655" s="191"/>
      <c r="B2655" s="191"/>
      <c r="C2655" s="191"/>
      <c r="D2655" s="191"/>
      <c r="E2655" s="182"/>
      <c r="F2655" s="191"/>
      <c r="G2655" s="191"/>
      <c r="H2655" s="191"/>
      <c r="I2655" s="182"/>
      <c r="J2655" s="191"/>
      <c r="K2655" s="191"/>
      <c r="L2655" s="191"/>
      <c r="M2655" s="191"/>
      <c r="N2655" s="191"/>
      <c r="O2655" s="191"/>
      <c r="P2655" s="191"/>
      <c r="Q2655" s="191"/>
      <c r="R2655" s="191"/>
      <c r="S2655" s="191"/>
      <c r="T2655" s="191"/>
      <c r="U2655" s="191"/>
      <c r="V2655" s="191"/>
      <c r="W2655" s="191"/>
    </row>
    <row r="2656" spans="1:23">
      <c r="A2656" s="191"/>
      <c r="B2656" s="191"/>
      <c r="C2656" s="191"/>
      <c r="D2656" s="191"/>
      <c r="E2656" s="182"/>
      <c r="F2656" s="191"/>
      <c r="G2656" s="191"/>
      <c r="H2656" s="191"/>
      <c r="I2656" s="182"/>
      <c r="J2656" s="191"/>
      <c r="K2656" s="191"/>
      <c r="L2656" s="191"/>
      <c r="M2656" s="191"/>
      <c r="N2656" s="191"/>
      <c r="O2656" s="191"/>
      <c r="P2656" s="191"/>
      <c r="Q2656" s="191"/>
      <c r="R2656" s="191"/>
      <c r="S2656" s="191"/>
      <c r="T2656" s="191"/>
      <c r="U2656" s="191"/>
      <c r="V2656" s="191"/>
      <c r="W2656" s="191"/>
    </row>
    <row r="2657" spans="1:23">
      <c r="A2657" s="191"/>
      <c r="B2657" s="191"/>
      <c r="C2657" s="191"/>
      <c r="D2657" s="191"/>
      <c r="E2657" s="182"/>
      <c r="F2657" s="191"/>
      <c r="G2657" s="191"/>
      <c r="H2657" s="191"/>
      <c r="I2657" s="182"/>
      <c r="J2657" s="191"/>
      <c r="K2657" s="191"/>
      <c r="L2657" s="191"/>
      <c r="M2657" s="191"/>
      <c r="N2657" s="191"/>
      <c r="O2657" s="191"/>
      <c r="P2657" s="191"/>
      <c r="Q2657" s="191"/>
      <c r="R2657" s="191"/>
      <c r="S2657" s="191"/>
      <c r="T2657" s="191"/>
      <c r="U2657" s="191"/>
      <c r="V2657" s="191"/>
      <c r="W2657" s="191"/>
    </row>
    <row r="2658" spans="1:23">
      <c r="A2658" s="191"/>
      <c r="B2658" s="191"/>
      <c r="C2658" s="191"/>
      <c r="D2658" s="191"/>
      <c r="E2658" s="182"/>
      <c r="F2658" s="191"/>
      <c r="G2658" s="191"/>
      <c r="H2658" s="191"/>
      <c r="I2658" s="182"/>
      <c r="J2658" s="191"/>
      <c r="K2658" s="191"/>
      <c r="L2658" s="191"/>
      <c r="M2658" s="191"/>
      <c r="N2658" s="191"/>
      <c r="O2658" s="191"/>
      <c r="P2658" s="191"/>
      <c r="Q2658" s="191"/>
      <c r="R2658" s="191"/>
      <c r="S2658" s="191"/>
      <c r="T2658" s="191"/>
      <c r="U2658" s="191"/>
      <c r="V2658" s="191"/>
      <c r="W2658" s="191"/>
    </row>
    <row r="2659" spans="1:23">
      <c r="A2659" s="191"/>
      <c r="B2659" s="191"/>
      <c r="C2659" s="191"/>
      <c r="D2659" s="191"/>
      <c r="E2659" s="182"/>
      <c r="F2659" s="191"/>
      <c r="G2659" s="191"/>
      <c r="H2659" s="191"/>
      <c r="I2659" s="182"/>
      <c r="J2659" s="191"/>
      <c r="K2659" s="191"/>
      <c r="L2659" s="191"/>
      <c r="M2659" s="191"/>
      <c r="N2659" s="191"/>
      <c r="O2659" s="191"/>
      <c r="P2659" s="191"/>
      <c r="Q2659" s="191"/>
      <c r="R2659" s="191"/>
      <c r="S2659" s="191"/>
      <c r="T2659" s="191"/>
      <c r="U2659" s="191"/>
      <c r="V2659" s="191"/>
      <c r="W2659" s="191"/>
    </row>
    <row r="2660" spans="1:23">
      <c r="A2660" s="191"/>
      <c r="B2660" s="191"/>
      <c r="C2660" s="191"/>
      <c r="D2660" s="191"/>
      <c r="E2660" s="182"/>
      <c r="F2660" s="191"/>
      <c r="G2660" s="191"/>
      <c r="H2660" s="191"/>
      <c r="I2660" s="182"/>
      <c r="J2660" s="191"/>
      <c r="K2660" s="191"/>
      <c r="L2660" s="191"/>
      <c r="M2660" s="191"/>
      <c r="N2660" s="191"/>
      <c r="O2660" s="191"/>
      <c r="P2660" s="191"/>
      <c r="Q2660" s="191"/>
      <c r="R2660" s="191"/>
      <c r="S2660" s="191"/>
      <c r="T2660" s="191"/>
      <c r="U2660" s="191"/>
      <c r="V2660" s="191"/>
      <c r="W2660" s="191"/>
    </row>
    <row r="2661" spans="1:23">
      <c r="A2661" s="191"/>
      <c r="B2661" s="191"/>
      <c r="C2661" s="191"/>
      <c r="D2661" s="191"/>
      <c r="E2661" s="182"/>
      <c r="F2661" s="191"/>
      <c r="G2661" s="191"/>
      <c r="H2661" s="191"/>
      <c r="I2661" s="182"/>
      <c r="J2661" s="191"/>
      <c r="K2661" s="191"/>
      <c r="L2661" s="191"/>
      <c r="M2661" s="191"/>
      <c r="N2661" s="191"/>
      <c r="O2661" s="191"/>
      <c r="P2661" s="191"/>
      <c r="Q2661" s="191"/>
      <c r="R2661" s="191"/>
      <c r="S2661" s="191"/>
      <c r="T2661" s="191"/>
      <c r="U2661" s="191"/>
      <c r="V2661" s="191"/>
      <c r="W2661" s="191"/>
    </row>
    <row r="2662" spans="1:23">
      <c r="A2662" s="191"/>
      <c r="B2662" s="191"/>
      <c r="C2662" s="191"/>
      <c r="D2662" s="191"/>
      <c r="E2662" s="182"/>
      <c r="F2662" s="191"/>
      <c r="G2662" s="191"/>
      <c r="H2662" s="191"/>
      <c r="I2662" s="182"/>
      <c r="J2662" s="191"/>
      <c r="K2662" s="191"/>
      <c r="L2662" s="191"/>
      <c r="M2662" s="191"/>
      <c r="N2662" s="191"/>
      <c r="O2662" s="191"/>
      <c r="P2662" s="191"/>
      <c r="Q2662" s="191"/>
      <c r="R2662" s="191"/>
      <c r="S2662" s="191"/>
      <c r="T2662" s="191"/>
      <c r="U2662" s="191"/>
      <c r="V2662" s="191"/>
      <c r="W2662" s="191"/>
    </row>
    <row r="2663" spans="1:23">
      <c r="A2663" s="191"/>
      <c r="B2663" s="191"/>
      <c r="C2663" s="191"/>
      <c r="D2663" s="191"/>
      <c r="E2663" s="182"/>
      <c r="F2663" s="191"/>
      <c r="G2663" s="191"/>
      <c r="H2663" s="191"/>
      <c r="I2663" s="182"/>
      <c r="J2663" s="191"/>
      <c r="K2663" s="191"/>
      <c r="L2663" s="191"/>
      <c r="M2663" s="191"/>
      <c r="N2663" s="191"/>
      <c r="O2663" s="191"/>
      <c r="P2663" s="191"/>
      <c r="Q2663" s="191"/>
      <c r="R2663" s="191"/>
      <c r="S2663" s="191"/>
      <c r="T2663" s="191"/>
      <c r="U2663" s="191"/>
      <c r="V2663" s="191"/>
      <c r="W2663" s="191"/>
    </row>
    <row r="2664" spans="1:23">
      <c r="A2664" s="191"/>
      <c r="B2664" s="191"/>
      <c r="C2664" s="191"/>
      <c r="D2664" s="191"/>
      <c r="E2664" s="182"/>
      <c r="F2664" s="191"/>
      <c r="G2664" s="191"/>
      <c r="H2664" s="191"/>
      <c r="I2664" s="182"/>
      <c r="J2664" s="191"/>
      <c r="K2664" s="191"/>
      <c r="L2664" s="191"/>
      <c r="M2664" s="191"/>
      <c r="N2664" s="191"/>
      <c r="O2664" s="191"/>
      <c r="P2664" s="191"/>
      <c r="Q2664" s="191"/>
      <c r="R2664" s="191"/>
      <c r="S2664" s="191"/>
      <c r="T2664" s="191"/>
      <c r="U2664" s="191"/>
      <c r="V2664" s="191"/>
      <c r="W2664" s="191"/>
    </row>
    <row r="2665" spans="1:23">
      <c r="A2665" s="191"/>
      <c r="B2665" s="191"/>
      <c r="C2665" s="191"/>
      <c r="D2665" s="191"/>
      <c r="E2665" s="182"/>
      <c r="F2665" s="191"/>
      <c r="G2665" s="191"/>
      <c r="H2665" s="191"/>
      <c r="I2665" s="182"/>
      <c r="J2665" s="191"/>
      <c r="K2665" s="191"/>
      <c r="L2665" s="191"/>
      <c r="M2665" s="191"/>
      <c r="N2665" s="191"/>
      <c r="O2665" s="191"/>
      <c r="P2665" s="191"/>
      <c r="Q2665" s="191"/>
      <c r="R2665" s="191"/>
      <c r="S2665" s="191"/>
      <c r="T2665" s="191"/>
      <c r="U2665" s="191"/>
      <c r="V2665" s="191"/>
      <c r="W2665" s="191"/>
    </row>
    <row r="2666" spans="1:23">
      <c r="A2666" s="191"/>
      <c r="B2666" s="191"/>
      <c r="C2666" s="191"/>
      <c r="D2666" s="191"/>
      <c r="E2666" s="182"/>
      <c r="F2666" s="191"/>
      <c r="G2666" s="191"/>
      <c r="H2666" s="191"/>
      <c r="I2666" s="182"/>
      <c r="J2666" s="191"/>
      <c r="K2666" s="191"/>
      <c r="L2666" s="191"/>
      <c r="M2666" s="191"/>
      <c r="N2666" s="191"/>
      <c r="O2666" s="191"/>
      <c r="P2666" s="191"/>
      <c r="Q2666" s="191"/>
      <c r="R2666" s="191"/>
      <c r="S2666" s="191"/>
      <c r="T2666" s="191"/>
      <c r="U2666" s="191"/>
      <c r="V2666" s="191"/>
      <c r="W2666" s="191"/>
    </row>
    <row r="2667" spans="1:23">
      <c r="A2667" s="191"/>
      <c r="B2667" s="191"/>
      <c r="C2667" s="191"/>
      <c r="D2667" s="191"/>
      <c r="E2667" s="182"/>
      <c r="F2667" s="191"/>
      <c r="G2667" s="191"/>
      <c r="H2667" s="191"/>
      <c r="I2667" s="182"/>
      <c r="J2667" s="191"/>
      <c r="K2667" s="191"/>
      <c r="L2667" s="191"/>
      <c r="M2667" s="191"/>
      <c r="N2667" s="191"/>
      <c r="O2667" s="191"/>
      <c r="P2667" s="191"/>
      <c r="Q2667" s="191"/>
      <c r="R2667" s="191"/>
      <c r="S2667" s="191"/>
      <c r="T2667" s="191"/>
      <c r="U2667" s="191"/>
      <c r="V2667" s="191"/>
      <c r="W2667" s="191"/>
    </row>
    <row r="2668" spans="1:23">
      <c r="A2668" s="191"/>
      <c r="B2668" s="191"/>
      <c r="C2668" s="191"/>
      <c r="D2668" s="191"/>
      <c r="E2668" s="182"/>
      <c r="F2668" s="191"/>
      <c r="G2668" s="191"/>
      <c r="H2668" s="191"/>
      <c r="I2668" s="182"/>
      <c r="J2668" s="191"/>
      <c r="K2668" s="191"/>
      <c r="L2668" s="191"/>
      <c r="M2668" s="191"/>
      <c r="N2668" s="191"/>
      <c r="O2668" s="191"/>
      <c r="P2668" s="191"/>
      <c r="Q2668" s="191"/>
      <c r="R2668" s="191"/>
      <c r="S2668" s="191"/>
      <c r="T2668" s="191"/>
      <c r="U2668" s="191"/>
      <c r="V2668" s="191"/>
      <c r="W2668" s="191"/>
    </row>
    <row r="2669" spans="1:23">
      <c r="A2669" s="191"/>
      <c r="B2669" s="191"/>
      <c r="C2669" s="191"/>
      <c r="D2669" s="191"/>
      <c r="E2669" s="182"/>
      <c r="F2669" s="191"/>
      <c r="G2669" s="191"/>
      <c r="H2669" s="191"/>
      <c r="I2669" s="182"/>
      <c r="J2669" s="191"/>
      <c r="K2669" s="191"/>
      <c r="L2669" s="191"/>
      <c r="M2669" s="191"/>
      <c r="N2669" s="191"/>
      <c r="O2669" s="191"/>
      <c r="P2669" s="191"/>
      <c r="Q2669" s="191"/>
      <c r="R2669" s="191"/>
      <c r="S2669" s="191"/>
      <c r="T2669" s="191"/>
      <c r="U2669" s="191"/>
      <c r="V2669" s="191"/>
      <c r="W2669" s="191"/>
    </row>
    <row r="2670" spans="1:23">
      <c r="A2670" s="191"/>
      <c r="B2670" s="191"/>
      <c r="C2670" s="191"/>
      <c r="D2670" s="191"/>
      <c r="E2670" s="182"/>
      <c r="F2670" s="191"/>
      <c r="G2670" s="191"/>
      <c r="H2670" s="191"/>
      <c r="I2670" s="182"/>
      <c r="J2670" s="191"/>
      <c r="K2670" s="191"/>
      <c r="L2670" s="191"/>
      <c r="M2670" s="191"/>
      <c r="N2670" s="191"/>
      <c r="O2670" s="191"/>
      <c r="P2670" s="191"/>
      <c r="Q2670" s="191"/>
      <c r="R2670" s="191"/>
      <c r="S2670" s="191"/>
      <c r="T2670" s="191"/>
      <c r="U2670" s="191"/>
      <c r="V2670" s="191"/>
      <c r="W2670" s="191"/>
    </row>
    <row r="2671" spans="1:23">
      <c r="A2671" s="191"/>
      <c r="B2671" s="191"/>
      <c r="C2671" s="191"/>
      <c r="D2671" s="191"/>
      <c r="E2671" s="182"/>
      <c r="F2671" s="191"/>
      <c r="G2671" s="191"/>
      <c r="H2671" s="191"/>
      <c r="I2671" s="182"/>
      <c r="J2671" s="191"/>
      <c r="K2671" s="191"/>
      <c r="L2671" s="191"/>
      <c r="M2671" s="191"/>
      <c r="N2671" s="191"/>
      <c r="O2671" s="191"/>
      <c r="P2671" s="191"/>
      <c r="Q2671" s="191"/>
      <c r="R2671" s="191"/>
      <c r="S2671" s="191"/>
      <c r="T2671" s="191"/>
      <c r="U2671" s="191"/>
      <c r="V2671" s="191"/>
      <c r="W2671" s="191"/>
    </row>
    <row r="2672" spans="1:23">
      <c r="A2672" s="191"/>
      <c r="B2672" s="191"/>
      <c r="C2672" s="191"/>
      <c r="D2672" s="191"/>
      <c r="E2672" s="182"/>
      <c r="F2672" s="191"/>
      <c r="G2672" s="191"/>
      <c r="H2672" s="191"/>
      <c r="I2672" s="182"/>
      <c r="J2672" s="191"/>
      <c r="K2672" s="191"/>
      <c r="L2672" s="191"/>
      <c r="M2672" s="191"/>
      <c r="N2672" s="191"/>
      <c r="O2672" s="191"/>
      <c r="P2672" s="191"/>
      <c r="Q2672" s="191"/>
      <c r="R2672" s="191"/>
      <c r="S2672" s="191"/>
      <c r="T2672" s="191"/>
      <c r="U2672" s="191"/>
      <c r="V2672" s="191"/>
      <c r="W2672" s="191"/>
    </row>
    <row r="2673" spans="1:23">
      <c r="A2673" s="191"/>
      <c r="B2673" s="191"/>
      <c r="C2673" s="191"/>
      <c r="D2673" s="191"/>
      <c r="E2673" s="182"/>
      <c r="F2673" s="191"/>
      <c r="G2673" s="191"/>
      <c r="H2673" s="191"/>
      <c r="I2673" s="182"/>
      <c r="J2673" s="191"/>
      <c r="K2673" s="191"/>
      <c r="L2673" s="191"/>
      <c r="M2673" s="191"/>
      <c r="N2673" s="191"/>
      <c r="O2673" s="191"/>
      <c r="P2673" s="191"/>
      <c r="Q2673" s="191"/>
      <c r="R2673" s="191"/>
      <c r="S2673" s="191"/>
      <c r="T2673" s="191"/>
      <c r="U2673" s="191"/>
      <c r="V2673" s="191"/>
      <c r="W2673" s="191"/>
    </row>
    <row r="2674" spans="1:23">
      <c r="A2674" s="191"/>
      <c r="B2674" s="191"/>
      <c r="C2674" s="191"/>
      <c r="D2674" s="191"/>
      <c r="E2674" s="182"/>
      <c r="F2674" s="191"/>
      <c r="G2674" s="191"/>
      <c r="H2674" s="191"/>
      <c r="I2674" s="182"/>
      <c r="J2674" s="191"/>
      <c r="K2674" s="191"/>
      <c r="L2674" s="191"/>
      <c r="M2674" s="191"/>
      <c r="N2674" s="191"/>
      <c r="O2674" s="191"/>
      <c r="P2674" s="191"/>
      <c r="Q2674" s="191"/>
      <c r="R2674" s="191"/>
      <c r="S2674" s="191"/>
      <c r="T2674" s="191"/>
      <c r="U2674" s="191"/>
      <c r="V2674" s="191"/>
      <c r="W2674" s="191"/>
    </row>
    <row r="2675" spans="1:23">
      <c r="A2675" s="191"/>
      <c r="B2675" s="191"/>
      <c r="C2675" s="191"/>
      <c r="D2675" s="191"/>
      <c r="E2675" s="182"/>
      <c r="F2675" s="191"/>
      <c r="G2675" s="191"/>
      <c r="H2675" s="191"/>
      <c r="I2675" s="182"/>
      <c r="J2675" s="191"/>
      <c r="K2675" s="191"/>
      <c r="L2675" s="191"/>
      <c r="M2675" s="191"/>
      <c r="N2675" s="191"/>
      <c r="O2675" s="191"/>
      <c r="P2675" s="191"/>
      <c r="Q2675" s="191"/>
      <c r="R2675" s="191"/>
      <c r="S2675" s="191"/>
      <c r="T2675" s="191"/>
      <c r="U2675" s="191"/>
      <c r="V2675" s="191"/>
      <c r="W2675" s="191"/>
    </row>
    <row r="2676" spans="1:23">
      <c r="A2676" s="191"/>
      <c r="B2676" s="191"/>
      <c r="C2676" s="191"/>
      <c r="D2676" s="191"/>
      <c r="E2676" s="182"/>
      <c r="F2676" s="191"/>
      <c r="G2676" s="191"/>
      <c r="H2676" s="191"/>
      <c r="I2676" s="182"/>
      <c r="J2676" s="191"/>
      <c r="K2676" s="191"/>
      <c r="L2676" s="191"/>
      <c r="M2676" s="191"/>
      <c r="N2676" s="191"/>
      <c r="O2676" s="191"/>
      <c r="P2676" s="191"/>
      <c r="Q2676" s="191"/>
      <c r="R2676" s="191"/>
      <c r="S2676" s="191"/>
      <c r="T2676" s="191"/>
      <c r="U2676" s="191"/>
      <c r="V2676" s="191"/>
      <c r="W2676" s="191"/>
    </row>
    <row r="2677" spans="1:23">
      <c r="A2677" s="191"/>
      <c r="B2677" s="191"/>
      <c r="C2677" s="191"/>
      <c r="D2677" s="191"/>
      <c r="E2677" s="182"/>
      <c r="F2677" s="191"/>
      <c r="G2677" s="191"/>
      <c r="H2677" s="191"/>
      <c r="I2677" s="182"/>
      <c r="J2677" s="191"/>
      <c r="K2677" s="191"/>
      <c r="L2677" s="191"/>
      <c r="M2677" s="191"/>
      <c r="N2677" s="191"/>
      <c r="O2677" s="191"/>
      <c r="P2677" s="191"/>
      <c r="Q2677" s="191"/>
      <c r="R2677" s="191"/>
      <c r="S2677" s="191"/>
      <c r="T2677" s="191"/>
      <c r="U2677" s="191"/>
      <c r="V2677" s="191"/>
      <c r="W2677" s="191"/>
    </row>
    <row r="2678" spans="1:23">
      <c r="A2678" s="191"/>
      <c r="B2678" s="191"/>
      <c r="C2678" s="191"/>
      <c r="D2678" s="191"/>
      <c r="E2678" s="182"/>
      <c r="F2678" s="191"/>
      <c r="G2678" s="191"/>
      <c r="H2678" s="191"/>
      <c r="I2678" s="182"/>
      <c r="J2678" s="191"/>
      <c r="K2678" s="191"/>
      <c r="L2678" s="191"/>
      <c r="M2678" s="191"/>
      <c r="N2678" s="191"/>
      <c r="O2678" s="191"/>
      <c r="P2678" s="191"/>
      <c r="Q2678" s="191"/>
      <c r="R2678" s="191"/>
      <c r="S2678" s="191"/>
      <c r="T2678" s="191"/>
      <c r="U2678" s="191"/>
      <c r="V2678" s="191"/>
      <c r="W2678" s="191"/>
    </row>
    <row r="2679" spans="1:23">
      <c r="A2679" s="191"/>
      <c r="B2679" s="191"/>
      <c r="C2679" s="191"/>
      <c r="D2679" s="191"/>
      <c r="E2679" s="182"/>
      <c r="F2679" s="191"/>
      <c r="G2679" s="191"/>
      <c r="H2679" s="191"/>
      <c r="I2679" s="182"/>
      <c r="J2679" s="191"/>
      <c r="K2679" s="191"/>
      <c r="L2679" s="191"/>
      <c r="M2679" s="191"/>
      <c r="N2679" s="191"/>
      <c r="O2679" s="191"/>
      <c r="P2679" s="191"/>
      <c r="Q2679" s="191"/>
      <c r="R2679" s="191"/>
      <c r="S2679" s="191"/>
      <c r="T2679" s="191"/>
      <c r="U2679" s="191"/>
      <c r="V2679" s="191"/>
      <c r="W2679" s="191"/>
    </row>
    <row r="2680" spans="1:23">
      <c r="A2680" s="191"/>
      <c r="B2680" s="191"/>
      <c r="C2680" s="191"/>
      <c r="D2680" s="191"/>
      <c r="E2680" s="182"/>
      <c r="F2680" s="191"/>
      <c r="G2680" s="191"/>
      <c r="H2680" s="191"/>
      <c r="I2680" s="182"/>
      <c r="J2680" s="191"/>
      <c r="K2680" s="191"/>
      <c r="L2680" s="191"/>
      <c r="M2680" s="191"/>
      <c r="N2680" s="191"/>
      <c r="O2680" s="191"/>
      <c r="P2680" s="191"/>
      <c r="Q2680" s="191"/>
      <c r="R2680" s="191"/>
      <c r="S2680" s="191"/>
      <c r="T2680" s="191"/>
      <c r="U2680" s="191"/>
      <c r="V2680" s="191"/>
      <c r="W2680" s="191"/>
    </row>
    <row r="2681" spans="1:23">
      <c r="A2681" s="191"/>
      <c r="B2681" s="191"/>
      <c r="C2681" s="191"/>
      <c r="D2681" s="191"/>
      <c r="E2681" s="182"/>
      <c r="F2681" s="191"/>
      <c r="G2681" s="191"/>
      <c r="H2681" s="191"/>
      <c r="I2681" s="182"/>
      <c r="J2681" s="191"/>
      <c r="K2681" s="191"/>
      <c r="L2681" s="191"/>
      <c r="M2681" s="191"/>
      <c r="N2681" s="191"/>
      <c r="O2681" s="191"/>
      <c r="P2681" s="191"/>
      <c r="Q2681" s="191"/>
      <c r="R2681" s="191"/>
      <c r="S2681" s="191"/>
      <c r="T2681" s="191"/>
      <c r="U2681" s="191"/>
      <c r="V2681" s="191"/>
      <c r="W2681" s="191"/>
    </row>
    <row r="2682" spans="1:23">
      <c r="A2682" s="191"/>
      <c r="B2682" s="191"/>
      <c r="C2682" s="191"/>
      <c r="D2682" s="191"/>
      <c r="E2682" s="182"/>
      <c r="F2682" s="191"/>
      <c r="G2682" s="191"/>
      <c r="H2682" s="191"/>
      <c r="I2682" s="182"/>
      <c r="J2682" s="191"/>
      <c r="K2682" s="191"/>
      <c r="L2682" s="191"/>
      <c r="M2682" s="191"/>
      <c r="N2682" s="191"/>
      <c r="O2682" s="191"/>
      <c r="P2682" s="191"/>
      <c r="Q2682" s="191"/>
      <c r="R2682" s="191"/>
      <c r="S2682" s="191"/>
      <c r="T2682" s="191"/>
      <c r="U2682" s="191"/>
      <c r="V2682" s="191"/>
      <c r="W2682" s="191"/>
    </row>
    <row r="2683" spans="1:23">
      <c r="A2683" s="191"/>
      <c r="B2683" s="191"/>
      <c r="C2683" s="191"/>
      <c r="D2683" s="191"/>
      <c r="E2683" s="182"/>
      <c r="F2683" s="191"/>
      <c r="G2683" s="191"/>
      <c r="H2683" s="191"/>
      <c r="I2683" s="182"/>
      <c r="J2683" s="191"/>
      <c r="K2683" s="191"/>
      <c r="L2683" s="191"/>
      <c r="M2683" s="191"/>
      <c r="N2683" s="191"/>
      <c r="O2683" s="191"/>
      <c r="P2683" s="191"/>
      <c r="Q2683" s="191"/>
      <c r="R2683" s="191"/>
      <c r="S2683" s="191"/>
      <c r="T2683" s="191"/>
      <c r="U2683" s="191"/>
      <c r="V2683" s="191"/>
      <c r="W2683" s="191"/>
    </row>
    <row r="2684" spans="1:23">
      <c r="A2684" s="191"/>
      <c r="B2684" s="191"/>
      <c r="C2684" s="191"/>
      <c r="D2684" s="191"/>
      <c r="E2684" s="182"/>
      <c r="F2684" s="191"/>
      <c r="G2684" s="191"/>
      <c r="H2684" s="191"/>
      <c r="I2684" s="182"/>
      <c r="J2684" s="191"/>
      <c r="K2684" s="191"/>
      <c r="L2684" s="191"/>
      <c r="M2684" s="191"/>
      <c r="N2684" s="191"/>
      <c r="O2684" s="191"/>
      <c r="P2684" s="191"/>
      <c r="Q2684" s="191"/>
      <c r="R2684" s="191"/>
      <c r="S2684" s="191"/>
      <c r="T2684" s="191"/>
      <c r="U2684" s="191"/>
      <c r="V2684" s="191"/>
      <c r="W2684" s="191"/>
    </row>
    <row r="2685" spans="1:23">
      <c r="A2685" s="191"/>
      <c r="B2685" s="191"/>
      <c r="C2685" s="191"/>
      <c r="D2685" s="191"/>
      <c r="E2685" s="182"/>
      <c r="F2685" s="191"/>
      <c r="G2685" s="191"/>
      <c r="H2685" s="191"/>
      <c r="I2685" s="182"/>
      <c r="J2685" s="191"/>
      <c r="K2685" s="191"/>
      <c r="L2685" s="191"/>
      <c r="M2685" s="191"/>
      <c r="N2685" s="191"/>
      <c r="O2685" s="191"/>
      <c r="P2685" s="191"/>
      <c r="Q2685" s="191"/>
      <c r="R2685" s="191"/>
      <c r="S2685" s="191"/>
      <c r="T2685" s="191"/>
      <c r="U2685" s="191"/>
      <c r="V2685" s="191"/>
      <c r="W2685" s="191"/>
    </row>
    <row r="2686" spans="1:23">
      <c r="A2686" s="191"/>
      <c r="B2686" s="191"/>
      <c r="C2686" s="191"/>
      <c r="D2686" s="191"/>
      <c r="E2686" s="182"/>
      <c r="F2686" s="191"/>
      <c r="G2686" s="191"/>
      <c r="H2686" s="191"/>
      <c r="I2686" s="182"/>
      <c r="J2686" s="191"/>
      <c r="K2686" s="191"/>
      <c r="L2686" s="191"/>
      <c r="M2686" s="191"/>
      <c r="N2686" s="191"/>
      <c r="O2686" s="191"/>
      <c r="P2686" s="191"/>
      <c r="Q2686" s="191"/>
      <c r="R2686" s="191"/>
      <c r="S2686" s="191"/>
      <c r="T2686" s="191"/>
      <c r="U2686" s="191"/>
      <c r="V2686" s="191"/>
      <c r="W2686" s="191"/>
    </row>
    <row r="2687" spans="1:23">
      <c r="A2687" s="191"/>
      <c r="B2687" s="191"/>
      <c r="C2687" s="191"/>
      <c r="D2687" s="191"/>
      <c r="E2687" s="182"/>
      <c r="F2687" s="191"/>
      <c r="G2687" s="191"/>
      <c r="H2687" s="191"/>
      <c r="I2687" s="182"/>
      <c r="J2687" s="191"/>
      <c r="K2687" s="191"/>
      <c r="L2687" s="191"/>
      <c r="M2687" s="191"/>
      <c r="N2687" s="191"/>
      <c r="O2687" s="191"/>
      <c r="P2687" s="191"/>
      <c r="Q2687" s="191"/>
      <c r="R2687" s="191"/>
      <c r="S2687" s="191"/>
      <c r="T2687" s="191"/>
      <c r="U2687" s="191"/>
      <c r="V2687" s="191"/>
      <c r="W2687" s="191"/>
    </row>
    <row r="2688" spans="1:23">
      <c r="A2688" s="191"/>
      <c r="B2688" s="191"/>
      <c r="C2688" s="191"/>
      <c r="D2688" s="191"/>
      <c r="E2688" s="182"/>
      <c r="F2688" s="191"/>
      <c r="G2688" s="191"/>
      <c r="H2688" s="191"/>
      <c r="I2688" s="182"/>
      <c r="J2688" s="191"/>
      <c r="K2688" s="191"/>
      <c r="L2688" s="191"/>
      <c r="M2688" s="191"/>
      <c r="N2688" s="191"/>
      <c r="O2688" s="191"/>
      <c r="P2688" s="191"/>
      <c r="Q2688" s="191"/>
      <c r="R2688" s="191"/>
      <c r="S2688" s="191"/>
      <c r="T2688" s="191"/>
      <c r="U2688" s="191"/>
      <c r="V2688" s="191"/>
      <c r="W2688" s="191"/>
    </row>
    <row r="2689" spans="1:23">
      <c r="A2689" s="191"/>
      <c r="B2689" s="191"/>
      <c r="C2689" s="191"/>
      <c r="D2689" s="191"/>
      <c r="E2689" s="182"/>
      <c r="F2689" s="191"/>
      <c r="G2689" s="191"/>
      <c r="H2689" s="191"/>
      <c r="I2689" s="182"/>
      <c r="J2689" s="191"/>
      <c r="K2689" s="191"/>
      <c r="L2689" s="191"/>
      <c r="M2689" s="191"/>
      <c r="N2689" s="191"/>
      <c r="O2689" s="191"/>
      <c r="P2689" s="191"/>
      <c r="Q2689" s="191"/>
      <c r="R2689" s="191"/>
      <c r="S2689" s="191"/>
      <c r="T2689" s="191"/>
      <c r="U2689" s="191"/>
      <c r="V2689" s="191"/>
      <c r="W2689" s="191"/>
    </row>
    <row r="2690" spans="1:23">
      <c r="A2690" s="191"/>
      <c r="B2690" s="191"/>
      <c r="C2690" s="191"/>
      <c r="D2690" s="191"/>
      <c r="E2690" s="182"/>
      <c r="F2690" s="191"/>
      <c r="G2690" s="191"/>
      <c r="H2690" s="191"/>
      <c r="I2690" s="182"/>
      <c r="J2690" s="191"/>
      <c r="K2690" s="191"/>
      <c r="L2690" s="191"/>
      <c r="M2690" s="191"/>
      <c r="N2690" s="191"/>
      <c r="O2690" s="191"/>
      <c r="P2690" s="191"/>
      <c r="Q2690" s="191"/>
      <c r="R2690" s="191"/>
      <c r="S2690" s="191"/>
      <c r="T2690" s="191"/>
      <c r="U2690" s="191"/>
      <c r="V2690" s="191"/>
      <c r="W2690" s="191"/>
    </row>
    <row r="2691" spans="1:23">
      <c r="A2691" s="191"/>
      <c r="B2691" s="191"/>
      <c r="C2691" s="191"/>
      <c r="D2691" s="191"/>
      <c r="E2691" s="182"/>
      <c r="F2691" s="191"/>
      <c r="G2691" s="191"/>
      <c r="H2691" s="191"/>
      <c r="I2691" s="182"/>
      <c r="J2691" s="191"/>
      <c r="K2691" s="191"/>
      <c r="L2691" s="191"/>
      <c r="M2691" s="191"/>
      <c r="N2691" s="191"/>
      <c r="O2691" s="191"/>
      <c r="P2691" s="191"/>
      <c r="Q2691" s="191"/>
      <c r="R2691" s="191"/>
      <c r="S2691" s="191"/>
      <c r="T2691" s="191"/>
      <c r="U2691" s="191"/>
      <c r="V2691" s="191"/>
      <c r="W2691" s="191"/>
    </row>
    <row r="2692" spans="1:23">
      <c r="A2692" s="191"/>
      <c r="B2692" s="191"/>
      <c r="C2692" s="191"/>
      <c r="D2692" s="191"/>
      <c r="E2692" s="182"/>
      <c r="F2692" s="191"/>
      <c r="G2692" s="191"/>
      <c r="H2692" s="191"/>
      <c r="I2692" s="182"/>
      <c r="J2692" s="191"/>
      <c r="K2692" s="191"/>
      <c r="L2692" s="191"/>
      <c r="M2692" s="191"/>
      <c r="N2692" s="191"/>
      <c r="O2692" s="191"/>
      <c r="P2692" s="191"/>
      <c r="Q2692" s="191"/>
      <c r="R2692" s="191"/>
      <c r="S2692" s="191"/>
      <c r="T2692" s="191"/>
      <c r="U2692" s="191"/>
      <c r="V2692" s="191"/>
      <c r="W2692" s="191"/>
    </row>
    <row r="2693" spans="1:23">
      <c r="A2693" s="191"/>
      <c r="B2693" s="191"/>
      <c r="C2693" s="191"/>
      <c r="D2693" s="191"/>
      <c r="E2693" s="182"/>
      <c r="F2693" s="191"/>
      <c r="G2693" s="191"/>
      <c r="H2693" s="191"/>
      <c r="I2693" s="182"/>
      <c r="J2693" s="191"/>
      <c r="K2693" s="191"/>
      <c r="L2693" s="191"/>
      <c r="M2693" s="191"/>
      <c r="N2693" s="191"/>
      <c r="O2693" s="191"/>
      <c r="P2693" s="191"/>
      <c r="Q2693" s="191"/>
      <c r="R2693" s="191"/>
      <c r="S2693" s="191"/>
      <c r="T2693" s="191"/>
      <c r="U2693" s="191"/>
      <c r="V2693" s="191"/>
      <c r="W2693" s="191"/>
    </row>
    <row r="2694" spans="1:23">
      <c r="A2694" s="191"/>
      <c r="B2694" s="191"/>
      <c r="C2694" s="191"/>
      <c r="D2694" s="191"/>
      <c r="E2694" s="182"/>
      <c r="F2694" s="191"/>
      <c r="G2694" s="191"/>
      <c r="H2694" s="191"/>
      <c r="I2694" s="182"/>
      <c r="J2694" s="191"/>
      <c r="K2694" s="191"/>
      <c r="L2694" s="191"/>
      <c r="M2694" s="191"/>
      <c r="N2694" s="191"/>
      <c r="O2694" s="191"/>
      <c r="P2694" s="191"/>
      <c r="Q2694" s="191"/>
      <c r="R2694" s="191"/>
      <c r="S2694" s="191"/>
      <c r="T2694" s="191"/>
      <c r="U2694" s="191"/>
      <c r="V2694" s="191"/>
      <c r="W2694" s="191"/>
    </row>
    <row r="2695" spans="1:23">
      <c r="A2695" s="191"/>
      <c r="B2695" s="191"/>
      <c r="C2695" s="191"/>
      <c r="D2695" s="191"/>
      <c r="E2695" s="182"/>
      <c r="F2695" s="191"/>
      <c r="G2695" s="191"/>
      <c r="H2695" s="191"/>
      <c r="I2695" s="182"/>
      <c r="J2695" s="191"/>
      <c r="K2695" s="191"/>
      <c r="L2695" s="191"/>
      <c r="M2695" s="191"/>
      <c r="N2695" s="191"/>
      <c r="O2695" s="191"/>
      <c r="P2695" s="191"/>
      <c r="Q2695" s="191"/>
      <c r="R2695" s="191"/>
      <c r="S2695" s="191"/>
      <c r="T2695" s="191"/>
      <c r="U2695" s="191"/>
      <c r="V2695" s="191"/>
      <c r="W2695" s="191"/>
    </row>
    <row r="2696" spans="1:23">
      <c r="A2696" s="191"/>
      <c r="B2696" s="191"/>
      <c r="C2696" s="191"/>
      <c r="D2696" s="191"/>
      <c r="E2696" s="182"/>
      <c r="F2696" s="191"/>
      <c r="G2696" s="191"/>
      <c r="H2696" s="191"/>
      <c r="I2696" s="182"/>
      <c r="J2696" s="191"/>
      <c r="K2696" s="191"/>
      <c r="L2696" s="191"/>
      <c r="M2696" s="191"/>
      <c r="N2696" s="191"/>
      <c r="O2696" s="191"/>
      <c r="P2696" s="191"/>
      <c r="Q2696" s="191"/>
      <c r="R2696" s="191"/>
      <c r="S2696" s="191"/>
      <c r="T2696" s="191"/>
      <c r="U2696" s="191"/>
      <c r="V2696" s="191"/>
      <c r="W2696" s="191"/>
    </row>
    <row r="2697" spans="1:23">
      <c r="A2697" s="191"/>
      <c r="B2697" s="191"/>
      <c r="C2697" s="191"/>
      <c r="D2697" s="191"/>
      <c r="E2697" s="182"/>
      <c r="F2697" s="191"/>
      <c r="G2697" s="191"/>
      <c r="H2697" s="191"/>
      <c r="I2697" s="182"/>
      <c r="J2697" s="191"/>
      <c r="K2697" s="191"/>
      <c r="L2697" s="191"/>
      <c r="M2697" s="191"/>
      <c r="N2697" s="191"/>
      <c r="O2697" s="191"/>
      <c r="P2697" s="191"/>
      <c r="Q2697" s="191"/>
      <c r="R2697" s="191"/>
      <c r="S2697" s="191"/>
      <c r="T2697" s="191"/>
      <c r="U2697" s="191"/>
      <c r="V2697" s="191"/>
      <c r="W2697" s="191"/>
    </row>
    <row r="2698" spans="1:23">
      <c r="A2698" s="191"/>
      <c r="B2698" s="191"/>
      <c r="C2698" s="191"/>
      <c r="D2698" s="191"/>
      <c r="E2698" s="182"/>
      <c r="F2698" s="191"/>
      <c r="G2698" s="191"/>
      <c r="H2698" s="191"/>
      <c r="I2698" s="182"/>
      <c r="J2698" s="191"/>
      <c r="K2698" s="191"/>
      <c r="L2698" s="191"/>
      <c r="M2698" s="191"/>
      <c r="N2698" s="191"/>
      <c r="O2698" s="191"/>
      <c r="P2698" s="191"/>
      <c r="Q2698" s="191"/>
      <c r="R2698" s="191"/>
      <c r="S2698" s="191"/>
      <c r="T2698" s="191"/>
      <c r="U2698" s="191"/>
      <c r="V2698" s="191"/>
      <c r="W2698" s="191"/>
    </row>
    <row r="2699" spans="1:23">
      <c r="A2699" s="191"/>
      <c r="B2699" s="191"/>
      <c r="C2699" s="191"/>
      <c r="D2699" s="191"/>
      <c r="E2699" s="182"/>
      <c r="F2699" s="191"/>
      <c r="G2699" s="191"/>
      <c r="H2699" s="191"/>
      <c r="I2699" s="182"/>
      <c r="J2699" s="191"/>
      <c r="K2699" s="191"/>
      <c r="L2699" s="191"/>
      <c r="M2699" s="191"/>
      <c r="N2699" s="191"/>
      <c r="O2699" s="191"/>
      <c r="P2699" s="191"/>
      <c r="Q2699" s="191"/>
      <c r="R2699" s="191"/>
      <c r="S2699" s="191"/>
      <c r="T2699" s="191"/>
      <c r="U2699" s="191"/>
      <c r="V2699" s="191"/>
      <c r="W2699" s="191"/>
    </row>
    <row r="2700" spans="1:23">
      <c r="A2700" s="191"/>
      <c r="B2700" s="191"/>
      <c r="C2700" s="191"/>
      <c r="D2700" s="191"/>
      <c r="E2700" s="182"/>
      <c r="F2700" s="191"/>
      <c r="G2700" s="191"/>
      <c r="H2700" s="191"/>
      <c r="I2700" s="182"/>
      <c r="J2700" s="191"/>
      <c r="K2700" s="191"/>
      <c r="L2700" s="191"/>
      <c r="M2700" s="191"/>
      <c r="N2700" s="191"/>
      <c r="O2700" s="191"/>
      <c r="P2700" s="191"/>
      <c r="Q2700" s="191"/>
      <c r="R2700" s="191"/>
      <c r="S2700" s="191"/>
      <c r="T2700" s="191"/>
      <c r="U2700" s="191"/>
      <c r="V2700" s="191"/>
      <c r="W2700" s="191"/>
    </row>
    <row r="2701" spans="1:23">
      <c r="A2701" s="191"/>
      <c r="B2701" s="191"/>
      <c r="C2701" s="191"/>
      <c r="D2701" s="191"/>
      <c r="E2701" s="182"/>
      <c r="F2701" s="191"/>
      <c r="G2701" s="191"/>
      <c r="H2701" s="191"/>
      <c r="I2701" s="182"/>
      <c r="J2701" s="191"/>
      <c r="K2701" s="191"/>
      <c r="L2701" s="191"/>
      <c r="M2701" s="191"/>
      <c r="N2701" s="191"/>
      <c r="O2701" s="191"/>
      <c r="P2701" s="191"/>
      <c r="Q2701" s="191"/>
      <c r="R2701" s="191"/>
      <c r="S2701" s="191"/>
      <c r="T2701" s="191"/>
      <c r="U2701" s="191"/>
      <c r="V2701" s="191"/>
      <c r="W2701" s="191"/>
    </row>
    <row r="2702" spans="1:23">
      <c r="A2702" s="191"/>
      <c r="B2702" s="191"/>
      <c r="C2702" s="191"/>
      <c r="D2702" s="191"/>
      <c r="E2702" s="182"/>
      <c r="F2702" s="191"/>
      <c r="G2702" s="191"/>
      <c r="H2702" s="191"/>
      <c r="I2702" s="182"/>
      <c r="J2702" s="191"/>
      <c r="K2702" s="191"/>
      <c r="L2702" s="191"/>
      <c r="M2702" s="191"/>
      <c r="N2702" s="191"/>
      <c r="O2702" s="191"/>
      <c r="P2702" s="191"/>
      <c r="Q2702" s="191"/>
      <c r="R2702" s="191"/>
      <c r="S2702" s="191"/>
      <c r="T2702" s="191"/>
      <c r="U2702" s="191"/>
      <c r="V2702" s="191"/>
      <c r="W2702" s="191"/>
    </row>
    <row r="2703" spans="1:23">
      <c r="A2703" s="191"/>
      <c r="B2703" s="191"/>
      <c r="C2703" s="191"/>
      <c r="D2703" s="191"/>
      <c r="E2703" s="182"/>
      <c r="F2703" s="191"/>
      <c r="G2703" s="191"/>
      <c r="H2703" s="191"/>
      <c r="I2703" s="182"/>
      <c r="J2703" s="191"/>
      <c r="K2703" s="191"/>
      <c r="L2703" s="191"/>
      <c r="M2703" s="191"/>
      <c r="N2703" s="191"/>
      <c r="O2703" s="191"/>
      <c r="P2703" s="191"/>
      <c r="Q2703" s="191"/>
      <c r="R2703" s="191"/>
      <c r="S2703" s="191"/>
      <c r="T2703" s="191"/>
      <c r="U2703" s="191"/>
      <c r="V2703" s="191"/>
      <c r="W2703" s="191"/>
    </row>
    <row r="2704" spans="1:23">
      <c r="A2704" s="191"/>
      <c r="B2704" s="191"/>
      <c r="C2704" s="191"/>
      <c r="D2704" s="191"/>
      <c r="E2704" s="182"/>
      <c r="F2704" s="191"/>
      <c r="G2704" s="191"/>
      <c r="H2704" s="191"/>
      <c r="I2704" s="182"/>
      <c r="J2704" s="191"/>
      <c r="K2704" s="191"/>
      <c r="L2704" s="191"/>
      <c r="M2704" s="191"/>
      <c r="N2704" s="191"/>
      <c r="O2704" s="191"/>
      <c r="P2704" s="191"/>
      <c r="Q2704" s="191"/>
      <c r="R2704" s="191"/>
      <c r="S2704" s="191"/>
      <c r="T2704" s="191"/>
      <c r="U2704" s="191"/>
      <c r="V2704" s="191"/>
      <c r="W2704" s="191"/>
    </row>
    <row r="2705" spans="1:23">
      <c r="A2705" s="191"/>
      <c r="B2705" s="191"/>
      <c r="C2705" s="191"/>
      <c r="D2705" s="191"/>
      <c r="E2705" s="182"/>
      <c r="F2705" s="191"/>
      <c r="G2705" s="191"/>
      <c r="H2705" s="191"/>
      <c r="I2705" s="182"/>
      <c r="J2705" s="191"/>
      <c r="K2705" s="191"/>
      <c r="L2705" s="191"/>
      <c r="M2705" s="191"/>
      <c r="N2705" s="191"/>
      <c r="O2705" s="191"/>
      <c r="P2705" s="191"/>
      <c r="Q2705" s="191"/>
      <c r="R2705" s="191"/>
      <c r="S2705" s="191"/>
      <c r="T2705" s="191"/>
      <c r="U2705" s="191"/>
      <c r="V2705" s="191"/>
      <c r="W2705" s="191"/>
    </row>
    <row r="2706" spans="1:23">
      <c r="A2706" s="191"/>
      <c r="B2706" s="191"/>
      <c r="C2706" s="191"/>
      <c r="D2706" s="191"/>
      <c r="E2706" s="182"/>
      <c r="F2706" s="191"/>
      <c r="G2706" s="191"/>
      <c r="H2706" s="191"/>
      <c r="I2706" s="182"/>
      <c r="J2706" s="191"/>
      <c r="K2706" s="191"/>
      <c r="L2706" s="191"/>
      <c r="M2706" s="191"/>
      <c r="N2706" s="191"/>
      <c r="O2706" s="191"/>
      <c r="P2706" s="191"/>
      <c r="Q2706" s="191"/>
      <c r="R2706" s="191"/>
      <c r="S2706" s="191"/>
      <c r="T2706" s="191"/>
      <c r="U2706" s="191"/>
      <c r="V2706" s="191"/>
      <c r="W2706" s="191"/>
    </row>
    <row r="2707" spans="1:23">
      <c r="A2707" s="191"/>
      <c r="B2707" s="191"/>
      <c r="C2707" s="191"/>
      <c r="D2707" s="191"/>
      <c r="E2707" s="182"/>
      <c r="F2707" s="191"/>
      <c r="G2707" s="191"/>
      <c r="H2707" s="191"/>
      <c r="I2707" s="182"/>
      <c r="J2707" s="191"/>
      <c r="K2707" s="191"/>
      <c r="L2707" s="191"/>
      <c r="M2707" s="191"/>
      <c r="N2707" s="191"/>
      <c r="O2707" s="191"/>
      <c r="P2707" s="191"/>
      <c r="Q2707" s="191"/>
      <c r="R2707" s="191"/>
      <c r="S2707" s="191"/>
      <c r="T2707" s="191"/>
      <c r="U2707" s="191"/>
      <c r="V2707" s="191"/>
      <c r="W2707" s="191"/>
    </row>
    <row r="2708" spans="1:23">
      <c r="A2708" s="191"/>
      <c r="B2708" s="191"/>
      <c r="C2708" s="191"/>
      <c r="D2708" s="191"/>
      <c r="E2708" s="182"/>
      <c r="F2708" s="191"/>
      <c r="G2708" s="191"/>
      <c r="H2708" s="191"/>
      <c r="I2708" s="182"/>
      <c r="J2708" s="191"/>
      <c r="K2708" s="191"/>
      <c r="L2708" s="191"/>
      <c r="M2708" s="191"/>
      <c r="N2708" s="191"/>
      <c r="O2708" s="191"/>
      <c r="P2708" s="191"/>
      <c r="Q2708" s="191"/>
      <c r="R2708" s="191"/>
      <c r="S2708" s="191"/>
      <c r="T2708" s="191"/>
      <c r="U2708" s="191"/>
      <c r="V2708" s="191"/>
      <c r="W2708" s="191"/>
    </row>
    <row r="2709" spans="1:23">
      <c r="A2709" s="191"/>
      <c r="B2709" s="191"/>
      <c r="C2709" s="191"/>
      <c r="D2709" s="191"/>
      <c r="E2709" s="182"/>
      <c r="F2709" s="191"/>
      <c r="G2709" s="191"/>
      <c r="H2709" s="191"/>
      <c r="I2709" s="182"/>
      <c r="J2709" s="191"/>
      <c r="K2709" s="191"/>
      <c r="L2709" s="191"/>
      <c r="M2709" s="191"/>
      <c r="N2709" s="191"/>
      <c r="O2709" s="191"/>
      <c r="P2709" s="191"/>
      <c r="Q2709" s="191"/>
      <c r="R2709" s="191"/>
      <c r="S2709" s="191"/>
      <c r="T2709" s="191"/>
      <c r="U2709" s="191"/>
      <c r="V2709" s="191"/>
      <c r="W2709" s="191"/>
    </row>
    <row r="2710" spans="1:23">
      <c r="A2710" s="191"/>
      <c r="B2710" s="191"/>
      <c r="C2710" s="191"/>
      <c r="D2710" s="191"/>
      <c r="E2710" s="182"/>
      <c r="F2710" s="191"/>
      <c r="G2710" s="191"/>
      <c r="H2710" s="191"/>
      <c r="I2710" s="182"/>
      <c r="J2710" s="191"/>
      <c r="K2710" s="191"/>
      <c r="L2710" s="191"/>
      <c r="M2710" s="191"/>
      <c r="N2710" s="191"/>
      <c r="O2710" s="191"/>
      <c r="P2710" s="191"/>
      <c r="Q2710" s="191"/>
      <c r="R2710" s="191"/>
      <c r="S2710" s="191"/>
      <c r="T2710" s="191"/>
      <c r="U2710" s="191"/>
      <c r="V2710" s="191"/>
      <c r="W2710" s="191"/>
    </row>
    <row r="2711" spans="1:23">
      <c r="A2711" s="191"/>
      <c r="B2711" s="191"/>
      <c r="C2711" s="191"/>
      <c r="D2711" s="191"/>
      <c r="E2711" s="182"/>
      <c r="F2711" s="191"/>
      <c r="G2711" s="191"/>
      <c r="H2711" s="191"/>
      <c r="I2711" s="182"/>
      <c r="J2711" s="191"/>
      <c r="K2711" s="191"/>
      <c r="L2711" s="191"/>
      <c r="M2711" s="191"/>
      <c r="N2711" s="191"/>
      <c r="O2711" s="191"/>
      <c r="P2711" s="191"/>
      <c r="Q2711" s="191"/>
      <c r="R2711" s="191"/>
      <c r="S2711" s="191"/>
      <c r="T2711" s="191"/>
      <c r="U2711" s="191"/>
      <c r="V2711" s="191"/>
      <c r="W2711" s="191"/>
    </row>
    <row r="2712" spans="1:23">
      <c r="A2712" s="191"/>
      <c r="B2712" s="191"/>
      <c r="C2712" s="191"/>
      <c r="D2712" s="191"/>
      <c r="E2712" s="182"/>
      <c r="F2712" s="191"/>
      <c r="G2712" s="191"/>
      <c r="H2712" s="191"/>
      <c r="I2712" s="182"/>
      <c r="J2712" s="191"/>
      <c r="K2712" s="191"/>
      <c r="L2712" s="191"/>
      <c r="M2712" s="191"/>
      <c r="N2712" s="191"/>
      <c r="O2712" s="191"/>
      <c r="P2712" s="191"/>
      <c r="Q2712" s="191"/>
      <c r="R2712" s="191"/>
      <c r="S2712" s="191"/>
      <c r="T2712" s="191"/>
      <c r="U2712" s="191"/>
      <c r="V2712" s="191"/>
      <c r="W2712" s="191"/>
    </row>
    <row r="2713" spans="1:23">
      <c r="A2713" s="191"/>
      <c r="B2713" s="191"/>
      <c r="C2713" s="191"/>
      <c r="D2713" s="191"/>
      <c r="E2713" s="182"/>
      <c r="F2713" s="191"/>
      <c r="G2713" s="191"/>
      <c r="H2713" s="191"/>
      <c r="I2713" s="182"/>
      <c r="J2713" s="191"/>
      <c r="K2713" s="191"/>
      <c r="L2713" s="191"/>
      <c r="M2713" s="191"/>
      <c r="N2713" s="191"/>
      <c r="O2713" s="191"/>
      <c r="P2713" s="191"/>
      <c r="Q2713" s="191"/>
      <c r="R2713" s="191"/>
      <c r="S2713" s="191"/>
      <c r="T2713" s="191"/>
      <c r="U2713" s="191"/>
      <c r="V2713" s="191"/>
      <c r="W2713" s="191"/>
    </row>
    <row r="2714" spans="1:23">
      <c r="A2714" s="191"/>
      <c r="B2714" s="191"/>
      <c r="C2714" s="191"/>
      <c r="D2714" s="191"/>
      <c r="E2714" s="182"/>
      <c r="F2714" s="191"/>
      <c r="G2714" s="191"/>
      <c r="H2714" s="191"/>
      <c r="I2714" s="182"/>
      <c r="J2714" s="191"/>
      <c r="K2714" s="191"/>
      <c r="L2714" s="191"/>
      <c r="M2714" s="191"/>
      <c r="N2714" s="191"/>
      <c r="O2714" s="191"/>
      <c r="P2714" s="191"/>
      <c r="Q2714" s="191"/>
      <c r="R2714" s="191"/>
      <c r="S2714" s="191"/>
      <c r="T2714" s="191"/>
      <c r="U2714" s="191"/>
      <c r="V2714" s="191"/>
      <c r="W2714" s="191"/>
    </row>
    <row r="2715" spans="1:23">
      <c r="A2715" s="191"/>
      <c r="B2715" s="191"/>
      <c r="C2715" s="191"/>
      <c r="D2715" s="191"/>
      <c r="E2715" s="182"/>
      <c r="F2715" s="191"/>
      <c r="G2715" s="191"/>
      <c r="H2715" s="191"/>
      <c r="I2715" s="182"/>
      <c r="J2715" s="191"/>
      <c r="K2715" s="191"/>
      <c r="L2715" s="191"/>
      <c r="M2715" s="191"/>
      <c r="N2715" s="191"/>
      <c r="O2715" s="191"/>
      <c r="P2715" s="191"/>
      <c r="Q2715" s="191"/>
      <c r="R2715" s="191"/>
      <c r="S2715" s="191"/>
      <c r="T2715" s="191"/>
      <c r="U2715" s="191"/>
      <c r="V2715" s="191"/>
      <c r="W2715" s="191"/>
    </row>
    <row r="2716" spans="1:23">
      <c r="A2716" s="191"/>
      <c r="B2716" s="191"/>
      <c r="C2716" s="191"/>
      <c r="D2716" s="191"/>
      <c r="E2716" s="182"/>
      <c r="F2716" s="191"/>
      <c r="G2716" s="191"/>
      <c r="H2716" s="191"/>
      <c r="I2716" s="182"/>
      <c r="J2716" s="191"/>
      <c r="K2716" s="191"/>
      <c r="L2716" s="191"/>
      <c r="M2716" s="191"/>
      <c r="N2716" s="191"/>
      <c r="O2716" s="191"/>
      <c r="P2716" s="191"/>
      <c r="Q2716" s="191"/>
      <c r="R2716" s="191"/>
      <c r="S2716" s="191"/>
      <c r="T2716" s="191"/>
      <c r="U2716" s="191"/>
      <c r="V2716" s="191"/>
      <c r="W2716" s="191"/>
    </row>
    <row r="2717" spans="1:23">
      <c r="A2717" s="191"/>
      <c r="B2717" s="191"/>
      <c r="C2717" s="191"/>
      <c r="D2717" s="191"/>
      <c r="E2717" s="182"/>
      <c r="F2717" s="191"/>
      <c r="G2717" s="191"/>
      <c r="H2717" s="191"/>
      <c r="I2717" s="182"/>
      <c r="J2717" s="191"/>
      <c r="K2717" s="191"/>
      <c r="L2717" s="191"/>
      <c r="M2717" s="191"/>
      <c r="N2717" s="191"/>
      <c r="O2717" s="191"/>
      <c r="P2717" s="191"/>
      <c r="Q2717" s="191"/>
      <c r="R2717" s="191"/>
      <c r="S2717" s="191"/>
      <c r="T2717" s="191"/>
      <c r="U2717" s="191"/>
      <c r="V2717" s="191"/>
      <c r="W2717" s="191"/>
    </row>
    <row r="2718" spans="1:23">
      <c r="A2718" s="191"/>
      <c r="B2718" s="191"/>
      <c r="C2718" s="191"/>
      <c r="D2718" s="191"/>
      <c r="E2718" s="182"/>
      <c r="F2718" s="191"/>
      <c r="G2718" s="191"/>
      <c r="H2718" s="191"/>
      <c r="I2718" s="182"/>
      <c r="J2718" s="191"/>
      <c r="K2718" s="191"/>
      <c r="L2718" s="191"/>
      <c r="M2718" s="191"/>
      <c r="N2718" s="191"/>
      <c r="O2718" s="191"/>
      <c r="P2718" s="191"/>
      <c r="Q2718" s="191"/>
      <c r="R2718" s="191"/>
      <c r="S2718" s="191"/>
      <c r="T2718" s="191"/>
      <c r="U2718" s="191"/>
      <c r="V2718" s="191"/>
      <c r="W2718" s="191"/>
    </row>
    <row r="2719" spans="1:23">
      <c r="A2719" s="191"/>
      <c r="B2719" s="191"/>
      <c r="C2719" s="191"/>
      <c r="D2719" s="191"/>
      <c r="E2719" s="182"/>
      <c r="F2719" s="191"/>
      <c r="G2719" s="191"/>
      <c r="H2719" s="191"/>
      <c r="I2719" s="182"/>
      <c r="J2719" s="191"/>
      <c r="K2719" s="191"/>
      <c r="L2719" s="191"/>
      <c r="M2719" s="191"/>
      <c r="N2719" s="191"/>
      <c r="O2719" s="191"/>
      <c r="P2719" s="191"/>
      <c r="Q2719" s="191"/>
      <c r="R2719" s="191"/>
      <c r="S2719" s="191"/>
      <c r="T2719" s="191"/>
      <c r="U2719" s="191"/>
      <c r="V2719" s="191"/>
      <c r="W2719" s="191"/>
    </row>
    <row r="2720" spans="1:23">
      <c r="A2720" s="191"/>
      <c r="B2720" s="191"/>
      <c r="C2720" s="191"/>
      <c r="D2720" s="191"/>
      <c r="E2720" s="182"/>
      <c r="F2720" s="191"/>
      <c r="G2720" s="191"/>
      <c r="H2720" s="191"/>
      <c r="I2720" s="182"/>
      <c r="J2720" s="191"/>
      <c r="K2720" s="191"/>
      <c r="L2720" s="191"/>
      <c r="M2720" s="191"/>
      <c r="N2720" s="191"/>
      <c r="O2720" s="191"/>
      <c r="P2720" s="191"/>
      <c r="Q2720" s="191"/>
      <c r="R2720" s="191"/>
      <c r="S2720" s="191"/>
      <c r="T2720" s="191"/>
      <c r="U2720" s="191"/>
      <c r="V2720" s="191"/>
      <c r="W2720" s="191"/>
    </row>
    <row r="2721" spans="1:23">
      <c r="A2721" s="191"/>
      <c r="B2721" s="191"/>
      <c r="C2721" s="191"/>
      <c r="D2721" s="191"/>
      <c r="E2721" s="182"/>
      <c r="F2721" s="191"/>
      <c r="G2721" s="191"/>
      <c r="H2721" s="191"/>
      <c r="I2721" s="182"/>
      <c r="J2721" s="191"/>
      <c r="K2721" s="191"/>
      <c r="L2721" s="191"/>
      <c r="M2721" s="191"/>
      <c r="N2721" s="191"/>
      <c r="O2721" s="191"/>
      <c r="P2721" s="191"/>
      <c r="Q2721" s="191"/>
      <c r="R2721" s="191"/>
      <c r="S2721" s="191"/>
      <c r="T2721" s="191"/>
      <c r="U2721" s="191"/>
      <c r="V2721" s="191"/>
      <c r="W2721" s="191"/>
    </row>
    <row r="2722" spans="1:23">
      <c r="A2722" s="191"/>
      <c r="B2722" s="191"/>
      <c r="C2722" s="191"/>
      <c r="D2722" s="191"/>
      <c r="E2722" s="182"/>
      <c r="F2722" s="191"/>
      <c r="G2722" s="191"/>
      <c r="H2722" s="191"/>
      <c r="I2722" s="182"/>
      <c r="J2722" s="191"/>
      <c r="K2722" s="191"/>
      <c r="L2722" s="191"/>
      <c r="M2722" s="191"/>
      <c r="N2722" s="191"/>
      <c r="O2722" s="191"/>
      <c r="P2722" s="191"/>
      <c r="Q2722" s="191"/>
      <c r="R2722" s="191"/>
      <c r="S2722" s="191"/>
      <c r="T2722" s="191"/>
      <c r="U2722" s="191"/>
      <c r="V2722" s="191"/>
      <c r="W2722" s="191"/>
    </row>
    <row r="2723" spans="1:23">
      <c r="A2723" s="191"/>
      <c r="B2723" s="191"/>
      <c r="C2723" s="191"/>
      <c r="D2723" s="191"/>
      <c r="E2723" s="182"/>
      <c r="F2723" s="191"/>
      <c r="G2723" s="191"/>
      <c r="H2723" s="191"/>
      <c r="I2723" s="182"/>
      <c r="J2723" s="191"/>
      <c r="K2723" s="191"/>
      <c r="L2723" s="191"/>
      <c r="M2723" s="191"/>
      <c r="N2723" s="191"/>
      <c r="O2723" s="191"/>
      <c r="P2723" s="191"/>
      <c r="Q2723" s="191"/>
      <c r="R2723" s="191"/>
      <c r="S2723" s="191"/>
      <c r="T2723" s="191"/>
      <c r="U2723" s="191"/>
      <c r="V2723" s="191"/>
      <c r="W2723" s="191"/>
    </row>
    <row r="2724" spans="1:23">
      <c r="A2724" s="191"/>
      <c r="B2724" s="191"/>
      <c r="C2724" s="191"/>
      <c r="D2724" s="191"/>
      <c r="E2724" s="182"/>
      <c r="F2724" s="191"/>
      <c r="G2724" s="191"/>
      <c r="H2724" s="191"/>
      <c r="I2724" s="182"/>
      <c r="J2724" s="191"/>
      <c r="K2724" s="191"/>
      <c r="L2724" s="191"/>
      <c r="M2724" s="191"/>
      <c r="N2724" s="191"/>
      <c r="O2724" s="191"/>
      <c r="P2724" s="191"/>
      <c r="Q2724" s="191"/>
      <c r="R2724" s="191"/>
      <c r="S2724" s="191"/>
      <c r="T2724" s="191"/>
      <c r="U2724" s="191"/>
      <c r="V2724" s="191"/>
      <c r="W2724" s="191"/>
    </row>
    <row r="2725" spans="1:23">
      <c r="A2725" s="191"/>
      <c r="B2725" s="191"/>
      <c r="C2725" s="191"/>
      <c r="D2725" s="191"/>
      <c r="E2725" s="182"/>
      <c r="F2725" s="191"/>
      <c r="G2725" s="191"/>
      <c r="H2725" s="191"/>
      <c r="I2725" s="182"/>
      <c r="J2725" s="191"/>
      <c r="K2725" s="191"/>
      <c r="L2725" s="191"/>
      <c r="M2725" s="191"/>
      <c r="N2725" s="191"/>
      <c r="O2725" s="191"/>
      <c r="P2725" s="191"/>
      <c r="Q2725" s="191"/>
      <c r="R2725" s="191"/>
      <c r="S2725" s="191"/>
      <c r="T2725" s="191"/>
      <c r="U2725" s="191"/>
      <c r="V2725" s="191"/>
      <c r="W2725" s="191"/>
    </row>
    <row r="2726" spans="1:23">
      <c r="A2726" s="191"/>
      <c r="B2726" s="191"/>
      <c r="C2726" s="191"/>
      <c r="D2726" s="191"/>
      <c r="E2726" s="182"/>
      <c r="F2726" s="191"/>
      <c r="G2726" s="191"/>
      <c r="H2726" s="191"/>
      <c r="I2726" s="182"/>
      <c r="J2726" s="191"/>
      <c r="K2726" s="191"/>
      <c r="L2726" s="191"/>
      <c r="M2726" s="191"/>
      <c r="N2726" s="191"/>
      <c r="O2726" s="191"/>
      <c r="P2726" s="191"/>
      <c r="Q2726" s="191"/>
      <c r="R2726" s="191"/>
      <c r="S2726" s="191"/>
      <c r="T2726" s="191"/>
      <c r="U2726" s="191"/>
      <c r="V2726" s="191"/>
      <c r="W2726" s="191"/>
    </row>
    <row r="2727" spans="1:23">
      <c r="A2727" s="191"/>
      <c r="B2727" s="191"/>
      <c r="C2727" s="191"/>
      <c r="D2727" s="191"/>
      <c r="E2727" s="182"/>
      <c r="F2727" s="191"/>
      <c r="G2727" s="191"/>
      <c r="H2727" s="191"/>
      <c r="I2727" s="182"/>
      <c r="J2727" s="191"/>
      <c r="K2727" s="191"/>
      <c r="L2727" s="191"/>
      <c r="M2727" s="191"/>
      <c r="N2727" s="191"/>
      <c r="O2727" s="191"/>
      <c r="P2727" s="191"/>
      <c r="Q2727" s="191"/>
      <c r="R2727" s="191"/>
      <c r="S2727" s="191"/>
      <c r="T2727" s="191"/>
      <c r="U2727" s="191"/>
      <c r="V2727" s="191"/>
      <c r="W2727" s="191"/>
    </row>
    <row r="2728" spans="1:23">
      <c r="A2728" s="191"/>
      <c r="B2728" s="191"/>
      <c r="C2728" s="191"/>
      <c r="D2728" s="191"/>
      <c r="E2728" s="182"/>
      <c r="F2728" s="191"/>
      <c r="G2728" s="191"/>
      <c r="H2728" s="191"/>
      <c r="I2728" s="182"/>
      <c r="J2728" s="191"/>
      <c r="K2728" s="191"/>
      <c r="L2728" s="191"/>
      <c r="M2728" s="191"/>
      <c r="N2728" s="191"/>
      <c r="O2728" s="191"/>
      <c r="P2728" s="191"/>
      <c r="Q2728" s="191"/>
      <c r="R2728" s="191"/>
      <c r="S2728" s="191"/>
      <c r="T2728" s="191"/>
      <c r="U2728" s="191"/>
      <c r="V2728" s="191"/>
      <c r="W2728" s="191"/>
    </row>
    <row r="2729" spans="1:23">
      <c r="A2729" s="191"/>
      <c r="B2729" s="191"/>
      <c r="C2729" s="191"/>
      <c r="D2729" s="191"/>
      <c r="E2729" s="182"/>
      <c r="F2729" s="191"/>
      <c r="G2729" s="191"/>
      <c r="H2729" s="191"/>
      <c r="I2729" s="182"/>
      <c r="J2729" s="191"/>
      <c r="K2729" s="191"/>
      <c r="L2729" s="191"/>
      <c r="M2729" s="191"/>
      <c r="N2729" s="191"/>
      <c r="O2729" s="191"/>
      <c r="P2729" s="191"/>
      <c r="Q2729" s="191"/>
      <c r="R2729" s="191"/>
      <c r="S2729" s="191"/>
      <c r="T2729" s="191"/>
      <c r="U2729" s="191"/>
      <c r="V2729" s="191"/>
      <c r="W2729" s="191"/>
    </row>
    <row r="2730" spans="1:23">
      <c r="A2730" s="191"/>
      <c r="B2730" s="191"/>
      <c r="C2730" s="191"/>
      <c r="D2730" s="191"/>
      <c r="E2730" s="182"/>
      <c r="F2730" s="191"/>
      <c r="G2730" s="191"/>
      <c r="H2730" s="191"/>
      <c r="I2730" s="182"/>
      <c r="J2730" s="191"/>
      <c r="K2730" s="191"/>
      <c r="L2730" s="191"/>
      <c r="M2730" s="191"/>
      <c r="N2730" s="191"/>
      <c r="O2730" s="191"/>
      <c r="P2730" s="191"/>
      <c r="Q2730" s="191"/>
      <c r="R2730" s="191"/>
      <c r="S2730" s="191"/>
      <c r="T2730" s="191"/>
      <c r="U2730" s="191"/>
      <c r="V2730" s="191"/>
      <c r="W2730" s="191"/>
    </row>
    <row r="2731" spans="1:23">
      <c r="A2731" s="191"/>
      <c r="B2731" s="191"/>
      <c r="C2731" s="191"/>
      <c r="D2731" s="191"/>
      <c r="E2731" s="182"/>
      <c r="F2731" s="191"/>
      <c r="G2731" s="191"/>
      <c r="H2731" s="191"/>
      <c r="I2731" s="182"/>
      <c r="J2731" s="191"/>
      <c r="K2731" s="191"/>
      <c r="L2731" s="191"/>
      <c r="M2731" s="191"/>
      <c r="N2731" s="191"/>
      <c r="O2731" s="191"/>
      <c r="P2731" s="191"/>
      <c r="Q2731" s="191"/>
      <c r="R2731" s="191"/>
      <c r="S2731" s="191"/>
      <c r="T2731" s="191"/>
      <c r="U2731" s="191"/>
      <c r="V2731" s="191"/>
      <c r="W2731" s="191"/>
    </row>
    <row r="2732" spans="1:23">
      <c r="A2732" s="191"/>
      <c r="B2732" s="191"/>
      <c r="C2732" s="191"/>
      <c r="D2732" s="191"/>
      <c r="E2732" s="182"/>
      <c r="F2732" s="191"/>
      <c r="G2732" s="191"/>
      <c r="H2732" s="191"/>
      <c r="I2732" s="182"/>
      <c r="J2732" s="191"/>
      <c r="K2732" s="191"/>
      <c r="L2732" s="191"/>
      <c r="M2732" s="191"/>
      <c r="N2732" s="191"/>
      <c r="O2732" s="191"/>
      <c r="P2732" s="191"/>
      <c r="Q2732" s="191"/>
      <c r="R2732" s="191"/>
      <c r="S2732" s="191"/>
      <c r="T2732" s="191"/>
      <c r="U2732" s="191"/>
      <c r="V2732" s="191"/>
      <c r="W2732" s="191"/>
    </row>
    <row r="2733" spans="1:23">
      <c r="A2733" s="191"/>
      <c r="B2733" s="191"/>
      <c r="C2733" s="191"/>
      <c r="D2733" s="191"/>
      <c r="E2733" s="182"/>
      <c r="F2733" s="191"/>
      <c r="G2733" s="191"/>
      <c r="H2733" s="191"/>
      <c r="I2733" s="182"/>
      <c r="J2733" s="191"/>
      <c r="K2733" s="191"/>
      <c r="L2733" s="191"/>
      <c r="M2733" s="191"/>
      <c r="N2733" s="191"/>
      <c r="O2733" s="191"/>
      <c r="P2733" s="191"/>
      <c r="Q2733" s="191"/>
      <c r="R2733" s="191"/>
      <c r="S2733" s="191"/>
      <c r="T2733" s="191"/>
      <c r="U2733" s="191"/>
      <c r="V2733" s="191"/>
      <c r="W2733" s="191"/>
    </row>
    <row r="2734" spans="1:23">
      <c r="A2734" s="191"/>
      <c r="B2734" s="191"/>
      <c r="C2734" s="191"/>
      <c r="D2734" s="191"/>
      <c r="E2734" s="182"/>
      <c r="F2734" s="191"/>
      <c r="G2734" s="191"/>
      <c r="H2734" s="191"/>
      <c r="I2734" s="182"/>
      <c r="J2734" s="191"/>
      <c r="K2734" s="191"/>
      <c r="L2734" s="191"/>
      <c r="M2734" s="191"/>
      <c r="N2734" s="191"/>
      <c r="O2734" s="191"/>
      <c r="P2734" s="191"/>
      <c r="Q2734" s="191"/>
      <c r="R2734" s="191"/>
      <c r="S2734" s="191"/>
      <c r="T2734" s="191"/>
      <c r="U2734" s="191"/>
      <c r="V2734" s="191"/>
      <c r="W2734" s="191"/>
    </row>
    <row r="2735" spans="1:23">
      <c r="A2735" s="191"/>
      <c r="B2735" s="191"/>
      <c r="C2735" s="191"/>
      <c r="D2735" s="191"/>
      <c r="E2735" s="182"/>
      <c r="F2735" s="191"/>
      <c r="G2735" s="191"/>
      <c r="H2735" s="191"/>
      <c r="I2735" s="182"/>
      <c r="J2735" s="191"/>
      <c r="K2735" s="191"/>
      <c r="L2735" s="191"/>
      <c r="M2735" s="191"/>
      <c r="N2735" s="191"/>
      <c r="O2735" s="191"/>
      <c r="P2735" s="191"/>
      <c r="Q2735" s="191"/>
      <c r="R2735" s="191"/>
      <c r="S2735" s="191"/>
      <c r="T2735" s="191"/>
      <c r="U2735" s="191"/>
      <c r="V2735" s="191"/>
      <c r="W2735" s="191"/>
    </row>
    <row r="2736" spans="1:23">
      <c r="A2736" s="191"/>
      <c r="B2736" s="191"/>
      <c r="C2736" s="191"/>
      <c r="D2736" s="191"/>
      <c r="E2736" s="182"/>
      <c r="F2736" s="191"/>
      <c r="G2736" s="191"/>
      <c r="H2736" s="191"/>
      <c r="I2736" s="182"/>
      <c r="J2736" s="191"/>
      <c r="K2736" s="191"/>
      <c r="L2736" s="191"/>
      <c r="M2736" s="191"/>
      <c r="N2736" s="191"/>
      <c r="O2736" s="191"/>
      <c r="P2736" s="191"/>
      <c r="Q2736" s="191"/>
      <c r="R2736" s="191"/>
      <c r="S2736" s="191"/>
      <c r="T2736" s="191"/>
      <c r="U2736" s="191"/>
      <c r="V2736" s="191"/>
      <c r="W2736" s="191"/>
    </row>
    <row r="2737" spans="1:23">
      <c r="A2737" s="191"/>
      <c r="B2737" s="191"/>
      <c r="C2737" s="191"/>
      <c r="D2737" s="191"/>
      <c r="E2737" s="182"/>
      <c r="F2737" s="191"/>
      <c r="G2737" s="191"/>
      <c r="H2737" s="191"/>
      <c r="I2737" s="182"/>
      <c r="J2737" s="191"/>
      <c r="K2737" s="191"/>
      <c r="L2737" s="191"/>
      <c r="M2737" s="191"/>
      <c r="N2737" s="191"/>
      <c r="O2737" s="191"/>
      <c r="P2737" s="191"/>
      <c r="Q2737" s="191"/>
      <c r="R2737" s="191"/>
      <c r="S2737" s="191"/>
      <c r="T2737" s="191"/>
      <c r="U2737" s="191"/>
      <c r="V2737" s="191"/>
      <c r="W2737" s="191"/>
    </row>
    <row r="2738" spans="1:23">
      <c r="A2738" s="191"/>
      <c r="B2738" s="191"/>
      <c r="C2738" s="191"/>
      <c r="D2738" s="191"/>
      <c r="E2738" s="182"/>
      <c r="F2738" s="191"/>
      <c r="G2738" s="191"/>
      <c r="H2738" s="191"/>
      <c r="I2738" s="182"/>
      <c r="J2738" s="191"/>
      <c r="K2738" s="191"/>
      <c r="L2738" s="191"/>
      <c r="M2738" s="191"/>
      <c r="N2738" s="191"/>
      <c r="O2738" s="191"/>
      <c r="P2738" s="191"/>
      <c r="Q2738" s="191"/>
      <c r="R2738" s="191"/>
      <c r="S2738" s="191"/>
      <c r="T2738" s="191"/>
      <c r="U2738" s="191"/>
      <c r="V2738" s="191"/>
      <c r="W2738" s="191"/>
    </row>
    <row r="2739" spans="1:23">
      <c r="A2739" s="191"/>
      <c r="B2739" s="191"/>
      <c r="C2739" s="191"/>
      <c r="D2739" s="191"/>
      <c r="E2739" s="182"/>
      <c r="F2739" s="191"/>
      <c r="G2739" s="191"/>
      <c r="H2739" s="191"/>
      <c r="I2739" s="182"/>
      <c r="J2739" s="191"/>
      <c r="K2739" s="191"/>
      <c r="L2739" s="191"/>
      <c r="M2739" s="191"/>
      <c r="N2739" s="191"/>
      <c r="O2739" s="191"/>
      <c r="P2739" s="191"/>
      <c r="Q2739" s="191"/>
      <c r="R2739" s="191"/>
      <c r="S2739" s="191"/>
      <c r="T2739" s="191"/>
      <c r="U2739" s="191"/>
      <c r="V2739" s="191"/>
      <c r="W2739" s="191"/>
    </row>
    <row r="2740" spans="1:23">
      <c r="A2740" s="191"/>
      <c r="B2740" s="191"/>
      <c r="C2740" s="191"/>
      <c r="D2740" s="191"/>
      <c r="E2740" s="182"/>
      <c r="F2740" s="191"/>
      <c r="G2740" s="191"/>
      <c r="H2740" s="191"/>
      <c r="I2740" s="182"/>
      <c r="J2740" s="191"/>
      <c r="K2740" s="191"/>
      <c r="L2740" s="191"/>
      <c r="M2740" s="191"/>
      <c r="N2740" s="191"/>
      <c r="O2740" s="191"/>
      <c r="P2740" s="191"/>
      <c r="Q2740" s="191"/>
      <c r="R2740" s="191"/>
      <c r="S2740" s="191"/>
      <c r="T2740" s="191"/>
      <c r="U2740" s="191"/>
      <c r="V2740" s="191"/>
      <c r="W2740" s="191"/>
    </row>
    <row r="2741" spans="1:23">
      <c r="A2741" s="191"/>
      <c r="B2741" s="191"/>
      <c r="C2741" s="191"/>
      <c r="D2741" s="191"/>
      <c r="E2741" s="182"/>
      <c r="F2741" s="191"/>
      <c r="G2741" s="191"/>
      <c r="H2741" s="191"/>
      <c r="I2741" s="182"/>
      <c r="J2741" s="191"/>
      <c r="K2741" s="191"/>
      <c r="L2741" s="191"/>
      <c r="M2741" s="191"/>
      <c r="N2741" s="191"/>
      <c r="O2741" s="191"/>
      <c r="P2741" s="191"/>
      <c r="Q2741" s="191"/>
      <c r="R2741" s="191"/>
      <c r="S2741" s="191"/>
      <c r="T2741" s="191"/>
      <c r="U2741" s="191"/>
      <c r="V2741" s="191"/>
      <c r="W2741" s="191"/>
    </row>
    <row r="2742" spans="1:23">
      <c r="A2742" s="191"/>
      <c r="B2742" s="191"/>
      <c r="C2742" s="191"/>
      <c r="D2742" s="191"/>
      <c r="E2742" s="182"/>
      <c r="F2742" s="191"/>
      <c r="G2742" s="191"/>
      <c r="H2742" s="191"/>
      <c r="I2742" s="182"/>
      <c r="J2742" s="191"/>
      <c r="K2742" s="191"/>
      <c r="L2742" s="191"/>
      <c r="M2742" s="191"/>
      <c r="N2742" s="191"/>
      <c r="O2742" s="191"/>
      <c r="P2742" s="191"/>
      <c r="Q2742" s="191"/>
      <c r="R2742" s="191"/>
      <c r="S2742" s="191"/>
      <c r="T2742" s="191"/>
      <c r="U2742" s="191"/>
      <c r="V2742" s="191"/>
      <c r="W2742" s="191"/>
    </row>
    <row r="2743" spans="1:23">
      <c r="A2743" s="191"/>
      <c r="B2743" s="191"/>
      <c r="C2743" s="191"/>
      <c r="D2743" s="191"/>
      <c r="E2743" s="182"/>
      <c r="F2743" s="191"/>
      <c r="G2743" s="191"/>
      <c r="H2743" s="191"/>
      <c r="I2743" s="182"/>
      <c r="J2743" s="191"/>
      <c r="K2743" s="191"/>
      <c r="L2743" s="191"/>
      <c r="M2743" s="191"/>
      <c r="N2743" s="191"/>
      <c r="O2743" s="191"/>
      <c r="P2743" s="191"/>
      <c r="Q2743" s="191"/>
      <c r="R2743" s="191"/>
      <c r="S2743" s="191"/>
      <c r="T2743" s="191"/>
      <c r="U2743" s="191"/>
      <c r="V2743" s="191"/>
      <c r="W2743" s="191"/>
    </row>
    <row r="2744" spans="1:23">
      <c r="A2744" s="191"/>
      <c r="B2744" s="191"/>
      <c r="C2744" s="191"/>
      <c r="D2744" s="191"/>
      <c r="E2744" s="182"/>
      <c r="F2744" s="191"/>
      <c r="G2744" s="191"/>
      <c r="H2744" s="191"/>
      <c r="I2744" s="182"/>
      <c r="J2744" s="191"/>
      <c r="K2744" s="191"/>
      <c r="L2744" s="191"/>
      <c r="M2744" s="191"/>
      <c r="N2744" s="191"/>
      <c r="O2744" s="191"/>
      <c r="P2744" s="191"/>
      <c r="Q2744" s="191"/>
      <c r="R2744" s="191"/>
      <c r="S2744" s="191"/>
      <c r="T2744" s="191"/>
      <c r="U2744" s="191"/>
      <c r="V2744" s="191"/>
      <c r="W2744" s="191"/>
    </row>
    <row r="2745" spans="1:23">
      <c r="A2745" s="191"/>
      <c r="B2745" s="191"/>
      <c r="C2745" s="191"/>
      <c r="D2745" s="191"/>
      <c r="E2745" s="182"/>
      <c r="F2745" s="191"/>
      <c r="G2745" s="191"/>
      <c r="H2745" s="191"/>
      <c r="I2745" s="182"/>
      <c r="J2745" s="191"/>
      <c r="K2745" s="191"/>
      <c r="L2745" s="191"/>
      <c r="M2745" s="191"/>
      <c r="N2745" s="191"/>
      <c r="O2745" s="191"/>
      <c r="P2745" s="191"/>
      <c r="Q2745" s="191"/>
      <c r="R2745" s="191"/>
      <c r="S2745" s="191"/>
      <c r="T2745" s="191"/>
      <c r="U2745" s="191"/>
      <c r="V2745" s="191"/>
      <c r="W2745" s="191"/>
    </row>
    <row r="2746" spans="1:23">
      <c r="A2746" s="191"/>
      <c r="B2746" s="191"/>
      <c r="C2746" s="191"/>
      <c r="D2746" s="191"/>
      <c r="E2746" s="182"/>
      <c r="F2746" s="191"/>
      <c r="G2746" s="191"/>
      <c r="H2746" s="191"/>
      <c r="I2746" s="182"/>
      <c r="J2746" s="191"/>
      <c r="K2746" s="191"/>
      <c r="L2746" s="191"/>
      <c r="M2746" s="191"/>
      <c r="N2746" s="191"/>
      <c r="O2746" s="191"/>
      <c r="P2746" s="191"/>
      <c r="Q2746" s="191"/>
      <c r="R2746" s="191"/>
      <c r="S2746" s="191"/>
      <c r="T2746" s="191"/>
      <c r="U2746" s="191"/>
      <c r="V2746" s="191"/>
      <c r="W2746" s="191"/>
    </row>
    <row r="2747" spans="1:23">
      <c r="A2747" s="191"/>
      <c r="B2747" s="191"/>
      <c r="C2747" s="191"/>
      <c r="D2747" s="191"/>
      <c r="E2747" s="182"/>
      <c r="F2747" s="191"/>
      <c r="G2747" s="191"/>
      <c r="H2747" s="191"/>
      <c r="I2747" s="182"/>
      <c r="J2747" s="191"/>
      <c r="K2747" s="191"/>
      <c r="L2747" s="191"/>
      <c r="M2747" s="191"/>
      <c r="N2747" s="191"/>
      <c r="O2747" s="191"/>
      <c r="P2747" s="191"/>
      <c r="Q2747" s="191"/>
      <c r="R2747" s="191"/>
      <c r="S2747" s="191"/>
      <c r="T2747" s="191"/>
      <c r="U2747" s="191"/>
      <c r="V2747" s="191"/>
      <c r="W2747" s="191"/>
    </row>
    <row r="2748" spans="1:23">
      <c r="A2748" s="191"/>
      <c r="B2748" s="191"/>
      <c r="C2748" s="191"/>
      <c r="D2748" s="191"/>
      <c r="E2748" s="182"/>
      <c r="F2748" s="191"/>
      <c r="G2748" s="191"/>
      <c r="H2748" s="191"/>
      <c r="I2748" s="182"/>
      <c r="J2748" s="191"/>
      <c r="K2748" s="191"/>
      <c r="L2748" s="191"/>
      <c r="M2748" s="191"/>
      <c r="N2748" s="191"/>
      <c r="O2748" s="191"/>
      <c r="P2748" s="191"/>
      <c r="Q2748" s="191"/>
      <c r="R2748" s="191"/>
      <c r="S2748" s="191"/>
      <c r="T2748" s="191"/>
      <c r="U2748" s="191"/>
      <c r="V2748" s="191"/>
      <c r="W2748" s="191"/>
    </row>
    <row r="2749" spans="1:23">
      <c r="A2749" s="191"/>
      <c r="B2749" s="191"/>
      <c r="C2749" s="191"/>
      <c r="D2749" s="191"/>
      <c r="E2749" s="182"/>
      <c r="F2749" s="191"/>
      <c r="G2749" s="191"/>
      <c r="H2749" s="191"/>
      <c r="I2749" s="182"/>
      <c r="J2749" s="191"/>
      <c r="K2749" s="191"/>
      <c r="L2749" s="191"/>
      <c r="M2749" s="191"/>
      <c r="N2749" s="191"/>
      <c r="O2749" s="191"/>
      <c r="P2749" s="191"/>
      <c r="Q2749" s="191"/>
      <c r="R2749" s="191"/>
      <c r="S2749" s="191"/>
      <c r="T2749" s="191"/>
      <c r="U2749" s="191"/>
      <c r="V2749" s="191"/>
      <c r="W2749" s="191"/>
    </row>
    <row r="2750" spans="1:23">
      <c r="A2750" s="191"/>
      <c r="B2750" s="191"/>
      <c r="C2750" s="191"/>
      <c r="D2750" s="191"/>
      <c r="E2750" s="182"/>
      <c r="F2750" s="191"/>
      <c r="G2750" s="191"/>
      <c r="H2750" s="191"/>
      <c r="I2750" s="182"/>
      <c r="J2750" s="191"/>
      <c r="K2750" s="191"/>
      <c r="L2750" s="191"/>
      <c r="M2750" s="191"/>
      <c r="N2750" s="191"/>
      <c r="O2750" s="191"/>
      <c r="P2750" s="191"/>
      <c r="Q2750" s="191"/>
      <c r="R2750" s="191"/>
      <c r="S2750" s="191"/>
      <c r="T2750" s="191"/>
      <c r="U2750" s="191"/>
      <c r="V2750" s="191"/>
      <c r="W2750" s="191"/>
    </row>
    <row r="2751" spans="1:23">
      <c r="A2751" s="191"/>
      <c r="B2751" s="191"/>
      <c r="C2751" s="191"/>
      <c r="D2751" s="191"/>
      <c r="E2751" s="182"/>
      <c r="F2751" s="191"/>
      <c r="G2751" s="191"/>
      <c r="H2751" s="191"/>
      <c r="I2751" s="182"/>
      <c r="J2751" s="191"/>
      <c r="K2751" s="191"/>
      <c r="L2751" s="191"/>
      <c r="M2751" s="191"/>
      <c r="N2751" s="191"/>
      <c r="O2751" s="191"/>
      <c r="P2751" s="191"/>
      <c r="Q2751" s="191"/>
      <c r="R2751" s="191"/>
      <c r="S2751" s="191"/>
      <c r="T2751" s="191"/>
      <c r="U2751" s="191"/>
      <c r="V2751" s="191"/>
      <c r="W2751" s="191"/>
    </row>
    <row r="2752" spans="1:23">
      <c r="A2752" s="191"/>
      <c r="B2752" s="191"/>
      <c r="C2752" s="191"/>
      <c r="D2752" s="191"/>
      <c r="E2752" s="182"/>
      <c r="F2752" s="191"/>
      <c r="G2752" s="191"/>
      <c r="H2752" s="191"/>
      <c r="I2752" s="182"/>
      <c r="J2752" s="191"/>
      <c r="K2752" s="191"/>
      <c r="L2752" s="191"/>
      <c r="M2752" s="191"/>
      <c r="N2752" s="191"/>
      <c r="O2752" s="191"/>
      <c r="P2752" s="191"/>
      <c r="Q2752" s="191"/>
      <c r="R2752" s="191"/>
      <c r="S2752" s="191"/>
      <c r="T2752" s="191"/>
      <c r="U2752" s="191"/>
      <c r="V2752" s="191"/>
      <c r="W2752" s="191"/>
    </row>
    <row r="2753" spans="1:23">
      <c r="A2753" s="191"/>
      <c r="B2753" s="191"/>
      <c r="C2753" s="191"/>
      <c r="D2753" s="191"/>
      <c r="E2753" s="182"/>
      <c r="F2753" s="191"/>
      <c r="G2753" s="191"/>
      <c r="H2753" s="191"/>
      <c r="I2753" s="182"/>
      <c r="J2753" s="191"/>
      <c r="K2753" s="191"/>
      <c r="L2753" s="191"/>
      <c r="M2753" s="191"/>
      <c r="N2753" s="191"/>
      <c r="O2753" s="191"/>
      <c r="P2753" s="191"/>
      <c r="Q2753" s="191"/>
      <c r="R2753" s="191"/>
      <c r="S2753" s="191"/>
      <c r="T2753" s="191"/>
      <c r="U2753" s="191"/>
      <c r="V2753" s="191"/>
      <c r="W2753" s="191"/>
    </row>
    <row r="2754" spans="1:23">
      <c r="A2754" s="191"/>
      <c r="B2754" s="191"/>
      <c r="C2754" s="191"/>
      <c r="D2754" s="191"/>
      <c r="E2754" s="182"/>
      <c r="F2754" s="191"/>
      <c r="G2754" s="191"/>
      <c r="H2754" s="191"/>
      <c r="I2754" s="182"/>
      <c r="J2754" s="191"/>
      <c r="K2754" s="191"/>
      <c r="L2754" s="191"/>
      <c r="M2754" s="191"/>
      <c r="N2754" s="191"/>
      <c r="O2754" s="191"/>
      <c r="P2754" s="191"/>
      <c r="Q2754" s="191"/>
      <c r="R2754" s="191"/>
      <c r="S2754" s="191"/>
      <c r="T2754" s="191"/>
      <c r="U2754" s="191"/>
      <c r="V2754" s="191"/>
      <c r="W2754" s="191"/>
    </row>
    <row r="2755" spans="1:23">
      <c r="A2755" s="191"/>
      <c r="B2755" s="191"/>
      <c r="C2755" s="191"/>
      <c r="D2755" s="191"/>
      <c r="E2755" s="182"/>
      <c r="F2755" s="191"/>
      <c r="G2755" s="191"/>
      <c r="H2755" s="191"/>
      <c r="I2755" s="182"/>
      <c r="J2755" s="191"/>
      <c r="K2755" s="191"/>
      <c r="L2755" s="191"/>
      <c r="M2755" s="191"/>
      <c r="N2755" s="191"/>
      <c r="O2755" s="191"/>
      <c r="P2755" s="191"/>
      <c r="Q2755" s="191"/>
      <c r="R2755" s="191"/>
      <c r="S2755" s="191"/>
      <c r="T2755" s="191"/>
      <c r="U2755" s="191"/>
      <c r="V2755" s="191"/>
      <c r="W2755" s="191"/>
    </row>
    <row r="2756" spans="1:23">
      <c r="A2756" s="191"/>
      <c r="B2756" s="191"/>
      <c r="C2756" s="191"/>
      <c r="D2756" s="191"/>
      <c r="E2756" s="182"/>
      <c r="F2756" s="191"/>
      <c r="G2756" s="191"/>
      <c r="H2756" s="191"/>
      <c r="I2756" s="182"/>
      <c r="J2756" s="191"/>
      <c r="K2756" s="191"/>
      <c r="L2756" s="191"/>
      <c r="M2756" s="191"/>
      <c r="N2756" s="191"/>
      <c r="O2756" s="191"/>
      <c r="P2756" s="191"/>
      <c r="Q2756" s="191"/>
      <c r="R2756" s="191"/>
      <c r="S2756" s="191"/>
      <c r="T2756" s="191"/>
      <c r="U2756" s="191"/>
      <c r="V2756" s="191"/>
      <c r="W2756" s="191"/>
    </row>
    <row r="2757" spans="1:23">
      <c r="A2757" s="191"/>
      <c r="B2757" s="191"/>
      <c r="C2757" s="191"/>
      <c r="D2757" s="191"/>
      <c r="E2757" s="182"/>
      <c r="F2757" s="191"/>
      <c r="G2757" s="191"/>
      <c r="H2757" s="191"/>
      <c r="I2757" s="182"/>
      <c r="J2757" s="191"/>
      <c r="K2757" s="191"/>
      <c r="L2757" s="191"/>
      <c r="M2757" s="191"/>
      <c r="N2757" s="191"/>
      <c r="O2757" s="191"/>
      <c r="P2757" s="191"/>
      <c r="Q2757" s="191"/>
      <c r="R2757" s="191"/>
      <c r="S2757" s="191"/>
      <c r="T2757" s="191"/>
      <c r="U2757" s="191"/>
      <c r="V2757" s="191"/>
      <c r="W2757" s="191"/>
    </row>
    <row r="2758" spans="1:23">
      <c r="A2758" s="191"/>
      <c r="B2758" s="191"/>
      <c r="C2758" s="191"/>
      <c r="D2758" s="191"/>
      <c r="E2758" s="182"/>
      <c r="F2758" s="191"/>
      <c r="G2758" s="191"/>
      <c r="H2758" s="191"/>
      <c r="I2758" s="182"/>
      <c r="J2758" s="191"/>
      <c r="K2758" s="191"/>
      <c r="L2758" s="191"/>
      <c r="M2758" s="191"/>
      <c r="N2758" s="191"/>
      <c r="O2758" s="191"/>
      <c r="P2758" s="191"/>
      <c r="Q2758" s="191"/>
      <c r="R2758" s="191"/>
      <c r="S2758" s="191"/>
      <c r="T2758" s="191"/>
      <c r="U2758" s="191"/>
      <c r="V2758" s="191"/>
      <c r="W2758" s="191"/>
    </row>
    <row r="2759" spans="1:23">
      <c r="A2759" s="191"/>
      <c r="B2759" s="191"/>
      <c r="C2759" s="191"/>
      <c r="D2759" s="191"/>
      <c r="E2759" s="182"/>
      <c r="F2759" s="191"/>
      <c r="G2759" s="191"/>
      <c r="H2759" s="191"/>
      <c r="I2759" s="182"/>
      <c r="J2759" s="191"/>
      <c r="K2759" s="191"/>
      <c r="L2759" s="191"/>
      <c r="M2759" s="191"/>
      <c r="N2759" s="191"/>
      <c r="O2759" s="191"/>
      <c r="P2759" s="191"/>
      <c r="Q2759" s="191"/>
      <c r="R2759" s="191"/>
      <c r="S2759" s="191"/>
      <c r="T2759" s="191"/>
      <c r="U2759" s="191"/>
      <c r="V2759" s="191"/>
      <c r="W2759" s="191"/>
    </row>
    <row r="2760" spans="1:23">
      <c r="A2760" s="191"/>
      <c r="B2760" s="191"/>
      <c r="C2760" s="191"/>
      <c r="D2760" s="191"/>
      <c r="E2760" s="182"/>
      <c r="F2760" s="191"/>
      <c r="G2760" s="191"/>
      <c r="H2760" s="191"/>
      <c r="I2760" s="182"/>
      <c r="J2760" s="191"/>
      <c r="K2760" s="191"/>
      <c r="L2760" s="191"/>
      <c r="M2760" s="191"/>
      <c r="N2760" s="191"/>
      <c r="O2760" s="191"/>
      <c r="P2760" s="191"/>
      <c r="Q2760" s="191"/>
      <c r="R2760" s="191"/>
      <c r="S2760" s="191"/>
      <c r="T2760" s="191"/>
      <c r="U2760" s="191"/>
      <c r="V2760" s="191"/>
      <c r="W2760" s="191"/>
    </row>
    <row r="2761" spans="1:23">
      <c r="A2761" s="191"/>
      <c r="B2761" s="191"/>
      <c r="C2761" s="191"/>
      <c r="D2761" s="191"/>
      <c r="E2761" s="182"/>
      <c r="F2761" s="191"/>
      <c r="G2761" s="191"/>
      <c r="H2761" s="191"/>
      <c r="I2761" s="182"/>
      <c r="J2761" s="191"/>
      <c r="K2761" s="191"/>
      <c r="L2761" s="191"/>
      <c r="M2761" s="191"/>
      <c r="N2761" s="191"/>
      <c r="O2761" s="191"/>
      <c r="P2761" s="191"/>
      <c r="Q2761" s="191"/>
      <c r="R2761" s="191"/>
      <c r="S2761" s="191"/>
      <c r="T2761" s="191"/>
      <c r="U2761" s="191"/>
      <c r="V2761" s="191"/>
      <c r="W2761" s="191"/>
    </row>
    <row r="2762" spans="1:23">
      <c r="A2762" s="191"/>
      <c r="B2762" s="191"/>
      <c r="C2762" s="191"/>
      <c r="D2762" s="191"/>
      <c r="E2762" s="182"/>
      <c r="F2762" s="191"/>
      <c r="G2762" s="191"/>
      <c r="H2762" s="191"/>
      <c r="I2762" s="182"/>
      <c r="J2762" s="191"/>
      <c r="K2762" s="191"/>
      <c r="L2762" s="191"/>
      <c r="M2762" s="191"/>
      <c r="N2762" s="191"/>
      <c r="O2762" s="191"/>
      <c r="P2762" s="191"/>
      <c r="Q2762" s="191"/>
      <c r="R2762" s="191"/>
      <c r="S2762" s="191"/>
      <c r="T2762" s="191"/>
      <c r="U2762" s="191"/>
      <c r="V2762" s="191"/>
      <c r="W2762" s="191"/>
    </row>
    <row r="2763" spans="1:23">
      <c r="A2763" s="191"/>
      <c r="B2763" s="191"/>
      <c r="C2763" s="191"/>
      <c r="D2763" s="191"/>
      <c r="E2763" s="182"/>
      <c r="F2763" s="191"/>
      <c r="G2763" s="191"/>
      <c r="H2763" s="191"/>
      <c r="I2763" s="182"/>
      <c r="J2763" s="191"/>
      <c r="K2763" s="191"/>
      <c r="L2763" s="191"/>
      <c r="M2763" s="191"/>
      <c r="N2763" s="191"/>
      <c r="O2763" s="191"/>
      <c r="P2763" s="191"/>
      <c r="Q2763" s="191"/>
      <c r="R2763" s="191"/>
      <c r="S2763" s="191"/>
      <c r="T2763" s="191"/>
      <c r="U2763" s="191"/>
      <c r="V2763" s="191"/>
      <c r="W2763" s="191"/>
    </row>
    <row r="2764" spans="1:23">
      <c r="A2764" s="191"/>
      <c r="B2764" s="191"/>
      <c r="C2764" s="191"/>
      <c r="D2764" s="191"/>
      <c r="E2764" s="182"/>
      <c r="F2764" s="191"/>
      <c r="G2764" s="191"/>
      <c r="H2764" s="191"/>
      <c r="I2764" s="182"/>
      <c r="J2764" s="191"/>
      <c r="K2764" s="191"/>
      <c r="L2764" s="191"/>
      <c r="M2764" s="191"/>
      <c r="N2764" s="191"/>
      <c r="O2764" s="191"/>
      <c r="P2764" s="191"/>
      <c r="Q2764" s="191"/>
      <c r="R2764" s="191"/>
      <c r="S2764" s="191"/>
      <c r="T2764" s="191"/>
      <c r="U2764" s="191"/>
      <c r="V2764" s="191"/>
      <c r="W2764" s="191"/>
    </row>
    <row r="2765" spans="1:23">
      <c r="A2765" s="191"/>
      <c r="B2765" s="191"/>
      <c r="C2765" s="191"/>
      <c r="D2765" s="191"/>
      <c r="E2765" s="182"/>
      <c r="F2765" s="191"/>
      <c r="G2765" s="191"/>
      <c r="H2765" s="191"/>
      <c r="I2765" s="182"/>
      <c r="J2765" s="191"/>
      <c r="K2765" s="191"/>
      <c r="L2765" s="191"/>
      <c r="M2765" s="191"/>
      <c r="N2765" s="191"/>
      <c r="O2765" s="191"/>
      <c r="P2765" s="191"/>
      <c r="Q2765" s="191"/>
      <c r="R2765" s="191"/>
      <c r="S2765" s="191"/>
      <c r="T2765" s="191"/>
      <c r="U2765" s="191"/>
      <c r="V2765" s="191"/>
      <c r="W2765" s="191"/>
    </row>
    <row r="2766" spans="1:23">
      <c r="A2766" s="191"/>
      <c r="B2766" s="191"/>
      <c r="C2766" s="191"/>
      <c r="D2766" s="191"/>
      <c r="E2766" s="182"/>
      <c r="F2766" s="191"/>
      <c r="G2766" s="191"/>
      <c r="H2766" s="191"/>
      <c r="I2766" s="182"/>
      <c r="J2766" s="191"/>
      <c r="K2766" s="191"/>
      <c r="L2766" s="191"/>
      <c r="M2766" s="191"/>
      <c r="N2766" s="191"/>
      <c r="O2766" s="191"/>
      <c r="P2766" s="191"/>
      <c r="Q2766" s="191"/>
      <c r="R2766" s="191"/>
      <c r="S2766" s="191"/>
      <c r="T2766" s="191"/>
      <c r="U2766" s="191"/>
      <c r="V2766" s="191"/>
      <c r="W2766" s="191"/>
    </row>
    <row r="2767" spans="1:23">
      <c r="A2767" s="191"/>
      <c r="B2767" s="191"/>
      <c r="C2767" s="191"/>
      <c r="D2767" s="191"/>
      <c r="E2767" s="182"/>
      <c r="F2767" s="191"/>
      <c r="G2767" s="191"/>
      <c r="H2767" s="191"/>
      <c r="I2767" s="182"/>
      <c r="J2767" s="191"/>
      <c r="K2767" s="191"/>
      <c r="L2767" s="191"/>
      <c r="M2767" s="191"/>
      <c r="N2767" s="191"/>
      <c r="O2767" s="191"/>
      <c r="P2767" s="191"/>
      <c r="Q2767" s="191"/>
      <c r="R2767" s="191"/>
      <c r="S2767" s="191"/>
      <c r="T2767" s="191"/>
      <c r="U2767" s="191"/>
      <c r="V2767" s="191"/>
      <c r="W2767" s="191"/>
    </row>
    <row r="2768" spans="1:23">
      <c r="A2768" s="191"/>
      <c r="B2768" s="191"/>
      <c r="C2768" s="191"/>
      <c r="D2768" s="191"/>
      <c r="E2768" s="182"/>
      <c r="F2768" s="191"/>
      <c r="G2768" s="191"/>
      <c r="H2768" s="191"/>
      <c r="I2768" s="182"/>
      <c r="J2768" s="191"/>
      <c r="K2768" s="191"/>
      <c r="L2768" s="191"/>
      <c r="M2768" s="191"/>
      <c r="N2768" s="191"/>
      <c r="O2768" s="191"/>
      <c r="P2768" s="191"/>
      <c r="Q2768" s="191"/>
      <c r="R2768" s="191"/>
      <c r="S2768" s="191"/>
      <c r="T2768" s="191"/>
      <c r="U2768" s="191"/>
      <c r="V2768" s="191"/>
      <c r="W2768" s="191"/>
    </row>
    <row r="2769" spans="1:23">
      <c r="A2769" s="191"/>
      <c r="B2769" s="191"/>
      <c r="C2769" s="191"/>
      <c r="D2769" s="191"/>
      <c r="E2769" s="182"/>
      <c r="F2769" s="191"/>
      <c r="G2769" s="191"/>
      <c r="H2769" s="191"/>
      <c r="I2769" s="182"/>
      <c r="J2769" s="191"/>
      <c r="K2769" s="191"/>
      <c r="L2769" s="191"/>
      <c r="M2769" s="191"/>
      <c r="N2769" s="191"/>
      <c r="O2769" s="191"/>
      <c r="P2769" s="191"/>
      <c r="Q2769" s="191"/>
      <c r="R2769" s="191"/>
      <c r="S2769" s="191"/>
      <c r="T2769" s="191"/>
      <c r="U2769" s="191"/>
      <c r="V2769" s="191"/>
      <c r="W2769" s="191"/>
    </row>
    <row r="2770" spans="1:23">
      <c r="A2770" s="191"/>
      <c r="B2770" s="191"/>
      <c r="C2770" s="191"/>
      <c r="D2770" s="191"/>
      <c r="E2770" s="182"/>
      <c r="F2770" s="191"/>
      <c r="G2770" s="191"/>
      <c r="H2770" s="191"/>
      <c r="I2770" s="182"/>
      <c r="J2770" s="191"/>
      <c r="K2770" s="191"/>
      <c r="L2770" s="191"/>
      <c r="M2770" s="191"/>
      <c r="N2770" s="191"/>
      <c r="O2770" s="191"/>
      <c r="P2770" s="191"/>
      <c r="Q2770" s="191"/>
      <c r="R2770" s="191"/>
      <c r="S2770" s="191"/>
      <c r="T2770" s="191"/>
      <c r="U2770" s="191"/>
      <c r="V2770" s="191"/>
      <c r="W2770" s="191"/>
    </row>
    <row r="2771" spans="1:23">
      <c r="A2771" s="191"/>
      <c r="B2771" s="191"/>
      <c r="C2771" s="191"/>
      <c r="D2771" s="191"/>
      <c r="E2771" s="182"/>
      <c r="F2771" s="191"/>
      <c r="G2771" s="191"/>
      <c r="H2771" s="191"/>
      <c r="I2771" s="182"/>
      <c r="J2771" s="191"/>
      <c r="K2771" s="191"/>
      <c r="L2771" s="191"/>
      <c r="M2771" s="191"/>
      <c r="N2771" s="191"/>
      <c r="O2771" s="191"/>
      <c r="P2771" s="191"/>
      <c r="Q2771" s="191"/>
      <c r="R2771" s="191"/>
      <c r="S2771" s="191"/>
      <c r="T2771" s="191"/>
      <c r="U2771" s="191"/>
      <c r="V2771" s="191"/>
      <c r="W2771" s="191"/>
    </row>
    <row r="2772" spans="1:23">
      <c r="A2772" s="191"/>
      <c r="B2772" s="191"/>
      <c r="C2772" s="191"/>
      <c r="D2772" s="191"/>
      <c r="E2772" s="182"/>
      <c r="F2772" s="191"/>
      <c r="G2772" s="191"/>
      <c r="H2772" s="191"/>
      <c r="I2772" s="182"/>
      <c r="J2772" s="191"/>
      <c r="K2772" s="191"/>
      <c r="L2772" s="191"/>
      <c r="M2772" s="191"/>
      <c r="N2772" s="191"/>
      <c r="O2772" s="191"/>
      <c r="P2772" s="191"/>
      <c r="Q2772" s="191"/>
      <c r="R2772" s="191"/>
      <c r="S2772" s="191"/>
      <c r="T2772" s="191"/>
      <c r="U2772" s="191"/>
      <c r="V2772" s="191"/>
      <c r="W2772" s="191"/>
    </row>
    <row r="2773" spans="1:23">
      <c r="A2773" s="191"/>
      <c r="B2773" s="191"/>
      <c r="C2773" s="191"/>
      <c r="D2773" s="191"/>
      <c r="E2773" s="182"/>
      <c r="F2773" s="191"/>
      <c r="G2773" s="191"/>
      <c r="H2773" s="191"/>
      <c r="I2773" s="182"/>
      <c r="J2773" s="191"/>
      <c r="K2773" s="191"/>
      <c r="L2773" s="191"/>
      <c r="M2773" s="191"/>
      <c r="N2773" s="191"/>
      <c r="O2773" s="191"/>
      <c r="P2773" s="191"/>
      <c r="Q2773" s="191"/>
      <c r="R2773" s="191"/>
      <c r="S2773" s="191"/>
      <c r="T2773" s="191"/>
      <c r="U2773" s="191"/>
      <c r="V2773" s="191"/>
      <c r="W2773" s="191"/>
    </row>
    <row r="2774" spans="1:23">
      <c r="A2774" s="191"/>
      <c r="B2774" s="191"/>
      <c r="C2774" s="191"/>
      <c r="D2774" s="191"/>
      <c r="E2774" s="182"/>
      <c r="F2774" s="191"/>
      <c r="G2774" s="191"/>
      <c r="H2774" s="191"/>
      <c r="I2774" s="182"/>
      <c r="J2774" s="191"/>
      <c r="K2774" s="191"/>
      <c r="L2774" s="191"/>
      <c r="M2774" s="191"/>
      <c r="N2774" s="191"/>
      <c r="O2774" s="191"/>
      <c r="P2774" s="191"/>
      <c r="Q2774" s="191"/>
      <c r="R2774" s="191"/>
      <c r="S2774" s="191"/>
      <c r="T2774" s="191"/>
      <c r="U2774" s="191"/>
      <c r="V2774" s="191"/>
      <c r="W2774" s="191"/>
    </row>
    <row r="2775" spans="1:23">
      <c r="A2775" s="191"/>
      <c r="B2775" s="191"/>
      <c r="C2775" s="191"/>
      <c r="D2775" s="191"/>
      <c r="E2775" s="182"/>
      <c r="F2775" s="191"/>
      <c r="G2775" s="191"/>
      <c r="H2775" s="191"/>
      <c r="I2775" s="182"/>
      <c r="J2775" s="191"/>
      <c r="K2775" s="191"/>
      <c r="L2775" s="191"/>
      <c r="M2775" s="191"/>
      <c r="N2775" s="191"/>
      <c r="O2775" s="191"/>
      <c r="P2775" s="191"/>
      <c r="Q2775" s="191"/>
      <c r="R2775" s="191"/>
      <c r="S2775" s="191"/>
      <c r="T2775" s="191"/>
      <c r="U2775" s="191"/>
      <c r="V2775" s="191"/>
      <c r="W2775" s="191"/>
    </row>
    <row r="2776" spans="1:23">
      <c r="A2776" s="191"/>
      <c r="B2776" s="191"/>
      <c r="C2776" s="191"/>
      <c r="D2776" s="191"/>
      <c r="E2776" s="182"/>
      <c r="F2776" s="191"/>
      <c r="G2776" s="191"/>
      <c r="H2776" s="191"/>
      <c r="I2776" s="182"/>
      <c r="J2776" s="191"/>
      <c r="K2776" s="191"/>
      <c r="L2776" s="191"/>
      <c r="M2776" s="191"/>
      <c r="N2776" s="191"/>
      <c r="O2776" s="191"/>
      <c r="P2776" s="191"/>
      <c r="Q2776" s="191"/>
      <c r="R2776" s="191"/>
      <c r="S2776" s="191"/>
      <c r="T2776" s="191"/>
      <c r="U2776" s="191"/>
      <c r="V2776" s="191"/>
      <c r="W2776" s="191"/>
    </row>
    <row r="2777" spans="1:23">
      <c r="A2777" s="191"/>
      <c r="B2777" s="191"/>
      <c r="C2777" s="191"/>
      <c r="D2777" s="191"/>
      <c r="E2777" s="182"/>
      <c r="F2777" s="191"/>
      <c r="G2777" s="191"/>
      <c r="H2777" s="191"/>
      <c r="I2777" s="182"/>
      <c r="J2777" s="191"/>
      <c r="K2777" s="191"/>
      <c r="L2777" s="191"/>
      <c r="M2777" s="191"/>
      <c r="N2777" s="191"/>
      <c r="O2777" s="191"/>
      <c r="P2777" s="191"/>
      <c r="Q2777" s="191"/>
      <c r="R2777" s="191"/>
      <c r="S2777" s="191"/>
      <c r="T2777" s="191"/>
      <c r="U2777" s="191"/>
      <c r="V2777" s="191"/>
      <c r="W2777" s="191"/>
    </row>
    <row r="2778" spans="1:23">
      <c r="A2778" s="191"/>
      <c r="B2778" s="191"/>
      <c r="C2778" s="191"/>
      <c r="D2778" s="191"/>
      <c r="E2778" s="182"/>
      <c r="F2778" s="191"/>
      <c r="G2778" s="191"/>
      <c r="H2778" s="191"/>
      <c r="I2778" s="182"/>
      <c r="J2778" s="191"/>
      <c r="K2778" s="191"/>
      <c r="L2778" s="191"/>
      <c r="M2778" s="191"/>
      <c r="N2778" s="191"/>
      <c r="O2778" s="191"/>
      <c r="P2778" s="191"/>
      <c r="Q2778" s="191"/>
      <c r="R2778" s="191"/>
      <c r="S2778" s="191"/>
      <c r="T2778" s="191"/>
      <c r="U2778" s="191"/>
      <c r="V2778" s="191"/>
      <c r="W2778" s="191"/>
    </row>
    <row r="2779" spans="1:23">
      <c r="A2779" s="191"/>
      <c r="B2779" s="191"/>
      <c r="C2779" s="191"/>
      <c r="D2779" s="191"/>
      <c r="E2779" s="182"/>
      <c r="F2779" s="191"/>
      <c r="G2779" s="191"/>
      <c r="H2779" s="191"/>
      <c r="I2779" s="182"/>
      <c r="J2779" s="191"/>
      <c r="K2779" s="191"/>
      <c r="L2779" s="191"/>
      <c r="M2779" s="191"/>
      <c r="N2779" s="191"/>
      <c r="O2779" s="191"/>
      <c r="P2779" s="191"/>
      <c r="Q2779" s="191"/>
      <c r="R2779" s="191"/>
      <c r="S2779" s="191"/>
      <c r="T2779" s="191"/>
      <c r="U2779" s="191"/>
      <c r="V2779" s="191"/>
      <c r="W2779" s="191"/>
    </row>
    <row r="2780" spans="1:23">
      <c r="A2780" s="191"/>
      <c r="B2780" s="191"/>
      <c r="C2780" s="191"/>
      <c r="D2780" s="191"/>
      <c r="E2780" s="182"/>
      <c r="F2780" s="191"/>
      <c r="G2780" s="191"/>
      <c r="H2780" s="191"/>
      <c r="I2780" s="182"/>
      <c r="J2780" s="191"/>
      <c r="K2780" s="191"/>
      <c r="L2780" s="191"/>
      <c r="M2780" s="191"/>
      <c r="N2780" s="191"/>
      <c r="O2780" s="191"/>
      <c r="P2780" s="191"/>
      <c r="Q2780" s="191"/>
      <c r="R2780" s="191"/>
      <c r="S2780" s="191"/>
      <c r="T2780" s="191"/>
      <c r="U2780" s="191"/>
      <c r="V2780" s="191"/>
      <c r="W2780" s="191"/>
    </row>
    <row r="2781" spans="1:23">
      <c r="A2781" s="191"/>
      <c r="B2781" s="191"/>
      <c r="C2781" s="191"/>
      <c r="D2781" s="191"/>
      <c r="E2781" s="182"/>
      <c r="F2781" s="191"/>
      <c r="G2781" s="191"/>
      <c r="H2781" s="191"/>
      <c r="I2781" s="182"/>
      <c r="J2781" s="191"/>
      <c r="K2781" s="191"/>
      <c r="L2781" s="191"/>
      <c r="M2781" s="191"/>
      <c r="N2781" s="191"/>
      <c r="O2781" s="191"/>
      <c r="P2781" s="191"/>
      <c r="Q2781" s="191"/>
      <c r="R2781" s="191"/>
      <c r="S2781" s="191"/>
      <c r="T2781" s="191"/>
      <c r="U2781" s="191"/>
      <c r="V2781" s="191"/>
      <c r="W2781" s="191"/>
    </row>
    <row r="2782" spans="1:23">
      <c r="A2782" s="191"/>
      <c r="B2782" s="191"/>
      <c r="C2782" s="191"/>
      <c r="D2782" s="191"/>
      <c r="E2782" s="182"/>
      <c r="F2782" s="191"/>
      <c r="G2782" s="191"/>
      <c r="H2782" s="191"/>
      <c r="I2782" s="182"/>
      <c r="J2782" s="191"/>
      <c r="K2782" s="191"/>
      <c r="L2782" s="191"/>
      <c r="M2782" s="191"/>
      <c r="N2782" s="191"/>
      <c r="O2782" s="191"/>
      <c r="P2782" s="191"/>
      <c r="Q2782" s="191"/>
      <c r="R2782" s="191"/>
      <c r="S2782" s="191"/>
      <c r="T2782" s="191"/>
      <c r="U2782" s="191"/>
      <c r="V2782" s="191"/>
      <c r="W2782" s="191"/>
    </row>
    <row r="2783" spans="1:23">
      <c r="A2783" s="191"/>
      <c r="B2783" s="191"/>
      <c r="C2783" s="191"/>
      <c r="D2783" s="191"/>
      <c r="E2783" s="182"/>
      <c r="F2783" s="191"/>
      <c r="G2783" s="191"/>
      <c r="H2783" s="191"/>
      <c r="I2783" s="182"/>
      <c r="J2783" s="191"/>
      <c r="K2783" s="191"/>
      <c r="L2783" s="191"/>
      <c r="M2783" s="191"/>
      <c r="N2783" s="191"/>
      <c r="O2783" s="191"/>
      <c r="P2783" s="191"/>
      <c r="Q2783" s="191"/>
      <c r="R2783" s="191"/>
      <c r="S2783" s="191"/>
      <c r="T2783" s="191"/>
      <c r="U2783" s="191"/>
      <c r="V2783" s="191"/>
      <c r="W2783" s="191"/>
    </row>
    <row r="2784" spans="1:23">
      <c r="A2784" s="191"/>
      <c r="B2784" s="191"/>
      <c r="C2784" s="191"/>
      <c r="D2784" s="191"/>
      <c r="E2784" s="182"/>
      <c r="F2784" s="191"/>
      <c r="G2784" s="191"/>
      <c r="H2784" s="191"/>
      <c r="I2784" s="182"/>
      <c r="J2784" s="191"/>
      <c r="K2784" s="191"/>
      <c r="L2784" s="191"/>
      <c r="M2784" s="191"/>
      <c r="N2784" s="191"/>
      <c r="O2784" s="191"/>
      <c r="P2784" s="191"/>
      <c r="Q2784" s="191"/>
      <c r="R2784" s="191"/>
      <c r="S2784" s="191"/>
      <c r="T2784" s="191"/>
      <c r="U2784" s="191"/>
      <c r="V2784" s="191"/>
      <c r="W2784" s="191"/>
    </row>
    <row r="2785" spans="1:23">
      <c r="A2785" s="191"/>
      <c r="B2785" s="191"/>
      <c r="C2785" s="191"/>
      <c r="D2785" s="191"/>
      <c r="E2785" s="182"/>
      <c r="F2785" s="191"/>
      <c r="G2785" s="191"/>
      <c r="H2785" s="191"/>
      <c r="I2785" s="182"/>
      <c r="J2785" s="191"/>
      <c r="K2785" s="191"/>
      <c r="L2785" s="191"/>
      <c r="M2785" s="191"/>
      <c r="N2785" s="191"/>
      <c r="O2785" s="191"/>
      <c r="P2785" s="191"/>
      <c r="Q2785" s="191"/>
      <c r="R2785" s="191"/>
      <c r="S2785" s="191"/>
      <c r="T2785" s="191"/>
      <c r="U2785" s="191"/>
      <c r="V2785" s="191"/>
      <c r="W2785" s="191"/>
    </row>
    <row r="2786" spans="1:23">
      <c r="A2786" s="191"/>
      <c r="B2786" s="191"/>
      <c r="C2786" s="191"/>
      <c r="D2786" s="191"/>
      <c r="E2786" s="182"/>
      <c r="F2786" s="191"/>
      <c r="G2786" s="191"/>
      <c r="H2786" s="191"/>
      <c r="I2786" s="182"/>
      <c r="J2786" s="191"/>
      <c r="K2786" s="191"/>
      <c r="L2786" s="191"/>
      <c r="M2786" s="191"/>
      <c r="N2786" s="191"/>
      <c r="O2786" s="191"/>
      <c r="P2786" s="191"/>
      <c r="Q2786" s="191"/>
      <c r="R2786" s="191"/>
      <c r="S2786" s="191"/>
      <c r="T2786" s="191"/>
      <c r="U2786" s="191"/>
      <c r="V2786" s="191"/>
      <c r="W2786" s="191"/>
    </row>
    <row r="2787" spans="1:23">
      <c r="A2787" s="191"/>
      <c r="B2787" s="191"/>
      <c r="C2787" s="191"/>
      <c r="D2787" s="191"/>
      <c r="E2787" s="182"/>
      <c r="F2787" s="191"/>
      <c r="G2787" s="191"/>
      <c r="H2787" s="191"/>
      <c r="I2787" s="182"/>
      <c r="J2787" s="191"/>
      <c r="K2787" s="191"/>
      <c r="L2787" s="191"/>
      <c r="M2787" s="191"/>
      <c r="N2787" s="191"/>
      <c r="O2787" s="191"/>
      <c r="P2787" s="191"/>
      <c r="Q2787" s="191"/>
      <c r="R2787" s="191"/>
      <c r="S2787" s="191"/>
      <c r="T2787" s="191"/>
      <c r="U2787" s="191"/>
      <c r="V2787" s="191"/>
      <c r="W2787" s="191"/>
    </row>
    <row r="2788" spans="1:23">
      <c r="A2788" s="191"/>
      <c r="B2788" s="191"/>
      <c r="C2788" s="191"/>
      <c r="D2788" s="191"/>
      <c r="E2788" s="182"/>
      <c r="F2788" s="191"/>
      <c r="G2788" s="191"/>
      <c r="H2788" s="191"/>
      <c r="I2788" s="182"/>
      <c r="J2788" s="191"/>
      <c r="K2788" s="191"/>
      <c r="L2788" s="191"/>
      <c r="M2788" s="191"/>
      <c r="N2788" s="191"/>
      <c r="O2788" s="191"/>
      <c r="P2788" s="191"/>
      <c r="Q2788" s="191"/>
      <c r="R2788" s="191"/>
      <c r="S2788" s="191"/>
      <c r="T2788" s="191"/>
      <c r="U2788" s="191"/>
      <c r="V2788" s="191"/>
      <c r="W2788" s="191"/>
    </row>
    <row r="2789" spans="1:23">
      <c r="A2789" s="191"/>
      <c r="B2789" s="191"/>
      <c r="C2789" s="191"/>
      <c r="D2789" s="191"/>
      <c r="E2789" s="182"/>
      <c r="F2789" s="191"/>
      <c r="G2789" s="191"/>
      <c r="H2789" s="191"/>
      <c r="I2789" s="182"/>
      <c r="J2789" s="191"/>
      <c r="K2789" s="191"/>
      <c r="L2789" s="191"/>
      <c r="M2789" s="191"/>
      <c r="N2789" s="191"/>
      <c r="O2789" s="191"/>
      <c r="P2789" s="191"/>
      <c r="Q2789" s="191"/>
      <c r="R2789" s="191"/>
      <c r="S2789" s="191"/>
      <c r="T2789" s="191"/>
      <c r="U2789" s="191"/>
      <c r="V2789" s="191"/>
      <c r="W2789" s="191"/>
    </row>
    <row r="2790" spans="1:23">
      <c r="A2790" s="191"/>
      <c r="B2790" s="191"/>
      <c r="C2790" s="191"/>
      <c r="D2790" s="191"/>
      <c r="E2790" s="182"/>
      <c r="F2790" s="191"/>
      <c r="G2790" s="191"/>
      <c r="H2790" s="191"/>
      <c r="I2790" s="182"/>
      <c r="J2790" s="191"/>
      <c r="K2790" s="191"/>
      <c r="L2790" s="191"/>
      <c r="M2790" s="191"/>
      <c r="N2790" s="191"/>
      <c r="O2790" s="191"/>
      <c r="P2790" s="191"/>
      <c r="Q2790" s="191"/>
      <c r="R2790" s="191"/>
      <c r="S2790" s="191"/>
      <c r="T2790" s="191"/>
      <c r="U2790" s="191"/>
      <c r="V2790" s="191"/>
      <c r="W2790" s="191"/>
    </row>
    <row r="2791" spans="1:23">
      <c r="A2791" s="191"/>
      <c r="B2791" s="191"/>
      <c r="C2791" s="191"/>
      <c r="D2791" s="191"/>
      <c r="E2791" s="182"/>
      <c r="F2791" s="191"/>
      <c r="G2791" s="191"/>
      <c r="H2791" s="191"/>
      <c r="I2791" s="182"/>
      <c r="J2791" s="191"/>
      <c r="K2791" s="191"/>
      <c r="L2791" s="191"/>
      <c r="M2791" s="191"/>
      <c r="N2791" s="191"/>
      <c r="O2791" s="191"/>
      <c r="P2791" s="191"/>
      <c r="Q2791" s="191"/>
      <c r="R2791" s="191"/>
      <c r="S2791" s="191"/>
      <c r="T2791" s="191"/>
      <c r="U2791" s="191"/>
      <c r="V2791" s="191"/>
      <c r="W2791" s="191"/>
    </row>
    <row r="2792" spans="1:23">
      <c r="A2792" s="191"/>
      <c r="B2792" s="191"/>
      <c r="C2792" s="191"/>
      <c r="D2792" s="191"/>
      <c r="E2792" s="182"/>
      <c r="F2792" s="191"/>
      <c r="G2792" s="191"/>
      <c r="H2792" s="191"/>
      <c r="I2792" s="182"/>
      <c r="J2792" s="191"/>
      <c r="K2792" s="191"/>
      <c r="L2792" s="191"/>
      <c r="M2792" s="191"/>
      <c r="N2792" s="191"/>
      <c r="O2792" s="191"/>
      <c r="P2792" s="191"/>
      <c r="Q2792" s="191"/>
      <c r="R2792" s="191"/>
      <c r="S2792" s="191"/>
      <c r="T2792" s="191"/>
      <c r="U2792" s="191"/>
      <c r="V2792" s="191"/>
      <c r="W2792" s="191"/>
    </row>
    <row r="2793" spans="1:23">
      <c r="A2793" s="191"/>
      <c r="B2793" s="191"/>
      <c r="C2793" s="191"/>
      <c r="D2793" s="191"/>
      <c r="E2793" s="182"/>
      <c r="F2793" s="191"/>
      <c r="G2793" s="191"/>
      <c r="H2793" s="191"/>
      <c r="I2793" s="182"/>
      <c r="J2793" s="191"/>
      <c r="K2793" s="191"/>
      <c r="L2793" s="191"/>
      <c r="M2793" s="191"/>
      <c r="N2793" s="191"/>
      <c r="O2793" s="191"/>
      <c r="P2793" s="191"/>
      <c r="Q2793" s="191"/>
      <c r="R2793" s="191"/>
      <c r="S2793" s="191"/>
      <c r="T2793" s="191"/>
      <c r="U2793" s="191"/>
      <c r="V2793" s="191"/>
      <c r="W2793" s="191"/>
    </row>
    <row r="2794" spans="1:23">
      <c r="A2794" s="191"/>
      <c r="B2794" s="191"/>
      <c r="C2794" s="191"/>
      <c r="D2794" s="191"/>
      <c r="E2794" s="182"/>
      <c r="F2794" s="191"/>
      <c r="G2794" s="191"/>
      <c r="H2794" s="191"/>
      <c r="I2794" s="182"/>
      <c r="J2794" s="191"/>
      <c r="K2794" s="191"/>
      <c r="L2794" s="191"/>
      <c r="M2794" s="191"/>
      <c r="N2794" s="191"/>
      <c r="O2794" s="191"/>
      <c r="P2794" s="191"/>
      <c r="Q2794" s="191"/>
      <c r="R2794" s="191"/>
      <c r="S2794" s="191"/>
      <c r="T2794" s="191"/>
      <c r="U2794" s="191"/>
      <c r="V2794" s="191"/>
      <c r="W2794" s="191"/>
    </row>
    <row r="2795" spans="1:23">
      <c r="A2795" s="191"/>
      <c r="B2795" s="191"/>
      <c r="C2795" s="191"/>
      <c r="D2795" s="191"/>
      <c r="E2795" s="182"/>
      <c r="F2795" s="191"/>
      <c r="G2795" s="191"/>
      <c r="H2795" s="191"/>
      <c r="I2795" s="182"/>
      <c r="J2795" s="191"/>
      <c r="K2795" s="191"/>
      <c r="L2795" s="191"/>
      <c r="M2795" s="191"/>
      <c r="N2795" s="191"/>
      <c r="O2795" s="191"/>
      <c r="P2795" s="191"/>
      <c r="Q2795" s="191"/>
      <c r="R2795" s="191"/>
      <c r="S2795" s="191"/>
      <c r="T2795" s="191"/>
      <c r="U2795" s="191"/>
      <c r="V2795" s="191"/>
      <c r="W2795" s="191"/>
    </row>
    <row r="2796" spans="1:23">
      <c r="A2796" s="191"/>
      <c r="B2796" s="191"/>
      <c r="C2796" s="191"/>
      <c r="D2796" s="191"/>
      <c r="E2796" s="182"/>
      <c r="F2796" s="191"/>
      <c r="G2796" s="191"/>
      <c r="H2796" s="191"/>
      <c r="I2796" s="182"/>
      <c r="J2796" s="191"/>
      <c r="K2796" s="191"/>
      <c r="L2796" s="191"/>
      <c r="M2796" s="191"/>
      <c r="N2796" s="191"/>
      <c r="O2796" s="191"/>
      <c r="P2796" s="191"/>
      <c r="Q2796" s="191"/>
      <c r="R2796" s="191"/>
      <c r="S2796" s="191"/>
      <c r="T2796" s="191"/>
      <c r="U2796" s="191"/>
      <c r="V2796" s="191"/>
      <c r="W2796" s="191"/>
    </row>
    <row r="2797" spans="1:23">
      <c r="A2797" s="191"/>
      <c r="B2797" s="191"/>
      <c r="C2797" s="191"/>
      <c r="D2797" s="191"/>
      <c r="E2797" s="182"/>
      <c r="F2797" s="191"/>
      <c r="G2797" s="191"/>
      <c r="H2797" s="191"/>
      <c r="I2797" s="182"/>
      <c r="J2797" s="191"/>
      <c r="K2797" s="191"/>
      <c r="L2797" s="191"/>
      <c r="M2797" s="191"/>
      <c r="N2797" s="191"/>
      <c r="O2797" s="191"/>
      <c r="P2797" s="191"/>
      <c r="Q2797" s="191"/>
      <c r="R2797" s="191"/>
      <c r="S2797" s="191"/>
      <c r="T2797" s="191"/>
      <c r="U2797" s="191"/>
      <c r="V2797" s="191"/>
      <c r="W2797" s="191"/>
    </row>
    <row r="2798" spans="1:23">
      <c r="A2798" s="191"/>
      <c r="B2798" s="191"/>
      <c r="C2798" s="191"/>
      <c r="D2798" s="191"/>
      <c r="E2798" s="182"/>
      <c r="F2798" s="191"/>
      <c r="G2798" s="191"/>
      <c r="H2798" s="191"/>
      <c r="I2798" s="182"/>
      <c r="J2798" s="191"/>
      <c r="K2798" s="191"/>
      <c r="L2798" s="191"/>
      <c r="M2798" s="191"/>
      <c r="N2798" s="191"/>
      <c r="O2798" s="191"/>
      <c r="P2798" s="191"/>
      <c r="Q2798" s="191"/>
      <c r="R2798" s="191"/>
      <c r="S2798" s="191"/>
      <c r="T2798" s="191"/>
      <c r="U2798" s="191"/>
      <c r="V2798" s="191"/>
      <c r="W2798" s="191"/>
    </row>
    <row r="2799" spans="1:23">
      <c r="A2799" s="191"/>
      <c r="B2799" s="191"/>
      <c r="C2799" s="191"/>
      <c r="D2799" s="191"/>
      <c r="E2799" s="182"/>
      <c r="F2799" s="191"/>
      <c r="G2799" s="191"/>
      <c r="H2799" s="191"/>
      <c r="I2799" s="182"/>
      <c r="J2799" s="191"/>
      <c r="K2799" s="191"/>
      <c r="L2799" s="191"/>
      <c r="M2799" s="191"/>
      <c r="N2799" s="191"/>
      <c r="O2799" s="191"/>
      <c r="P2799" s="191"/>
      <c r="Q2799" s="191"/>
      <c r="R2799" s="191"/>
      <c r="S2799" s="191"/>
      <c r="T2799" s="191"/>
      <c r="U2799" s="191"/>
      <c r="V2799" s="191"/>
      <c r="W2799" s="191"/>
    </row>
    <row r="2800" spans="1:23">
      <c r="A2800" s="191"/>
      <c r="B2800" s="191"/>
      <c r="C2800" s="191"/>
      <c r="D2800" s="191"/>
      <c r="E2800" s="182"/>
      <c r="F2800" s="191"/>
      <c r="G2800" s="191"/>
      <c r="H2800" s="191"/>
      <c r="I2800" s="182"/>
      <c r="J2800" s="191"/>
      <c r="K2800" s="191"/>
      <c r="L2800" s="191"/>
      <c r="M2800" s="191"/>
      <c r="N2800" s="191"/>
      <c r="O2800" s="191"/>
      <c r="P2800" s="191"/>
      <c r="Q2800" s="191"/>
      <c r="R2800" s="191"/>
      <c r="S2800" s="191"/>
      <c r="T2800" s="191"/>
      <c r="U2800" s="191"/>
      <c r="V2800" s="191"/>
      <c r="W2800" s="191"/>
    </row>
    <row r="2801" spans="1:23">
      <c r="A2801" s="191"/>
      <c r="B2801" s="191"/>
      <c r="C2801" s="191"/>
      <c r="D2801" s="191"/>
      <c r="E2801" s="182"/>
      <c r="F2801" s="191"/>
      <c r="G2801" s="191"/>
      <c r="H2801" s="191"/>
      <c r="I2801" s="182"/>
      <c r="J2801" s="191"/>
      <c r="K2801" s="191"/>
      <c r="L2801" s="191"/>
      <c r="M2801" s="191"/>
      <c r="N2801" s="191"/>
      <c r="O2801" s="191"/>
      <c r="P2801" s="191"/>
      <c r="Q2801" s="191"/>
      <c r="R2801" s="191"/>
      <c r="S2801" s="191"/>
      <c r="T2801" s="191"/>
      <c r="U2801" s="191"/>
      <c r="V2801" s="191"/>
      <c r="W2801" s="191"/>
    </row>
    <row r="2802" spans="1:23">
      <c r="A2802" s="191"/>
      <c r="B2802" s="191"/>
      <c r="C2802" s="191"/>
      <c r="D2802" s="191"/>
      <c r="E2802" s="182"/>
      <c r="F2802" s="191"/>
      <c r="G2802" s="191"/>
      <c r="H2802" s="191"/>
      <c r="I2802" s="182"/>
      <c r="J2802" s="191"/>
      <c r="K2802" s="191"/>
      <c r="L2802" s="191"/>
      <c r="M2802" s="191"/>
      <c r="N2802" s="191"/>
      <c r="O2802" s="191"/>
      <c r="P2802" s="191"/>
      <c r="Q2802" s="191"/>
      <c r="R2802" s="191"/>
      <c r="S2802" s="191"/>
      <c r="T2802" s="191"/>
      <c r="U2802" s="191"/>
      <c r="V2802" s="191"/>
      <c r="W2802" s="191"/>
    </row>
    <row r="2803" spans="1:23">
      <c r="A2803" s="191"/>
      <c r="B2803" s="191"/>
      <c r="C2803" s="191"/>
      <c r="D2803" s="191"/>
      <c r="E2803" s="182"/>
      <c r="F2803" s="191"/>
      <c r="G2803" s="191"/>
      <c r="H2803" s="191"/>
      <c r="I2803" s="182"/>
      <c r="J2803" s="191"/>
      <c r="K2803" s="191"/>
      <c r="L2803" s="191"/>
      <c r="M2803" s="191"/>
      <c r="N2803" s="191"/>
      <c r="O2803" s="191"/>
      <c r="P2803" s="191"/>
      <c r="Q2803" s="191"/>
      <c r="R2803" s="191"/>
      <c r="S2803" s="191"/>
      <c r="T2803" s="191"/>
      <c r="U2803" s="191"/>
      <c r="V2803" s="191"/>
      <c r="W2803" s="191"/>
    </row>
    <row r="2804" spans="1:23">
      <c r="A2804" s="191"/>
      <c r="B2804" s="191"/>
      <c r="C2804" s="191"/>
      <c r="D2804" s="191"/>
      <c r="E2804" s="182"/>
      <c r="F2804" s="191"/>
      <c r="G2804" s="191"/>
      <c r="H2804" s="191"/>
      <c r="I2804" s="182"/>
      <c r="J2804" s="191"/>
      <c r="K2804" s="191"/>
      <c r="L2804" s="191"/>
      <c r="M2804" s="191"/>
      <c r="N2804" s="191"/>
      <c r="O2804" s="191"/>
      <c r="P2804" s="191"/>
      <c r="Q2804" s="191"/>
      <c r="R2804" s="191"/>
      <c r="S2804" s="191"/>
      <c r="T2804" s="191"/>
      <c r="U2804" s="191"/>
      <c r="V2804" s="191"/>
      <c r="W2804" s="191"/>
    </row>
    <row r="2805" spans="1:23">
      <c r="A2805" s="191"/>
      <c r="B2805" s="191"/>
      <c r="C2805" s="191"/>
      <c r="D2805" s="191"/>
      <c r="E2805" s="182"/>
      <c r="F2805" s="191"/>
      <c r="G2805" s="191"/>
      <c r="H2805" s="191"/>
      <c r="I2805" s="182"/>
      <c r="J2805" s="191"/>
      <c r="K2805" s="191"/>
      <c r="L2805" s="191"/>
      <c r="M2805" s="191"/>
      <c r="N2805" s="191"/>
      <c r="O2805" s="191"/>
      <c r="P2805" s="191"/>
      <c r="Q2805" s="191"/>
      <c r="R2805" s="191"/>
      <c r="S2805" s="191"/>
      <c r="T2805" s="191"/>
      <c r="U2805" s="191"/>
      <c r="V2805" s="191"/>
      <c r="W2805" s="191"/>
    </row>
    <row r="2806" spans="1:23">
      <c r="A2806" s="191"/>
      <c r="B2806" s="191"/>
      <c r="C2806" s="191"/>
      <c r="D2806" s="191"/>
      <c r="E2806" s="182"/>
      <c r="F2806" s="191"/>
      <c r="G2806" s="191"/>
      <c r="H2806" s="191"/>
      <c r="I2806" s="182"/>
      <c r="J2806" s="191"/>
      <c r="K2806" s="191"/>
      <c r="L2806" s="191"/>
      <c r="M2806" s="191"/>
      <c r="N2806" s="191"/>
      <c r="O2806" s="191"/>
      <c r="P2806" s="191"/>
      <c r="Q2806" s="191"/>
      <c r="R2806" s="191"/>
      <c r="S2806" s="191"/>
      <c r="T2806" s="191"/>
      <c r="U2806" s="191"/>
      <c r="V2806" s="191"/>
      <c r="W2806" s="191"/>
    </row>
    <row r="2807" spans="1:23">
      <c r="A2807" s="191"/>
      <c r="B2807" s="191"/>
      <c r="C2807" s="191"/>
      <c r="D2807" s="191"/>
      <c r="E2807" s="182"/>
      <c r="F2807" s="191"/>
      <c r="G2807" s="191"/>
      <c r="H2807" s="191"/>
      <c r="I2807" s="182"/>
      <c r="J2807" s="191"/>
      <c r="K2807" s="191"/>
      <c r="L2807" s="191"/>
      <c r="M2807" s="191"/>
      <c r="N2807" s="191"/>
      <c r="O2807" s="191"/>
      <c r="P2807" s="191"/>
      <c r="Q2807" s="191"/>
      <c r="R2807" s="191"/>
      <c r="S2807" s="191"/>
      <c r="T2807" s="191"/>
      <c r="U2807" s="191"/>
      <c r="V2807" s="191"/>
      <c r="W2807" s="191"/>
    </row>
    <row r="2808" spans="1:23">
      <c r="A2808" s="191"/>
      <c r="B2808" s="191"/>
      <c r="C2808" s="191"/>
      <c r="D2808" s="191"/>
      <c r="E2808" s="182"/>
      <c r="F2808" s="191"/>
      <c r="G2808" s="191"/>
      <c r="H2808" s="191"/>
      <c r="I2808" s="182"/>
      <c r="J2808" s="191"/>
      <c r="K2808" s="191"/>
      <c r="L2808" s="191"/>
      <c r="M2808" s="191"/>
      <c r="N2808" s="191"/>
      <c r="O2808" s="191"/>
      <c r="P2808" s="191"/>
      <c r="Q2808" s="191"/>
      <c r="R2808" s="191"/>
      <c r="S2808" s="191"/>
      <c r="T2808" s="191"/>
      <c r="U2808" s="191"/>
      <c r="V2808" s="191"/>
      <c r="W2808" s="191"/>
    </row>
    <row r="2809" spans="1:23">
      <c r="A2809" s="191"/>
      <c r="B2809" s="191"/>
      <c r="C2809" s="191"/>
      <c r="D2809" s="191"/>
      <c r="E2809" s="182"/>
      <c r="F2809" s="191"/>
      <c r="G2809" s="191"/>
      <c r="H2809" s="191"/>
      <c r="I2809" s="182"/>
      <c r="J2809" s="191"/>
      <c r="K2809" s="191"/>
      <c r="L2809" s="191"/>
      <c r="M2809" s="191"/>
      <c r="N2809" s="191"/>
      <c r="O2809" s="191"/>
      <c r="P2809" s="191"/>
      <c r="Q2809" s="191"/>
      <c r="R2809" s="191"/>
      <c r="S2809" s="191"/>
      <c r="T2809" s="191"/>
      <c r="U2809" s="191"/>
      <c r="V2809" s="191"/>
      <c r="W2809" s="191"/>
    </row>
    <row r="2810" spans="1:23">
      <c r="A2810" s="191"/>
      <c r="B2810" s="191"/>
      <c r="C2810" s="191"/>
      <c r="D2810" s="191"/>
      <c r="E2810" s="182"/>
      <c r="F2810" s="191"/>
      <c r="G2810" s="191"/>
      <c r="H2810" s="191"/>
      <c r="I2810" s="182"/>
      <c r="J2810" s="191"/>
      <c r="K2810" s="191"/>
      <c r="L2810" s="191"/>
      <c r="M2810" s="191"/>
      <c r="N2810" s="191"/>
      <c r="O2810" s="191"/>
      <c r="P2810" s="191"/>
      <c r="Q2810" s="191"/>
      <c r="R2810" s="191"/>
      <c r="S2810" s="191"/>
      <c r="T2810" s="191"/>
      <c r="U2810" s="191"/>
      <c r="V2810" s="191"/>
      <c r="W2810" s="191"/>
    </row>
    <row r="2811" spans="1:23">
      <c r="A2811" s="191"/>
      <c r="B2811" s="191"/>
      <c r="C2811" s="191"/>
      <c r="D2811" s="191"/>
      <c r="E2811" s="182"/>
      <c r="F2811" s="191"/>
      <c r="G2811" s="191"/>
      <c r="H2811" s="191"/>
      <c r="I2811" s="182"/>
      <c r="J2811" s="191"/>
      <c r="K2811" s="191"/>
      <c r="L2811" s="191"/>
      <c r="M2811" s="191"/>
      <c r="N2811" s="191"/>
      <c r="O2811" s="191"/>
      <c r="P2811" s="191"/>
      <c r="Q2811" s="191"/>
      <c r="R2811" s="191"/>
      <c r="S2811" s="191"/>
      <c r="T2811" s="191"/>
      <c r="U2811" s="191"/>
      <c r="V2811" s="191"/>
      <c r="W2811" s="191"/>
    </row>
    <row r="2812" spans="1:23">
      <c r="A2812" s="191"/>
      <c r="B2812" s="191"/>
      <c r="C2812" s="191"/>
      <c r="D2812" s="191"/>
      <c r="E2812" s="182"/>
      <c r="F2812" s="191"/>
      <c r="G2812" s="191"/>
      <c r="H2812" s="191"/>
      <c r="I2812" s="182"/>
      <c r="J2812" s="191"/>
      <c r="K2812" s="191"/>
      <c r="L2812" s="191"/>
      <c r="M2812" s="191"/>
      <c r="N2812" s="191"/>
      <c r="O2812" s="191"/>
      <c r="P2812" s="191"/>
      <c r="Q2812" s="191"/>
      <c r="R2812" s="191"/>
      <c r="S2812" s="191"/>
      <c r="T2812" s="191"/>
      <c r="U2812" s="191"/>
      <c r="V2812" s="191"/>
      <c r="W2812" s="191"/>
    </row>
    <row r="2813" spans="1:23">
      <c r="A2813" s="191"/>
      <c r="B2813" s="191"/>
      <c r="C2813" s="191"/>
      <c r="D2813" s="191"/>
      <c r="E2813" s="182"/>
      <c r="F2813" s="191"/>
      <c r="G2813" s="191"/>
      <c r="H2813" s="191"/>
      <c r="I2813" s="182"/>
      <c r="J2813" s="191"/>
      <c r="K2813" s="191"/>
      <c r="L2813" s="191"/>
      <c r="M2813" s="191"/>
      <c r="N2813" s="191"/>
      <c r="O2813" s="191"/>
      <c r="P2813" s="191"/>
      <c r="Q2813" s="191"/>
      <c r="R2813" s="191"/>
      <c r="S2813" s="191"/>
      <c r="T2813" s="191"/>
      <c r="U2813" s="191"/>
      <c r="V2813" s="191"/>
      <c r="W2813" s="191"/>
    </row>
    <row r="2814" spans="1:23">
      <c r="A2814" s="191"/>
      <c r="B2814" s="191"/>
      <c r="C2814" s="191"/>
      <c r="D2814" s="191"/>
      <c r="E2814" s="182"/>
      <c r="F2814" s="191"/>
      <c r="G2814" s="191"/>
      <c r="H2814" s="191"/>
      <c r="I2814" s="182"/>
      <c r="J2814" s="191"/>
      <c r="K2814" s="191"/>
      <c r="L2814" s="191"/>
      <c r="M2814" s="191"/>
      <c r="N2814" s="191"/>
      <c r="O2814" s="191"/>
      <c r="P2814" s="191"/>
      <c r="Q2814" s="191"/>
      <c r="R2814" s="191"/>
      <c r="S2814" s="191"/>
      <c r="T2814" s="191"/>
      <c r="U2814" s="191"/>
      <c r="V2814" s="191"/>
      <c r="W2814" s="191"/>
    </row>
    <row r="2815" spans="1:23">
      <c r="A2815" s="191"/>
      <c r="B2815" s="191"/>
      <c r="C2815" s="191"/>
      <c r="D2815" s="191"/>
      <c r="E2815" s="182"/>
      <c r="F2815" s="191"/>
      <c r="G2815" s="191"/>
      <c r="H2815" s="191"/>
      <c r="I2815" s="182"/>
      <c r="J2815" s="191"/>
      <c r="K2815" s="191"/>
      <c r="L2815" s="191"/>
      <c r="M2815" s="191"/>
      <c r="N2815" s="191"/>
      <c r="O2815" s="191"/>
      <c r="P2815" s="191"/>
      <c r="Q2815" s="191"/>
      <c r="R2815" s="191"/>
      <c r="S2815" s="191"/>
      <c r="T2815" s="191"/>
      <c r="U2815" s="191"/>
      <c r="V2815" s="191"/>
      <c r="W2815" s="191"/>
    </row>
    <row r="2816" spans="1:23">
      <c r="A2816" s="191"/>
      <c r="B2816" s="191"/>
      <c r="C2816" s="191"/>
      <c r="D2816" s="191"/>
      <c r="E2816" s="182"/>
      <c r="F2816" s="191"/>
      <c r="G2816" s="191"/>
      <c r="H2816" s="191"/>
      <c r="I2816" s="182"/>
      <c r="J2816" s="191"/>
      <c r="K2816" s="191"/>
      <c r="L2816" s="191"/>
      <c r="M2816" s="191"/>
      <c r="N2816" s="191"/>
      <c r="O2816" s="191"/>
      <c r="P2816" s="191"/>
      <c r="Q2816" s="191"/>
      <c r="R2816" s="191"/>
      <c r="S2816" s="191"/>
      <c r="T2816" s="191"/>
      <c r="U2816" s="191"/>
      <c r="V2816" s="191"/>
      <c r="W2816" s="191"/>
    </row>
    <row r="2817" spans="1:23">
      <c r="A2817" s="191"/>
      <c r="B2817" s="191"/>
      <c r="C2817" s="191"/>
      <c r="D2817" s="191"/>
      <c r="E2817" s="182"/>
      <c r="F2817" s="191"/>
      <c r="G2817" s="191"/>
      <c r="H2817" s="191"/>
      <c r="I2817" s="182"/>
      <c r="J2817" s="191"/>
      <c r="K2817" s="191"/>
      <c r="L2817" s="191"/>
      <c r="M2817" s="191"/>
      <c r="N2817" s="191"/>
      <c r="O2817" s="191"/>
      <c r="P2817" s="191"/>
      <c r="Q2817" s="191"/>
      <c r="R2817" s="191"/>
      <c r="S2817" s="191"/>
      <c r="T2817" s="191"/>
      <c r="U2817" s="191"/>
      <c r="V2817" s="191"/>
      <c r="W2817" s="191"/>
    </row>
    <row r="2818" spans="1:23">
      <c r="A2818" s="191"/>
      <c r="B2818" s="191"/>
      <c r="C2818" s="191"/>
      <c r="D2818" s="191"/>
      <c r="E2818" s="182"/>
      <c r="F2818" s="191"/>
      <c r="G2818" s="191"/>
      <c r="H2818" s="191"/>
      <c r="I2818" s="182"/>
      <c r="J2818" s="191"/>
      <c r="K2818" s="191"/>
      <c r="L2818" s="191"/>
      <c r="M2818" s="191"/>
      <c r="N2818" s="191"/>
      <c r="O2818" s="191"/>
      <c r="P2818" s="191"/>
      <c r="Q2818" s="191"/>
      <c r="R2818" s="191"/>
      <c r="S2818" s="191"/>
      <c r="T2818" s="191"/>
      <c r="U2818" s="191"/>
      <c r="V2818" s="191"/>
      <c r="W2818" s="191"/>
    </row>
    <row r="2819" spans="1:23">
      <c r="A2819" s="191"/>
      <c r="B2819" s="191"/>
      <c r="C2819" s="191"/>
      <c r="D2819" s="191"/>
      <c r="E2819" s="182"/>
      <c r="F2819" s="191"/>
      <c r="G2819" s="191"/>
      <c r="H2819" s="191"/>
      <c r="I2819" s="182"/>
      <c r="J2819" s="191"/>
      <c r="K2819" s="191"/>
      <c r="L2819" s="191"/>
      <c r="M2819" s="191"/>
      <c r="N2819" s="191"/>
      <c r="O2819" s="191"/>
      <c r="P2819" s="191"/>
      <c r="Q2819" s="191"/>
      <c r="R2819" s="191"/>
      <c r="S2819" s="191"/>
      <c r="T2819" s="191"/>
      <c r="U2819" s="191"/>
      <c r="V2819" s="191"/>
      <c r="W2819" s="191"/>
    </row>
    <row r="2820" spans="1:23">
      <c r="A2820" s="191"/>
      <c r="B2820" s="191"/>
      <c r="C2820" s="191"/>
      <c r="D2820" s="191"/>
      <c r="E2820" s="182"/>
      <c r="F2820" s="191"/>
      <c r="G2820" s="191"/>
      <c r="H2820" s="191"/>
      <c r="I2820" s="182"/>
      <c r="J2820" s="191"/>
      <c r="K2820" s="191"/>
      <c r="L2820" s="191"/>
      <c r="M2820" s="191"/>
      <c r="N2820" s="191"/>
      <c r="O2820" s="191"/>
      <c r="P2820" s="191"/>
      <c r="Q2820" s="191"/>
      <c r="R2820" s="191"/>
      <c r="S2820" s="191"/>
      <c r="T2820" s="191"/>
      <c r="U2820" s="191"/>
      <c r="V2820" s="191"/>
      <c r="W2820" s="191"/>
    </row>
    <row r="2821" spans="1:23">
      <c r="A2821" s="191"/>
      <c r="B2821" s="191"/>
      <c r="C2821" s="191"/>
      <c r="D2821" s="191"/>
      <c r="E2821" s="182"/>
      <c r="F2821" s="191"/>
      <c r="G2821" s="191"/>
      <c r="H2821" s="191"/>
      <c r="I2821" s="182"/>
      <c r="J2821" s="191"/>
      <c r="K2821" s="191"/>
      <c r="L2821" s="191"/>
      <c r="M2821" s="191"/>
      <c r="N2821" s="191"/>
      <c r="O2821" s="191"/>
      <c r="P2821" s="191"/>
      <c r="Q2821" s="191"/>
      <c r="R2821" s="191"/>
      <c r="S2821" s="191"/>
      <c r="T2821" s="191"/>
      <c r="U2821" s="191"/>
      <c r="V2821" s="191"/>
      <c r="W2821" s="191"/>
    </row>
    <row r="2822" spans="1:23">
      <c r="A2822" s="191"/>
      <c r="B2822" s="191"/>
      <c r="C2822" s="191"/>
      <c r="D2822" s="191"/>
      <c r="E2822" s="182"/>
      <c r="F2822" s="191"/>
      <c r="G2822" s="191"/>
      <c r="H2822" s="191"/>
      <c r="I2822" s="182"/>
      <c r="J2822" s="191"/>
      <c r="K2822" s="191"/>
      <c r="L2822" s="191"/>
      <c r="M2822" s="191"/>
      <c r="N2822" s="191"/>
      <c r="O2822" s="191"/>
      <c r="P2822" s="191"/>
      <c r="Q2822" s="191"/>
      <c r="R2822" s="191"/>
      <c r="S2822" s="191"/>
      <c r="T2822" s="191"/>
      <c r="U2822" s="191"/>
      <c r="V2822" s="191"/>
      <c r="W2822" s="191"/>
    </row>
    <row r="2823" spans="1:23">
      <c r="A2823" s="191"/>
      <c r="B2823" s="191"/>
      <c r="C2823" s="191"/>
      <c r="D2823" s="191"/>
      <c r="E2823" s="182"/>
      <c r="F2823" s="191"/>
      <c r="G2823" s="191"/>
      <c r="H2823" s="191"/>
      <c r="I2823" s="182"/>
      <c r="J2823" s="191"/>
      <c r="K2823" s="191"/>
      <c r="L2823" s="191"/>
      <c r="M2823" s="191"/>
      <c r="N2823" s="191"/>
      <c r="O2823" s="191"/>
      <c r="P2823" s="191"/>
      <c r="Q2823" s="191"/>
      <c r="R2823" s="191"/>
      <c r="S2823" s="191"/>
      <c r="T2823" s="191"/>
      <c r="U2823" s="191"/>
      <c r="V2823" s="191"/>
      <c r="W2823" s="191"/>
    </row>
    <row r="2824" spans="1:23">
      <c r="A2824" s="191"/>
      <c r="B2824" s="191"/>
      <c r="C2824" s="191"/>
      <c r="D2824" s="191"/>
      <c r="E2824" s="182"/>
      <c r="F2824" s="191"/>
      <c r="G2824" s="191"/>
      <c r="H2824" s="191"/>
      <c r="I2824" s="182"/>
      <c r="J2824" s="191"/>
      <c r="K2824" s="191"/>
      <c r="L2824" s="191"/>
      <c r="M2824" s="191"/>
      <c r="N2824" s="191"/>
      <c r="O2824" s="191"/>
      <c r="P2824" s="191"/>
      <c r="Q2824" s="191"/>
      <c r="R2824" s="191"/>
      <c r="S2824" s="191"/>
      <c r="T2824" s="191"/>
      <c r="U2824" s="191"/>
      <c r="V2824" s="191"/>
      <c r="W2824" s="191"/>
    </row>
    <row r="2825" spans="1:23">
      <c r="A2825" s="191"/>
      <c r="B2825" s="191"/>
      <c r="C2825" s="191"/>
      <c r="D2825" s="191"/>
      <c r="E2825" s="182"/>
      <c r="F2825" s="191"/>
      <c r="G2825" s="191"/>
      <c r="H2825" s="191"/>
      <c r="I2825" s="182"/>
      <c r="J2825" s="191"/>
      <c r="K2825" s="191"/>
      <c r="L2825" s="191"/>
      <c r="M2825" s="191"/>
      <c r="N2825" s="191"/>
      <c r="O2825" s="191"/>
      <c r="P2825" s="191"/>
      <c r="Q2825" s="191"/>
      <c r="R2825" s="191"/>
      <c r="S2825" s="191"/>
      <c r="T2825" s="191"/>
      <c r="U2825" s="191"/>
      <c r="V2825" s="191"/>
      <c r="W2825" s="191"/>
    </row>
    <row r="2826" spans="1:23">
      <c r="A2826" s="191"/>
      <c r="B2826" s="191"/>
      <c r="C2826" s="191"/>
      <c r="D2826" s="191"/>
      <c r="E2826" s="182"/>
      <c r="F2826" s="191"/>
      <c r="G2826" s="191"/>
      <c r="H2826" s="191"/>
      <c r="I2826" s="182"/>
      <c r="J2826" s="191"/>
      <c r="K2826" s="191"/>
      <c r="L2826" s="191"/>
      <c r="M2826" s="191"/>
      <c r="N2826" s="191"/>
      <c r="O2826" s="191"/>
      <c r="P2826" s="191"/>
      <c r="Q2826" s="191"/>
      <c r="R2826" s="191"/>
      <c r="S2826" s="191"/>
      <c r="T2826" s="191"/>
      <c r="U2826" s="191"/>
      <c r="V2826" s="191"/>
      <c r="W2826" s="191"/>
    </row>
    <row r="2827" spans="1:23">
      <c r="A2827" s="191"/>
      <c r="B2827" s="191"/>
      <c r="C2827" s="191"/>
      <c r="D2827" s="191"/>
      <c r="E2827" s="182"/>
      <c r="F2827" s="191"/>
      <c r="G2827" s="191"/>
      <c r="H2827" s="191"/>
      <c r="I2827" s="182"/>
      <c r="J2827" s="191"/>
      <c r="K2827" s="191"/>
      <c r="L2827" s="191"/>
      <c r="M2827" s="191"/>
      <c r="N2827" s="191"/>
      <c r="O2827" s="191"/>
      <c r="P2827" s="191"/>
      <c r="Q2827" s="191"/>
      <c r="R2827" s="191"/>
      <c r="S2827" s="191"/>
      <c r="T2827" s="191"/>
      <c r="U2827" s="191"/>
      <c r="V2827" s="191"/>
      <c r="W2827" s="191"/>
    </row>
    <row r="2828" spans="1:23">
      <c r="A2828" s="191"/>
      <c r="B2828" s="191"/>
      <c r="C2828" s="191"/>
      <c r="D2828" s="191"/>
      <c r="E2828" s="182"/>
      <c r="F2828" s="191"/>
      <c r="G2828" s="191"/>
      <c r="H2828" s="191"/>
      <c r="I2828" s="182"/>
      <c r="J2828" s="191"/>
      <c r="K2828" s="191"/>
      <c r="L2828" s="191"/>
      <c r="M2828" s="191"/>
      <c r="N2828" s="191"/>
      <c r="O2828" s="191"/>
      <c r="P2828" s="191"/>
      <c r="Q2828" s="191"/>
      <c r="R2828" s="191"/>
      <c r="S2828" s="191"/>
      <c r="T2828" s="191"/>
      <c r="U2828" s="191"/>
      <c r="V2828" s="191"/>
      <c r="W2828" s="191"/>
    </row>
    <row r="2829" spans="1:23">
      <c r="A2829" s="191"/>
      <c r="B2829" s="191"/>
      <c r="C2829" s="191"/>
      <c r="D2829" s="191"/>
      <c r="E2829" s="182"/>
      <c r="F2829" s="191"/>
      <c r="G2829" s="191"/>
      <c r="H2829" s="191"/>
      <c r="I2829" s="182"/>
      <c r="J2829" s="191"/>
      <c r="K2829" s="191"/>
      <c r="L2829" s="191"/>
      <c r="M2829" s="191"/>
      <c r="N2829" s="191"/>
      <c r="O2829" s="191"/>
      <c r="P2829" s="191"/>
      <c r="Q2829" s="191"/>
      <c r="R2829" s="191"/>
      <c r="S2829" s="191"/>
      <c r="T2829" s="191"/>
      <c r="U2829" s="191"/>
      <c r="V2829" s="191"/>
      <c r="W2829" s="191"/>
    </row>
    <row r="2830" spans="1:23">
      <c r="A2830" s="191"/>
      <c r="B2830" s="191"/>
      <c r="C2830" s="191"/>
      <c r="D2830" s="191"/>
      <c r="E2830" s="182"/>
      <c r="F2830" s="191"/>
      <c r="G2830" s="191"/>
      <c r="H2830" s="191"/>
      <c r="I2830" s="182"/>
      <c r="J2830" s="191"/>
      <c r="K2830" s="191"/>
      <c r="L2830" s="191"/>
      <c r="M2830" s="191"/>
      <c r="N2830" s="191"/>
      <c r="O2830" s="191"/>
      <c r="P2830" s="191"/>
      <c r="Q2830" s="191"/>
      <c r="R2830" s="191"/>
      <c r="S2830" s="191"/>
      <c r="T2830" s="191"/>
      <c r="U2830" s="191"/>
      <c r="V2830" s="191"/>
      <c r="W2830" s="191"/>
    </row>
    <row r="2831" spans="1:23">
      <c r="A2831" s="191"/>
      <c r="B2831" s="191"/>
      <c r="C2831" s="191"/>
      <c r="D2831" s="191"/>
      <c r="E2831" s="182"/>
      <c r="F2831" s="191"/>
      <c r="G2831" s="191"/>
      <c r="H2831" s="191"/>
      <c r="I2831" s="182"/>
      <c r="J2831" s="191"/>
      <c r="K2831" s="191"/>
      <c r="L2831" s="191"/>
      <c r="M2831" s="191"/>
      <c r="N2831" s="191"/>
      <c r="O2831" s="191"/>
      <c r="P2831" s="191"/>
      <c r="Q2831" s="191"/>
      <c r="R2831" s="191"/>
      <c r="S2831" s="191"/>
      <c r="T2831" s="191"/>
      <c r="U2831" s="191"/>
      <c r="V2831" s="191"/>
      <c r="W2831" s="191"/>
    </row>
    <row r="2832" spans="1:23">
      <c r="A2832" s="191"/>
      <c r="B2832" s="191"/>
      <c r="C2832" s="191"/>
      <c r="D2832" s="191"/>
      <c r="E2832" s="182"/>
      <c r="F2832" s="191"/>
      <c r="G2832" s="191"/>
      <c r="H2832" s="191"/>
      <c r="I2832" s="182"/>
      <c r="J2832" s="191"/>
      <c r="K2832" s="191"/>
      <c r="L2832" s="191"/>
      <c r="M2832" s="191"/>
      <c r="N2832" s="191"/>
      <c r="O2832" s="191"/>
      <c r="P2832" s="191"/>
      <c r="Q2832" s="191"/>
      <c r="R2832" s="191"/>
      <c r="S2832" s="191"/>
      <c r="T2832" s="191"/>
      <c r="U2832" s="191"/>
      <c r="V2832" s="191"/>
      <c r="W2832" s="191"/>
    </row>
    <row r="2833" spans="1:23">
      <c r="A2833" s="191"/>
      <c r="B2833" s="191"/>
      <c r="C2833" s="191"/>
      <c r="D2833" s="191"/>
      <c r="E2833" s="182"/>
      <c r="F2833" s="191"/>
      <c r="G2833" s="191"/>
      <c r="H2833" s="191"/>
      <c r="I2833" s="182"/>
      <c r="J2833" s="191"/>
      <c r="K2833" s="191"/>
      <c r="L2833" s="191"/>
      <c r="M2833" s="191"/>
      <c r="N2833" s="191"/>
      <c r="O2833" s="191"/>
      <c r="P2833" s="191"/>
      <c r="Q2833" s="191"/>
      <c r="R2833" s="191"/>
      <c r="S2833" s="191"/>
      <c r="T2833" s="191"/>
      <c r="U2833" s="191"/>
      <c r="V2833" s="191"/>
      <c r="W2833" s="191"/>
    </row>
    <row r="2834" spans="1:23">
      <c r="A2834" s="191"/>
      <c r="B2834" s="191"/>
      <c r="C2834" s="191"/>
      <c r="D2834" s="191"/>
      <c r="E2834" s="182"/>
      <c r="F2834" s="191"/>
      <c r="G2834" s="191"/>
      <c r="H2834" s="191"/>
      <c r="I2834" s="182"/>
      <c r="J2834" s="191"/>
      <c r="K2834" s="191"/>
      <c r="L2834" s="191"/>
      <c r="M2834" s="191"/>
      <c r="N2834" s="191"/>
      <c r="O2834" s="191"/>
      <c r="P2834" s="191"/>
      <c r="Q2834" s="191"/>
      <c r="R2834" s="191"/>
      <c r="S2834" s="191"/>
      <c r="T2834" s="191"/>
      <c r="U2834" s="191"/>
      <c r="V2834" s="191"/>
      <c r="W2834" s="191"/>
    </row>
    <row r="2835" spans="1:23">
      <c r="A2835" s="191"/>
      <c r="B2835" s="191"/>
      <c r="C2835" s="191"/>
      <c r="D2835" s="191"/>
      <c r="E2835" s="182"/>
      <c r="F2835" s="191"/>
      <c r="G2835" s="191"/>
      <c r="H2835" s="191"/>
      <c r="I2835" s="182"/>
      <c r="J2835" s="191"/>
      <c r="K2835" s="191"/>
      <c r="L2835" s="191"/>
      <c r="M2835" s="191"/>
      <c r="N2835" s="191"/>
      <c r="O2835" s="191"/>
      <c r="P2835" s="191"/>
      <c r="Q2835" s="191"/>
      <c r="R2835" s="191"/>
      <c r="S2835" s="191"/>
      <c r="T2835" s="191"/>
      <c r="U2835" s="191"/>
      <c r="V2835" s="191"/>
      <c r="W2835" s="191"/>
    </row>
    <row r="2836" spans="1:23">
      <c r="A2836" s="191"/>
      <c r="B2836" s="191"/>
      <c r="C2836" s="191"/>
      <c r="D2836" s="191"/>
      <c r="E2836" s="182"/>
      <c r="F2836" s="191"/>
      <c r="G2836" s="191"/>
      <c r="H2836" s="191"/>
      <c r="I2836" s="182"/>
      <c r="J2836" s="191"/>
      <c r="K2836" s="191"/>
      <c r="L2836" s="191"/>
      <c r="M2836" s="191"/>
      <c r="N2836" s="191"/>
      <c r="O2836" s="191"/>
      <c r="P2836" s="191"/>
      <c r="Q2836" s="191"/>
      <c r="R2836" s="191"/>
      <c r="S2836" s="191"/>
      <c r="T2836" s="191"/>
      <c r="U2836" s="191"/>
      <c r="V2836" s="191"/>
      <c r="W2836" s="191"/>
    </row>
    <row r="2837" spans="1:23">
      <c r="A2837" s="191"/>
      <c r="B2837" s="191"/>
      <c r="C2837" s="191"/>
      <c r="D2837" s="191"/>
      <c r="E2837" s="182"/>
      <c r="F2837" s="191"/>
      <c r="G2837" s="191"/>
      <c r="H2837" s="191"/>
      <c r="I2837" s="182"/>
      <c r="J2837" s="191"/>
      <c r="K2837" s="191"/>
      <c r="L2837" s="191"/>
      <c r="M2837" s="191"/>
      <c r="N2837" s="191"/>
      <c r="O2837" s="191"/>
      <c r="P2837" s="191"/>
      <c r="Q2837" s="191"/>
      <c r="R2837" s="191"/>
      <c r="S2837" s="191"/>
      <c r="T2837" s="191"/>
      <c r="U2837" s="191"/>
      <c r="V2837" s="191"/>
      <c r="W2837" s="191"/>
    </row>
    <row r="2838" spans="1:23">
      <c r="A2838" s="191"/>
      <c r="B2838" s="191"/>
      <c r="C2838" s="191"/>
      <c r="D2838" s="191"/>
      <c r="E2838" s="182"/>
      <c r="F2838" s="191"/>
      <c r="G2838" s="191"/>
      <c r="H2838" s="191"/>
      <c r="I2838" s="182"/>
      <c r="J2838" s="191"/>
      <c r="K2838" s="191"/>
      <c r="L2838" s="191"/>
      <c r="M2838" s="191"/>
      <c r="N2838" s="191"/>
      <c r="O2838" s="191"/>
      <c r="P2838" s="191"/>
      <c r="Q2838" s="191"/>
      <c r="R2838" s="191"/>
      <c r="S2838" s="191"/>
      <c r="T2838" s="191"/>
      <c r="U2838" s="191"/>
      <c r="V2838" s="191"/>
      <c r="W2838" s="191"/>
    </row>
    <row r="2839" spans="1:23">
      <c r="A2839" s="191"/>
      <c r="B2839" s="191"/>
      <c r="C2839" s="191"/>
      <c r="D2839" s="191"/>
      <c r="E2839" s="182"/>
      <c r="F2839" s="191"/>
      <c r="G2839" s="191"/>
      <c r="H2839" s="191"/>
      <c r="I2839" s="182"/>
      <c r="J2839" s="191"/>
      <c r="K2839" s="191"/>
      <c r="L2839" s="191"/>
      <c r="M2839" s="191"/>
      <c r="N2839" s="191"/>
      <c r="O2839" s="191"/>
      <c r="P2839" s="191"/>
      <c r="Q2839" s="191"/>
      <c r="R2839" s="191"/>
      <c r="S2839" s="191"/>
      <c r="T2839" s="191"/>
      <c r="U2839" s="191"/>
      <c r="V2839" s="191"/>
      <c r="W2839" s="191"/>
    </row>
    <row r="2840" spans="1:23">
      <c r="A2840" s="191"/>
      <c r="B2840" s="191"/>
      <c r="C2840" s="191"/>
      <c r="D2840" s="191"/>
      <c r="E2840" s="182"/>
      <c r="F2840" s="191"/>
      <c r="G2840" s="191"/>
      <c r="H2840" s="191"/>
      <c r="I2840" s="182"/>
      <c r="J2840" s="191"/>
      <c r="K2840" s="191"/>
      <c r="L2840" s="191"/>
      <c r="M2840" s="191"/>
      <c r="N2840" s="191"/>
      <c r="O2840" s="191"/>
      <c r="P2840" s="191"/>
      <c r="Q2840" s="191"/>
      <c r="R2840" s="191"/>
      <c r="S2840" s="191"/>
      <c r="T2840" s="191"/>
      <c r="U2840" s="191"/>
      <c r="V2840" s="191"/>
      <c r="W2840" s="191"/>
    </row>
    <row r="2841" spans="1:23">
      <c r="A2841" s="191"/>
      <c r="B2841" s="191"/>
      <c r="C2841" s="191"/>
      <c r="D2841" s="191"/>
      <c r="E2841" s="182"/>
      <c r="F2841" s="191"/>
      <c r="G2841" s="191"/>
      <c r="H2841" s="191"/>
      <c r="I2841" s="182"/>
      <c r="J2841" s="191"/>
      <c r="K2841" s="191"/>
      <c r="L2841" s="191"/>
      <c r="M2841" s="191"/>
      <c r="N2841" s="191"/>
      <c r="O2841" s="191"/>
      <c r="P2841" s="191"/>
      <c r="Q2841" s="191"/>
      <c r="R2841" s="191"/>
      <c r="S2841" s="191"/>
      <c r="T2841" s="191"/>
      <c r="U2841" s="191"/>
      <c r="V2841" s="191"/>
      <c r="W2841" s="191"/>
    </row>
    <row r="2842" spans="1:23">
      <c r="A2842" s="191"/>
      <c r="B2842" s="191"/>
      <c r="C2842" s="191"/>
      <c r="D2842" s="191"/>
      <c r="E2842" s="182"/>
      <c r="F2842" s="191"/>
      <c r="G2842" s="191"/>
      <c r="H2842" s="191"/>
      <c r="I2842" s="182"/>
      <c r="J2842" s="191"/>
      <c r="K2842" s="191"/>
      <c r="L2842" s="191"/>
      <c r="M2842" s="191"/>
      <c r="N2842" s="191"/>
      <c r="O2842" s="191"/>
      <c r="P2842" s="191"/>
      <c r="Q2842" s="191"/>
      <c r="R2842" s="191"/>
      <c r="S2842" s="191"/>
      <c r="T2842" s="191"/>
      <c r="U2842" s="191"/>
      <c r="V2842" s="191"/>
      <c r="W2842" s="191"/>
    </row>
    <row r="2843" spans="1:23">
      <c r="A2843" s="191"/>
      <c r="B2843" s="191"/>
      <c r="C2843" s="191"/>
      <c r="D2843" s="191"/>
      <c r="E2843" s="182"/>
      <c r="F2843" s="191"/>
      <c r="G2843" s="191"/>
      <c r="H2843" s="191"/>
      <c r="I2843" s="182"/>
      <c r="J2843" s="191"/>
      <c r="K2843" s="191"/>
      <c r="L2843" s="191"/>
      <c r="M2843" s="191"/>
      <c r="N2843" s="191"/>
      <c r="O2843" s="191"/>
      <c r="P2843" s="191"/>
      <c r="Q2843" s="191"/>
      <c r="R2843" s="191"/>
      <c r="S2843" s="191"/>
      <c r="T2843" s="191"/>
      <c r="U2843" s="191"/>
      <c r="V2843" s="191"/>
      <c r="W2843" s="191"/>
    </row>
    <row r="2844" spans="1:23">
      <c r="A2844" s="191"/>
      <c r="B2844" s="191"/>
      <c r="C2844" s="191"/>
      <c r="D2844" s="191"/>
      <c r="E2844" s="182"/>
      <c r="F2844" s="191"/>
      <c r="G2844" s="191"/>
      <c r="H2844" s="191"/>
      <c r="I2844" s="182"/>
      <c r="J2844" s="191"/>
      <c r="K2844" s="191"/>
      <c r="L2844" s="191"/>
      <c r="M2844" s="191"/>
      <c r="N2844" s="191"/>
      <c r="O2844" s="191"/>
      <c r="P2844" s="191"/>
      <c r="Q2844" s="191"/>
      <c r="R2844" s="191"/>
      <c r="S2844" s="191"/>
      <c r="T2844" s="191"/>
      <c r="U2844" s="191"/>
      <c r="V2844" s="191"/>
      <c r="W2844" s="191"/>
    </row>
    <row r="2845" spans="1:23">
      <c r="A2845" s="191"/>
      <c r="B2845" s="191"/>
      <c r="C2845" s="191"/>
      <c r="D2845" s="191"/>
      <c r="E2845" s="182"/>
      <c r="F2845" s="191"/>
      <c r="G2845" s="191"/>
      <c r="H2845" s="191"/>
      <c r="I2845" s="182"/>
      <c r="J2845" s="191"/>
      <c r="K2845" s="191"/>
      <c r="L2845" s="191"/>
      <c r="M2845" s="191"/>
      <c r="N2845" s="191"/>
      <c r="O2845" s="191"/>
      <c r="P2845" s="191"/>
      <c r="Q2845" s="191"/>
      <c r="R2845" s="191"/>
      <c r="S2845" s="191"/>
      <c r="T2845" s="191"/>
      <c r="U2845" s="191"/>
      <c r="V2845" s="191"/>
      <c r="W2845" s="191"/>
    </row>
    <row r="2846" spans="1:23">
      <c r="A2846" s="191"/>
      <c r="B2846" s="191"/>
      <c r="C2846" s="191"/>
      <c r="D2846" s="191"/>
      <c r="E2846" s="182"/>
      <c r="F2846" s="191"/>
      <c r="G2846" s="191"/>
      <c r="H2846" s="191"/>
      <c r="I2846" s="182"/>
      <c r="J2846" s="191"/>
      <c r="K2846" s="191"/>
      <c r="L2846" s="191"/>
      <c r="M2846" s="191"/>
      <c r="N2846" s="191"/>
      <c r="O2846" s="191"/>
      <c r="P2846" s="191"/>
      <c r="Q2846" s="191"/>
      <c r="R2846" s="191"/>
      <c r="S2846" s="191"/>
      <c r="T2846" s="191"/>
      <c r="U2846" s="191"/>
      <c r="V2846" s="191"/>
      <c r="W2846" s="191"/>
    </row>
    <row r="2847" spans="1:23">
      <c r="A2847" s="191"/>
      <c r="B2847" s="191"/>
      <c r="C2847" s="191"/>
      <c r="D2847" s="191"/>
      <c r="E2847" s="182"/>
      <c r="F2847" s="191"/>
      <c r="G2847" s="191"/>
      <c r="H2847" s="191"/>
      <c r="I2847" s="182"/>
      <c r="J2847" s="191"/>
      <c r="K2847" s="191"/>
      <c r="L2847" s="191"/>
      <c r="M2847" s="191"/>
      <c r="N2847" s="191"/>
      <c r="O2847" s="191"/>
      <c r="P2847" s="191"/>
      <c r="Q2847" s="191"/>
      <c r="R2847" s="191"/>
      <c r="S2847" s="191"/>
      <c r="T2847" s="191"/>
      <c r="U2847" s="191"/>
      <c r="V2847" s="191"/>
      <c r="W2847" s="191"/>
    </row>
    <row r="2848" spans="1:23">
      <c r="A2848" s="191"/>
      <c r="B2848" s="191"/>
      <c r="C2848" s="191"/>
      <c r="D2848" s="191"/>
      <c r="E2848" s="182"/>
      <c r="F2848" s="191"/>
      <c r="G2848" s="191"/>
      <c r="H2848" s="191"/>
      <c r="I2848" s="182"/>
      <c r="J2848" s="191"/>
      <c r="K2848" s="191"/>
      <c r="L2848" s="191"/>
      <c r="M2848" s="191"/>
      <c r="N2848" s="191"/>
      <c r="O2848" s="191"/>
      <c r="P2848" s="191"/>
      <c r="Q2848" s="191"/>
      <c r="R2848" s="191"/>
      <c r="S2848" s="191"/>
      <c r="T2848" s="191"/>
      <c r="U2848" s="191"/>
      <c r="V2848" s="191"/>
      <c r="W2848" s="191"/>
    </row>
    <row r="2849" spans="1:23">
      <c r="A2849" s="191"/>
      <c r="B2849" s="191"/>
      <c r="C2849" s="191"/>
      <c r="D2849" s="191"/>
      <c r="E2849" s="182"/>
      <c r="F2849" s="191"/>
      <c r="G2849" s="191"/>
      <c r="H2849" s="191"/>
      <c r="I2849" s="182"/>
      <c r="J2849" s="191"/>
      <c r="K2849" s="191"/>
      <c r="L2849" s="191"/>
      <c r="M2849" s="191"/>
      <c r="N2849" s="191"/>
      <c r="O2849" s="191"/>
      <c r="P2849" s="191"/>
      <c r="Q2849" s="191"/>
      <c r="R2849" s="191"/>
      <c r="S2849" s="191"/>
      <c r="T2849" s="191"/>
      <c r="U2849" s="191"/>
      <c r="V2849" s="191"/>
      <c r="W2849" s="191"/>
    </row>
    <row r="2850" spans="1:23">
      <c r="A2850" s="191"/>
      <c r="B2850" s="191"/>
      <c r="C2850" s="191"/>
      <c r="D2850" s="191"/>
      <c r="E2850" s="182"/>
      <c r="F2850" s="191"/>
      <c r="G2850" s="191"/>
      <c r="H2850" s="191"/>
      <c r="I2850" s="182"/>
      <c r="J2850" s="191"/>
      <c r="K2850" s="191"/>
      <c r="L2850" s="191"/>
      <c r="M2850" s="191"/>
      <c r="N2850" s="191"/>
      <c r="O2850" s="191"/>
      <c r="P2850" s="191"/>
      <c r="Q2850" s="191"/>
      <c r="R2850" s="191"/>
      <c r="S2850" s="191"/>
      <c r="T2850" s="191"/>
      <c r="U2850" s="191"/>
      <c r="V2850" s="191"/>
      <c r="W2850" s="191"/>
    </row>
    <row r="2851" spans="1:23">
      <c r="A2851" s="191"/>
      <c r="B2851" s="191"/>
      <c r="C2851" s="191"/>
      <c r="D2851" s="191"/>
      <c r="E2851" s="182"/>
      <c r="F2851" s="191"/>
      <c r="G2851" s="191"/>
      <c r="H2851" s="191"/>
      <c r="I2851" s="182"/>
      <c r="J2851" s="191"/>
      <c r="K2851" s="191"/>
      <c r="L2851" s="191"/>
      <c r="M2851" s="191"/>
      <c r="N2851" s="191"/>
      <c r="O2851" s="191"/>
      <c r="P2851" s="191"/>
      <c r="Q2851" s="191"/>
      <c r="R2851" s="191"/>
      <c r="S2851" s="191"/>
      <c r="T2851" s="191"/>
      <c r="U2851" s="191"/>
      <c r="V2851" s="191"/>
      <c r="W2851" s="191"/>
    </row>
    <row r="2852" spans="1:23">
      <c r="A2852" s="191"/>
      <c r="B2852" s="191"/>
      <c r="C2852" s="191"/>
      <c r="D2852" s="191"/>
      <c r="E2852" s="182"/>
      <c r="F2852" s="191"/>
      <c r="G2852" s="191"/>
      <c r="H2852" s="191"/>
      <c r="I2852" s="182"/>
      <c r="J2852" s="191"/>
      <c r="K2852" s="191"/>
      <c r="L2852" s="191"/>
      <c r="M2852" s="191"/>
      <c r="N2852" s="191"/>
      <c r="O2852" s="191"/>
      <c r="P2852" s="191"/>
      <c r="Q2852" s="191"/>
      <c r="R2852" s="191"/>
      <c r="S2852" s="191"/>
      <c r="T2852" s="191"/>
      <c r="U2852" s="191"/>
      <c r="V2852" s="191"/>
      <c r="W2852" s="191"/>
    </row>
    <row r="2853" spans="1:23">
      <c r="A2853" s="191"/>
      <c r="B2853" s="191"/>
      <c r="C2853" s="191"/>
      <c r="D2853" s="191"/>
      <c r="E2853" s="182"/>
      <c r="F2853" s="191"/>
      <c r="G2853" s="191"/>
      <c r="H2853" s="191"/>
      <c r="I2853" s="182"/>
      <c r="J2853" s="191"/>
      <c r="K2853" s="191"/>
      <c r="L2853" s="191"/>
      <c r="M2853" s="191"/>
      <c r="N2853" s="191"/>
      <c r="O2853" s="191"/>
      <c r="P2853" s="191"/>
      <c r="Q2853" s="191"/>
      <c r="R2853" s="191"/>
      <c r="S2853" s="191"/>
      <c r="T2853" s="191"/>
      <c r="U2853" s="191"/>
      <c r="V2853" s="191"/>
      <c r="W2853" s="191"/>
    </row>
    <row r="2854" spans="1:23">
      <c r="A2854" s="191"/>
      <c r="B2854" s="191"/>
      <c r="C2854" s="191"/>
      <c r="D2854" s="191"/>
      <c r="E2854" s="182"/>
      <c r="F2854" s="191"/>
      <c r="G2854" s="191"/>
      <c r="H2854" s="191"/>
      <c r="I2854" s="182"/>
      <c r="J2854" s="191"/>
      <c r="K2854" s="191"/>
      <c r="L2854" s="191"/>
      <c r="M2854" s="191"/>
      <c r="N2854" s="191"/>
      <c r="O2854" s="191"/>
      <c r="P2854" s="191"/>
      <c r="Q2854" s="191"/>
      <c r="R2854" s="191"/>
      <c r="S2854" s="191"/>
      <c r="T2854" s="191"/>
      <c r="U2854" s="191"/>
      <c r="V2854" s="191"/>
      <c r="W2854" s="191"/>
    </row>
    <row r="2855" spans="1:23">
      <c r="A2855" s="191"/>
      <c r="B2855" s="191"/>
      <c r="C2855" s="191"/>
      <c r="D2855" s="191"/>
      <c r="E2855" s="182"/>
      <c r="F2855" s="191"/>
      <c r="G2855" s="191"/>
      <c r="H2855" s="191"/>
      <c r="I2855" s="182"/>
      <c r="J2855" s="191"/>
      <c r="K2855" s="191"/>
      <c r="L2855" s="191"/>
      <c r="M2855" s="191"/>
      <c r="N2855" s="191"/>
      <c r="O2855" s="191"/>
      <c r="P2855" s="191"/>
      <c r="Q2855" s="191"/>
      <c r="R2855" s="191"/>
      <c r="S2855" s="191"/>
      <c r="T2855" s="191"/>
      <c r="U2855" s="191"/>
      <c r="V2855" s="191"/>
      <c r="W2855" s="191"/>
    </row>
    <row r="2856" spans="1:23">
      <c r="A2856" s="191"/>
      <c r="B2856" s="191"/>
      <c r="C2856" s="191"/>
      <c r="D2856" s="191"/>
      <c r="E2856" s="182"/>
      <c r="F2856" s="191"/>
      <c r="G2856" s="191"/>
      <c r="H2856" s="191"/>
      <c r="I2856" s="182"/>
      <c r="J2856" s="191"/>
      <c r="K2856" s="191"/>
      <c r="L2856" s="191"/>
      <c r="M2856" s="191"/>
      <c r="N2856" s="191"/>
      <c r="O2856" s="191"/>
      <c r="P2856" s="191"/>
      <c r="Q2856" s="191"/>
      <c r="R2856" s="191"/>
      <c r="S2856" s="191"/>
      <c r="T2856" s="191"/>
      <c r="U2856" s="191"/>
      <c r="V2856" s="191"/>
      <c r="W2856" s="191"/>
    </row>
    <row r="2857" spans="1:23">
      <c r="A2857" s="191"/>
      <c r="B2857" s="191"/>
      <c r="C2857" s="191"/>
      <c r="D2857" s="191"/>
      <c r="E2857" s="182"/>
      <c r="F2857" s="191"/>
      <c r="G2857" s="191"/>
      <c r="H2857" s="191"/>
      <c r="I2857" s="182"/>
      <c r="J2857" s="191"/>
      <c r="K2857" s="191"/>
      <c r="L2857" s="191"/>
      <c r="M2857" s="191"/>
      <c r="N2857" s="191"/>
      <c r="O2857" s="191"/>
      <c r="P2857" s="191"/>
      <c r="Q2857" s="191"/>
      <c r="R2857" s="191"/>
      <c r="S2857" s="191"/>
      <c r="T2857" s="191"/>
      <c r="U2857" s="191"/>
      <c r="V2857" s="191"/>
      <c r="W2857" s="191"/>
    </row>
    <row r="2858" spans="1:23">
      <c r="A2858" s="191"/>
      <c r="B2858" s="191"/>
      <c r="C2858" s="191"/>
      <c r="D2858" s="191"/>
      <c r="E2858" s="182"/>
      <c r="F2858" s="191"/>
      <c r="G2858" s="191"/>
      <c r="H2858" s="191"/>
      <c r="I2858" s="182"/>
      <c r="J2858" s="191"/>
      <c r="K2858" s="191"/>
      <c r="L2858" s="191"/>
      <c r="M2858" s="191"/>
      <c r="N2858" s="191"/>
      <c r="O2858" s="191"/>
      <c r="P2858" s="191"/>
      <c r="Q2858" s="191"/>
      <c r="R2858" s="191"/>
      <c r="S2858" s="191"/>
      <c r="T2858" s="191"/>
      <c r="U2858" s="191"/>
      <c r="V2858" s="191"/>
      <c r="W2858" s="191"/>
    </row>
    <row r="2859" spans="1:23">
      <c r="A2859" s="191"/>
      <c r="B2859" s="191"/>
      <c r="C2859" s="191"/>
      <c r="D2859" s="191"/>
      <c r="E2859" s="182"/>
      <c r="F2859" s="191"/>
      <c r="G2859" s="191"/>
      <c r="H2859" s="191"/>
      <c r="I2859" s="182"/>
      <c r="J2859" s="191"/>
      <c r="K2859" s="191"/>
      <c r="L2859" s="191"/>
      <c r="M2859" s="191"/>
      <c r="N2859" s="191"/>
      <c r="O2859" s="191"/>
      <c r="P2859" s="191"/>
      <c r="Q2859" s="191"/>
      <c r="R2859" s="191"/>
      <c r="S2859" s="191"/>
      <c r="T2859" s="191"/>
      <c r="U2859" s="191"/>
      <c r="V2859" s="191"/>
      <c r="W2859" s="191"/>
    </row>
    <row r="2860" spans="1:23">
      <c r="A2860" s="191"/>
      <c r="B2860" s="191"/>
      <c r="C2860" s="191"/>
      <c r="D2860" s="191"/>
      <c r="E2860" s="182"/>
      <c r="F2860" s="191"/>
      <c r="G2860" s="191"/>
      <c r="H2860" s="191"/>
      <c r="I2860" s="182"/>
      <c r="J2860" s="191"/>
      <c r="K2860" s="191"/>
      <c r="L2860" s="191"/>
      <c r="M2860" s="191"/>
      <c r="N2860" s="191"/>
      <c r="O2860" s="191"/>
      <c r="P2860" s="191"/>
      <c r="Q2860" s="191"/>
      <c r="R2860" s="191"/>
      <c r="S2860" s="191"/>
      <c r="T2860" s="191"/>
      <c r="U2860" s="191"/>
      <c r="V2860" s="191"/>
      <c r="W2860" s="191"/>
    </row>
    <row r="2861" spans="1:23">
      <c r="A2861" s="191"/>
      <c r="B2861" s="191"/>
      <c r="C2861" s="191"/>
      <c r="D2861" s="191"/>
      <c r="E2861" s="182"/>
      <c r="F2861" s="191"/>
      <c r="G2861" s="191"/>
      <c r="H2861" s="191"/>
      <c r="I2861" s="182"/>
      <c r="J2861" s="191"/>
      <c r="K2861" s="191"/>
      <c r="L2861" s="191"/>
      <c r="M2861" s="191"/>
      <c r="N2861" s="191"/>
      <c r="O2861" s="191"/>
      <c r="P2861" s="191"/>
      <c r="Q2861" s="191"/>
      <c r="R2861" s="191"/>
      <c r="S2861" s="191"/>
      <c r="T2861" s="191"/>
      <c r="U2861" s="191"/>
      <c r="V2861" s="191"/>
      <c r="W2861" s="191"/>
    </row>
    <row r="2862" spans="1:23">
      <c r="A2862" s="191"/>
      <c r="B2862" s="191"/>
      <c r="C2862" s="191"/>
      <c r="D2862" s="191"/>
      <c r="E2862" s="182"/>
      <c r="F2862" s="191"/>
      <c r="G2862" s="191"/>
      <c r="H2862" s="191"/>
      <c r="I2862" s="182"/>
      <c r="J2862" s="191"/>
      <c r="K2862" s="191"/>
      <c r="L2862" s="191"/>
      <c r="M2862" s="191"/>
      <c r="N2862" s="191"/>
      <c r="O2862" s="191"/>
      <c r="P2862" s="191"/>
      <c r="Q2862" s="191"/>
      <c r="R2862" s="191"/>
      <c r="S2862" s="191"/>
      <c r="T2862" s="191"/>
      <c r="U2862" s="191"/>
      <c r="V2862" s="191"/>
      <c r="W2862" s="191"/>
    </row>
    <row r="2863" spans="1:23">
      <c r="A2863" s="191"/>
      <c r="B2863" s="191"/>
      <c r="C2863" s="191"/>
      <c r="D2863" s="191"/>
      <c r="E2863" s="182"/>
      <c r="F2863" s="191"/>
      <c r="G2863" s="191"/>
      <c r="H2863" s="191"/>
      <c r="I2863" s="182"/>
      <c r="J2863" s="191"/>
      <c r="K2863" s="191"/>
      <c r="L2863" s="191"/>
      <c r="M2863" s="191"/>
      <c r="N2863" s="191"/>
      <c r="O2863" s="191"/>
      <c r="P2863" s="191"/>
      <c r="Q2863" s="191"/>
      <c r="R2863" s="191"/>
      <c r="S2863" s="191"/>
      <c r="T2863" s="191"/>
      <c r="U2863" s="191"/>
      <c r="V2863" s="191"/>
      <c r="W2863" s="191"/>
    </row>
    <row r="2864" spans="1:23">
      <c r="A2864" s="191"/>
      <c r="B2864" s="191"/>
      <c r="C2864" s="191"/>
      <c r="D2864" s="191"/>
      <c r="E2864" s="182"/>
      <c r="F2864" s="191"/>
      <c r="G2864" s="191"/>
      <c r="H2864" s="191"/>
      <c r="I2864" s="182"/>
      <c r="J2864" s="191"/>
      <c r="K2864" s="191"/>
      <c r="L2864" s="191"/>
      <c r="M2864" s="191"/>
      <c r="N2864" s="191"/>
      <c r="O2864" s="191"/>
      <c r="P2864" s="191"/>
      <c r="Q2864" s="191"/>
      <c r="R2864" s="191"/>
      <c r="S2864" s="191"/>
      <c r="T2864" s="191"/>
      <c r="U2864" s="191"/>
      <c r="V2864" s="191"/>
      <c r="W2864" s="191"/>
    </row>
    <row r="2865" spans="1:23">
      <c r="A2865" s="191"/>
      <c r="B2865" s="191"/>
      <c r="C2865" s="191"/>
      <c r="D2865" s="191"/>
      <c r="E2865" s="182"/>
      <c r="F2865" s="191"/>
      <c r="G2865" s="191"/>
      <c r="H2865" s="191"/>
      <c r="I2865" s="182"/>
      <c r="J2865" s="191"/>
      <c r="K2865" s="191"/>
      <c r="L2865" s="191"/>
      <c r="M2865" s="191"/>
      <c r="N2865" s="191"/>
      <c r="O2865" s="191"/>
      <c r="P2865" s="191"/>
      <c r="Q2865" s="191"/>
      <c r="R2865" s="191"/>
      <c r="S2865" s="191"/>
      <c r="T2865" s="191"/>
      <c r="U2865" s="191"/>
      <c r="V2865" s="191"/>
      <c r="W2865" s="191"/>
    </row>
    <row r="2866" spans="1:23">
      <c r="A2866" s="191"/>
      <c r="B2866" s="191"/>
      <c r="C2866" s="191"/>
      <c r="D2866" s="191"/>
      <c r="E2866" s="182"/>
      <c r="F2866" s="191"/>
      <c r="G2866" s="191"/>
      <c r="H2866" s="191"/>
      <c r="I2866" s="182"/>
      <c r="J2866" s="191"/>
      <c r="K2866" s="191"/>
      <c r="L2866" s="191"/>
      <c r="M2866" s="191"/>
      <c r="N2866" s="191"/>
      <c r="O2866" s="191"/>
      <c r="P2866" s="191"/>
      <c r="Q2866" s="191"/>
      <c r="R2866" s="191"/>
      <c r="S2866" s="191"/>
      <c r="T2866" s="191"/>
      <c r="U2866" s="191"/>
      <c r="V2866" s="191"/>
      <c r="W2866" s="191"/>
    </row>
    <row r="2867" spans="1:23">
      <c r="A2867" s="191"/>
      <c r="B2867" s="191"/>
      <c r="C2867" s="191"/>
      <c r="D2867" s="191"/>
      <c r="E2867" s="182"/>
      <c r="F2867" s="191"/>
      <c r="G2867" s="191"/>
      <c r="H2867" s="191"/>
      <c r="I2867" s="182"/>
      <c r="J2867" s="191"/>
      <c r="K2867" s="191"/>
      <c r="L2867" s="191"/>
      <c r="M2867" s="191"/>
      <c r="N2867" s="191"/>
      <c r="O2867" s="191"/>
      <c r="P2867" s="191"/>
      <c r="Q2867" s="191"/>
      <c r="R2867" s="191"/>
      <c r="S2867" s="191"/>
      <c r="T2867" s="191"/>
      <c r="U2867" s="191"/>
      <c r="V2867" s="191"/>
      <c r="W2867" s="191"/>
    </row>
    <row r="2868" spans="1:23">
      <c r="A2868" s="191"/>
      <c r="B2868" s="191"/>
      <c r="C2868" s="191"/>
      <c r="D2868" s="191"/>
      <c r="E2868" s="182"/>
      <c r="F2868" s="191"/>
      <c r="G2868" s="191"/>
      <c r="H2868" s="191"/>
      <c r="I2868" s="182"/>
      <c r="J2868" s="191"/>
      <c r="K2868" s="191"/>
      <c r="L2868" s="191"/>
      <c r="M2868" s="191"/>
      <c r="N2868" s="191"/>
      <c r="O2868" s="191"/>
      <c r="P2868" s="191"/>
      <c r="Q2868" s="191"/>
      <c r="R2868" s="191"/>
      <c r="S2868" s="191"/>
      <c r="T2868" s="191"/>
      <c r="U2868" s="191"/>
      <c r="V2868" s="191"/>
      <c r="W2868" s="191"/>
    </row>
    <row r="2869" spans="1:23">
      <c r="A2869" s="191"/>
      <c r="B2869" s="191"/>
      <c r="C2869" s="191"/>
      <c r="D2869" s="191"/>
      <c r="E2869" s="182"/>
      <c r="F2869" s="191"/>
      <c r="G2869" s="191"/>
      <c r="H2869" s="191"/>
      <c r="I2869" s="182"/>
      <c r="J2869" s="191"/>
      <c r="K2869" s="191"/>
      <c r="L2869" s="191"/>
      <c r="M2869" s="191"/>
      <c r="N2869" s="191"/>
      <c r="O2869" s="191"/>
      <c r="P2869" s="191"/>
      <c r="Q2869" s="191"/>
      <c r="R2869" s="191"/>
      <c r="S2869" s="191"/>
      <c r="T2869" s="191"/>
      <c r="U2869" s="191"/>
      <c r="V2869" s="191"/>
      <c r="W2869" s="191"/>
    </row>
    <row r="2870" spans="1:23">
      <c r="A2870" s="191"/>
      <c r="B2870" s="191"/>
      <c r="C2870" s="191"/>
      <c r="D2870" s="191"/>
      <c r="E2870" s="182"/>
      <c r="F2870" s="191"/>
      <c r="G2870" s="191"/>
      <c r="H2870" s="191"/>
      <c r="I2870" s="182"/>
      <c r="J2870" s="191"/>
      <c r="K2870" s="191"/>
      <c r="L2870" s="191"/>
      <c r="M2870" s="191"/>
      <c r="N2870" s="191"/>
      <c r="O2870" s="191"/>
      <c r="P2870" s="191"/>
      <c r="Q2870" s="191"/>
      <c r="R2870" s="191"/>
      <c r="S2870" s="191"/>
      <c r="T2870" s="191"/>
      <c r="U2870" s="191"/>
      <c r="V2870" s="191"/>
      <c r="W2870" s="191"/>
    </row>
    <row r="2871" spans="1:23">
      <c r="A2871" s="191"/>
      <c r="B2871" s="191"/>
      <c r="C2871" s="191"/>
      <c r="D2871" s="191"/>
      <c r="E2871" s="182"/>
      <c r="F2871" s="191"/>
      <c r="G2871" s="191"/>
      <c r="H2871" s="191"/>
      <c r="I2871" s="182"/>
      <c r="J2871" s="191"/>
      <c r="K2871" s="191"/>
      <c r="L2871" s="191"/>
      <c r="M2871" s="191"/>
      <c r="N2871" s="191"/>
      <c r="O2871" s="191"/>
      <c r="P2871" s="191"/>
      <c r="Q2871" s="191"/>
      <c r="R2871" s="191"/>
      <c r="S2871" s="191"/>
      <c r="T2871" s="191"/>
      <c r="U2871" s="191"/>
      <c r="V2871" s="191"/>
      <c r="W2871" s="191"/>
    </row>
    <row r="2872" spans="1:23">
      <c r="A2872" s="191"/>
      <c r="B2872" s="191"/>
      <c r="C2872" s="191"/>
      <c r="D2872" s="191"/>
      <c r="E2872" s="182"/>
      <c r="F2872" s="191"/>
      <c r="G2872" s="191"/>
      <c r="H2872" s="191"/>
      <c r="I2872" s="182"/>
      <c r="J2872" s="191"/>
      <c r="K2872" s="191"/>
      <c r="L2872" s="191"/>
      <c r="M2872" s="191"/>
      <c r="N2872" s="191"/>
      <c r="O2872" s="191"/>
      <c r="P2872" s="191"/>
      <c r="Q2872" s="191"/>
      <c r="R2872" s="191"/>
      <c r="S2872" s="191"/>
      <c r="T2872" s="191"/>
      <c r="U2872" s="191"/>
      <c r="V2872" s="191"/>
      <c r="W2872" s="191"/>
    </row>
    <row r="2873" spans="1:23">
      <c r="A2873" s="191"/>
      <c r="B2873" s="191"/>
      <c r="C2873" s="191"/>
      <c r="D2873" s="191"/>
      <c r="E2873" s="182"/>
      <c r="F2873" s="191"/>
      <c r="G2873" s="191"/>
      <c r="H2873" s="191"/>
      <c r="I2873" s="182"/>
      <c r="J2873" s="191"/>
      <c r="K2873" s="191"/>
      <c r="L2873" s="191"/>
      <c r="M2873" s="191"/>
      <c r="N2873" s="191"/>
      <c r="O2873" s="191"/>
      <c r="P2873" s="191"/>
      <c r="Q2873" s="191"/>
      <c r="R2873" s="191"/>
      <c r="S2873" s="191"/>
      <c r="T2873" s="191"/>
      <c r="U2873" s="191"/>
      <c r="V2873" s="191"/>
      <c r="W2873" s="191"/>
    </row>
    <row r="2874" spans="1:23">
      <c r="A2874" s="191"/>
      <c r="B2874" s="191"/>
      <c r="C2874" s="191"/>
      <c r="D2874" s="191"/>
      <c r="E2874" s="182"/>
      <c r="F2874" s="191"/>
      <c r="G2874" s="191"/>
      <c r="H2874" s="191"/>
      <c r="I2874" s="182"/>
      <c r="J2874" s="191"/>
      <c r="K2874" s="191"/>
      <c r="L2874" s="191"/>
      <c r="M2874" s="191"/>
      <c r="N2874" s="191"/>
      <c r="O2874" s="191"/>
      <c r="P2874" s="191"/>
      <c r="Q2874" s="191"/>
      <c r="R2874" s="191"/>
      <c r="S2874" s="191"/>
      <c r="T2874" s="191"/>
      <c r="U2874" s="191"/>
      <c r="V2874" s="191"/>
      <c r="W2874" s="191"/>
    </row>
    <row r="2875" spans="1:23">
      <c r="A2875" s="191"/>
      <c r="B2875" s="191"/>
      <c r="C2875" s="191"/>
      <c r="D2875" s="191"/>
      <c r="E2875" s="182"/>
      <c r="F2875" s="191"/>
      <c r="G2875" s="191"/>
      <c r="H2875" s="191"/>
      <c r="I2875" s="182"/>
      <c r="J2875" s="191"/>
      <c r="K2875" s="191"/>
      <c r="L2875" s="191"/>
      <c r="M2875" s="191"/>
      <c r="N2875" s="191"/>
      <c r="O2875" s="191"/>
      <c r="P2875" s="191"/>
      <c r="Q2875" s="191"/>
      <c r="R2875" s="191"/>
      <c r="S2875" s="191"/>
      <c r="T2875" s="191"/>
      <c r="U2875" s="191"/>
      <c r="V2875" s="191"/>
      <c r="W2875" s="191"/>
    </row>
    <row r="2876" spans="1:23">
      <c r="A2876" s="191"/>
      <c r="B2876" s="191"/>
      <c r="C2876" s="191"/>
      <c r="D2876" s="191"/>
      <c r="E2876" s="182"/>
      <c r="F2876" s="191"/>
      <c r="G2876" s="191"/>
      <c r="H2876" s="191"/>
      <c r="I2876" s="182"/>
      <c r="J2876" s="191"/>
      <c r="K2876" s="191"/>
      <c r="L2876" s="191"/>
      <c r="M2876" s="191"/>
      <c r="N2876" s="191"/>
      <c r="O2876" s="191"/>
      <c r="P2876" s="191"/>
      <c r="Q2876" s="191"/>
      <c r="R2876" s="191"/>
      <c r="S2876" s="191"/>
      <c r="T2876" s="191"/>
      <c r="U2876" s="191"/>
      <c r="V2876" s="191"/>
      <c r="W2876" s="191"/>
    </row>
    <row r="2877" spans="1:23">
      <c r="A2877" s="191"/>
      <c r="B2877" s="191"/>
      <c r="C2877" s="191"/>
      <c r="D2877" s="191"/>
      <c r="E2877" s="182"/>
      <c r="F2877" s="191"/>
      <c r="G2877" s="191"/>
      <c r="H2877" s="191"/>
      <c r="I2877" s="182"/>
      <c r="J2877" s="191"/>
      <c r="K2877" s="191"/>
      <c r="L2877" s="191"/>
      <c r="M2877" s="191"/>
      <c r="N2877" s="191"/>
      <c r="O2877" s="191"/>
      <c r="P2877" s="191"/>
      <c r="Q2877" s="191"/>
      <c r="R2877" s="191"/>
      <c r="S2877" s="191"/>
      <c r="T2877" s="191"/>
      <c r="U2877" s="191"/>
      <c r="V2877" s="191"/>
      <c r="W2877" s="191"/>
    </row>
    <row r="2878" spans="1:23">
      <c r="A2878" s="191"/>
      <c r="B2878" s="191"/>
      <c r="C2878" s="191"/>
      <c r="D2878" s="191"/>
      <c r="E2878" s="182"/>
      <c r="F2878" s="191"/>
      <c r="G2878" s="191"/>
      <c r="H2878" s="191"/>
      <c r="I2878" s="182"/>
      <c r="J2878" s="191"/>
      <c r="K2878" s="191"/>
      <c r="L2878" s="191"/>
      <c r="M2878" s="191"/>
      <c r="N2878" s="191"/>
      <c r="O2878" s="191"/>
      <c r="P2878" s="191"/>
      <c r="Q2878" s="191"/>
      <c r="R2878" s="191"/>
      <c r="S2878" s="191"/>
      <c r="T2878" s="191"/>
      <c r="U2878" s="191"/>
      <c r="V2878" s="191"/>
      <c r="W2878" s="191"/>
    </row>
    <row r="2879" spans="1:23">
      <c r="A2879" s="191"/>
      <c r="B2879" s="191"/>
      <c r="C2879" s="191"/>
      <c r="D2879" s="191"/>
      <c r="E2879" s="182"/>
      <c r="F2879" s="191"/>
      <c r="G2879" s="191"/>
      <c r="H2879" s="191"/>
      <c r="I2879" s="182"/>
      <c r="J2879" s="191"/>
      <c r="K2879" s="191"/>
      <c r="L2879" s="191"/>
      <c r="M2879" s="191"/>
      <c r="N2879" s="191"/>
      <c r="O2879" s="191"/>
      <c r="P2879" s="191"/>
      <c r="Q2879" s="191"/>
      <c r="R2879" s="191"/>
      <c r="S2879" s="191"/>
      <c r="T2879" s="191"/>
      <c r="U2879" s="191"/>
      <c r="V2879" s="191"/>
      <c r="W2879" s="191"/>
    </row>
    <row r="2880" spans="1:23">
      <c r="A2880" s="191"/>
      <c r="B2880" s="191"/>
      <c r="C2880" s="191"/>
      <c r="D2880" s="191"/>
      <c r="E2880" s="182"/>
      <c r="F2880" s="191"/>
      <c r="G2880" s="191"/>
      <c r="H2880" s="191"/>
      <c r="I2880" s="182"/>
      <c r="J2880" s="191"/>
      <c r="K2880" s="191"/>
      <c r="L2880" s="191"/>
      <c r="M2880" s="191"/>
      <c r="N2880" s="191"/>
      <c r="O2880" s="191"/>
      <c r="P2880" s="191"/>
      <c r="Q2880" s="191"/>
      <c r="R2880" s="191"/>
      <c r="S2880" s="191"/>
      <c r="T2880" s="191"/>
      <c r="U2880" s="191"/>
      <c r="V2880" s="191"/>
      <c r="W2880" s="191"/>
    </row>
    <row r="2881" spans="1:23">
      <c r="A2881" s="191"/>
      <c r="B2881" s="191"/>
      <c r="C2881" s="191"/>
      <c r="D2881" s="191"/>
      <c r="E2881" s="182"/>
      <c r="F2881" s="191"/>
      <c r="G2881" s="191"/>
      <c r="H2881" s="191"/>
      <c r="I2881" s="182"/>
      <c r="J2881" s="191"/>
      <c r="K2881" s="191"/>
      <c r="L2881" s="191"/>
      <c r="M2881" s="191"/>
      <c r="N2881" s="191"/>
      <c r="O2881" s="191"/>
      <c r="P2881" s="191"/>
      <c r="Q2881" s="191"/>
      <c r="R2881" s="191"/>
      <c r="S2881" s="191"/>
      <c r="T2881" s="191"/>
      <c r="U2881" s="191"/>
      <c r="V2881" s="191"/>
      <c r="W2881" s="191"/>
    </row>
    <row r="2882" spans="1:23">
      <c r="A2882" s="191"/>
      <c r="B2882" s="191"/>
      <c r="C2882" s="191"/>
      <c r="D2882" s="191"/>
      <c r="E2882" s="182"/>
      <c r="F2882" s="191"/>
      <c r="G2882" s="191"/>
      <c r="H2882" s="191"/>
      <c r="I2882" s="182"/>
      <c r="J2882" s="191"/>
      <c r="K2882" s="191"/>
      <c r="L2882" s="191"/>
      <c r="M2882" s="191"/>
      <c r="N2882" s="191"/>
      <c r="O2882" s="191"/>
      <c r="P2882" s="191"/>
      <c r="Q2882" s="191"/>
      <c r="R2882" s="191"/>
      <c r="S2882" s="191"/>
      <c r="T2882" s="191"/>
      <c r="U2882" s="191"/>
      <c r="V2882" s="191"/>
      <c r="W2882" s="191"/>
    </row>
    <row r="2883" spans="1:23">
      <c r="A2883" s="191"/>
      <c r="B2883" s="191"/>
      <c r="C2883" s="191"/>
      <c r="D2883" s="191"/>
      <c r="E2883" s="182"/>
      <c r="F2883" s="191"/>
      <c r="G2883" s="191"/>
      <c r="H2883" s="191"/>
      <c r="I2883" s="182"/>
      <c r="J2883" s="191"/>
      <c r="K2883" s="191"/>
      <c r="L2883" s="191"/>
      <c r="M2883" s="191"/>
      <c r="N2883" s="191"/>
      <c r="O2883" s="191"/>
      <c r="P2883" s="191"/>
      <c r="Q2883" s="191"/>
      <c r="R2883" s="191"/>
      <c r="S2883" s="191"/>
      <c r="T2883" s="191"/>
      <c r="U2883" s="191"/>
      <c r="V2883" s="191"/>
      <c r="W2883" s="191"/>
    </row>
    <row r="2884" spans="1:23">
      <c r="A2884" s="191"/>
      <c r="B2884" s="191"/>
      <c r="C2884" s="191"/>
      <c r="D2884" s="191"/>
      <c r="E2884" s="182"/>
      <c r="F2884" s="191"/>
      <c r="G2884" s="191"/>
      <c r="H2884" s="191"/>
      <c r="I2884" s="182"/>
      <c r="J2884" s="191"/>
      <c r="K2884" s="191"/>
      <c r="L2884" s="191"/>
      <c r="M2884" s="191"/>
      <c r="N2884" s="191"/>
      <c r="O2884" s="191"/>
      <c r="P2884" s="191"/>
      <c r="Q2884" s="191"/>
      <c r="R2884" s="191"/>
      <c r="S2884" s="191"/>
      <c r="T2884" s="191"/>
      <c r="U2884" s="191"/>
      <c r="V2884" s="191"/>
      <c r="W2884" s="191"/>
    </row>
    <row r="2885" spans="1:23">
      <c r="A2885" s="191"/>
      <c r="B2885" s="191"/>
      <c r="C2885" s="191"/>
      <c r="D2885" s="191"/>
      <c r="E2885" s="182"/>
      <c r="F2885" s="191"/>
      <c r="G2885" s="191"/>
      <c r="H2885" s="191"/>
      <c r="I2885" s="182"/>
      <c r="J2885" s="191"/>
      <c r="K2885" s="191"/>
      <c r="L2885" s="191"/>
      <c r="M2885" s="191"/>
      <c r="N2885" s="191"/>
      <c r="O2885" s="191"/>
      <c r="P2885" s="191"/>
      <c r="Q2885" s="191"/>
      <c r="R2885" s="191"/>
      <c r="S2885" s="191"/>
      <c r="T2885" s="191"/>
      <c r="U2885" s="191"/>
      <c r="V2885" s="191"/>
      <c r="W2885" s="191"/>
    </row>
    <row r="2886" spans="1:23">
      <c r="A2886" s="191"/>
      <c r="B2886" s="191"/>
      <c r="C2886" s="191"/>
      <c r="D2886" s="191"/>
      <c r="E2886" s="182"/>
      <c r="F2886" s="191"/>
      <c r="G2886" s="191"/>
      <c r="H2886" s="191"/>
      <c r="I2886" s="182"/>
      <c r="J2886" s="191"/>
      <c r="K2886" s="191"/>
      <c r="L2886" s="191"/>
      <c r="M2886" s="191"/>
      <c r="N2886" s="191"/>
      <c r="O2886" s="191"/>
      <c r="P2886" s="191"/>
      <c r="Q2886" s="191"/>
      <c r="R2886" s="191"/>
      <c r="S2886" s="191"/>
      <c r="T2886" s="191"/>
      <c r="U2886" s="191"/>
      <c r="V2886" s="191"/>
      <c r="W2886" s="191"/>
    </row>
    <row r="2887" spans="1:23">
      <c r="A2887" s="191"/>
      <c r="B2887" s="191"/>
      <c r="C2887" s="191"/>
      <c r="D2887" s="191"/>
      <c r="E2887" s="182"/>
      <c r="F2887" s="191"/>
      <c r="G2887" s="191"/>
      <c r="H2887" s="191"/>
      <c r="I2887" s="182"/>
      <c r="J2887" s="191"/>
      <c r="K2887" s="191"/>
      <c r="L2887" s="191"/>
      <c r="M2887" s="191"/>
      <c r="N2887" s="191"/>
      <c r="O2887" s="191"/>
      <c r="P2887" s="191"/>
      <c r="Q2887" s="191"/>
      <c r="R2887" s="191"/>
      <c r="S2887" s="191"/>
      <c r="T2887" s="191"/>
      <c r="U2887" s="191"/>
      <c r="V2887" s="191"/>
      <c r="W2887" s="191"/>
    </row>
    <row r="2888" spans="1:23">
      <c r="A2888" s="191"/>
      <c r="B2888" s="191"/>
      <c r="C2888" s="191"/>
      <c r="D2888" s="191"/>
      <c r="E2888" s="182"/>
      <c r="F2888" s="191"/>
      <c r="G2888" s="191"/>
      <c r="H2888" s="191"/>
      <c r="I2888" s="182"/>
      <c r="J2888" s="191"/>
      <c r="K2888" s="191"/>
      <c r="L2888" s="191"/>
      <c r="M2888" s="191"/>
      <c r="N2888" s="191"/>
      <c r="O2888" s="191"/>
      <c r="P2888" s="191"/>
      <c r="Q2888" s="191"/>
      <c r="R2888" s="191"/>
      <c r="S2888" s="191"/>
      <c r="T2888" s="191"/>
      <c r="U2888" s="191"/>
      <c r="V2888" s="191"/>
      <c r="W2888" s="191"/>
    </row>
    <row r="2889" spans="1:23">
      <c r="A2889" s="191"/>
      <c r="B2889" s="191"/>
      <c r="C2889" s="191"/>
      <c r="D2889" s="191"/>
      <c r="E2889" s="182"/>
      <c r="F2889" s="191"/>
      <c r="G2889" s="191"/>
      <c r="H2889" s="191"/>
      <c r="I2889" s="182"/>
      <c r="J2889" s="191"/>
      <c r="K2889" s="191"/>
      <c r="L2889" s="191"/>
      <c r="M2889" s="191"/>
      <c r="N2889" s="191"/>
      <c r="O2889" s="191"/>
      <c r="P2889" s="191"/>
      <c r="Q2889" s="191"/>
      <c r="R2889" s="191"/>
      <c r="S2889" s="191"/>
      <c r="T2889" s="191"/>
      <c r="U2889" s="191"/>
      <c r="V2889" s="191"/>
      <c r="W2889" s="191"/>
    </row>
    <row r="2890" spans="1:23">
      <c r="A2890" s="191"/>
      <c r="B2890" s="191"/>
      <c r="C2890" s="191"/>
      <c r="D2890" s="191"/>
      <c r="E2890" s="182"/>
      <c r="F2890" s="191"/>
      <c r="G2890" s="191"/>
      <c r="H2890" s="191"/>
      <c r="I2890" s="182"/>
      <c r="J2890" s="191"/>
      <c r="K2890" s="191"/>
      <c r="L2890" s="191"/>
      <c r="M2890" s="191"/>
      <c r="N2890" s="191"/>
      <c r="O2890" s="191"/>
      <c r="P2890" s="191"/>
      <c r="Q2890" s="191"/>
      <c r="R2890" s="191"/>
      <c r="S2890" s="191"/>
      <c r="T2890" s="191"/>
      <c r="U2890" s="191"/>
      <c r="V2890" s="191"/>
      <c r="W2890" s="191"/>
    </row>
    <row r="2891" spans="1:23">
      <c r="A2891" s="191"/>
      <c r="B2891" s="191"/>
      <c r="C2891" s="191"/>
      <c r="D2891" s="191"/>
      <c r="E2891" s="182"/>
      <c r="F2891" s="191"/>
      <c r="G2891" s="191"/>
      <c r="H2891" s="191"/>
      <c r="I2891" s="182"/>
      <c r="J2891" s="191"/>
      <c r="K2891" s="191"/>
      <c r="L2891" s="191"/>
      <c r="M2891" s="191"/>
      <c r="N2891" s="191"/>
      <c r="O2891" s="191"/>
      <c r="P2891" s="191"/>
      <c r="Q2891" s="191"/>
      <c r="R2891" s="191"/>
      <c r="S2891" s="191"/>
      <c r="T2891" s="191"/>
      <c r="U2891" s="191"/>
      <c r="V2891" s="191"/>
      <c r="W2891" s="191"/>
    </row>
    <row r="2892" spans="1:23">
      <c r="A2892" s="191"/>
      <c r="B2892" s="191"/>
      <c r="C2892" s="191"/>
      <c r="D2892" s="191"/>
      <c r="E2892" s="182"/>
      <c r="F2892" s="191"/>
      <c r="G2892" s="191"/>
      <c r="H2892" s="191"/>
      <c r="I2892" s="182"/>
      <c r="J2892" s="191"/>
      <c r="K2892" s="191"/>
      <c r="L2892" s="191"/>
      <c r="M2892" s="191"/>
      <c r="N2892" s="191"/>
      <c r="O2892" s="191"/>
      <c r="P2892" s="191"/>
      <c r="Q2892" s="191"/>
      <c r="R2892" s="191"/>
      <c r="S2892" s="191"/>
      <c r="T2892" s="191"/>
      <c r="U2892" s="191"/>
      <c r="V2892" s="191"/>
      <c r="W2892" s="191"/>
    </row>
    <row r="2893" spans="1:23">
      <c r="A2893" s="191"/>
      <c r="B2893" s="191"/>
      <c r="C2893" s="191"/>
      <c r="D2893" s="191"/>
      <c r="E2893" s="182"/>
      <c r="F2893" s="191"/>
      <c r="G2893" s="191"/>
      <c r="H2893" s="191"/>
      <c r="I2893" s="182"/>
      <c r="J2893" s="191"/>
      <c r="K2893" s="191"/>
      <c r="L2893" s="191"/>
      <c r="M2893" s="191"/>
      <c r="N2893" s="191"/>
      <c r="O2893" s="191"/>
      <c r="P2893" s="191"/>
      <c r="Q2893" s="191"/>
      <c r="R2893" s="191"/>
      <c r="S2893" s="191"/>
      <c r="T2893" s="191"/>
      <c r="U2893" s="191"/>
      <c r="V2893" s="191"/>
      <c r="W2893" s="191"/>
    </row>
    <row r="2894" spans="1:23">
      <c r="A2894" s="191"/>
      <c r="B2894" s="191"/>
      <c r="C2894" s="191"/>
      <c r="D2894" s="191"/>
      <c r="E2894" s="182"/>
      <c r="F2894" s="191"/>
      <c r="G2894" s="191"/>
      <c r="H2894" s="191"/>
      <c r="I2894" s="182"/>
      <c r="J2894" s="191"/>
      <c r="K2894" s="191"/>
      <c r="L2894" s="191"/>
      <c r="M2894" s="191"/>
      <c r="N2894" s="191"/>
      <c r="O2894" s="191"/>
      <c r="P2894" s="191"/>
      <c r="Q2894" s="191"/>
      <c r="R2894" s="191"/>
      <c r="S2894" s="191"/>
      <c r="T2894" s="191"/>
      <c r="U2894" s="191"/>
      <c r="V2894" s="191"/>
      <c r="W2894" s="191"/>
    </row>
    <row r="2895" spans="1:23">
      <c r="A2895" s="191"/>
      <c r="B2895" s="191"/>
      <c r="C2895" s="191"/>
      <c r="D2895" s="191"/>
      <c r="E2895" s="182"/>
      <c r="F2895" s="191"/>
      <c r="G2895" s="191"/>
      <c r="H2895" s="191"/>
      <c r="I2895" s="182"/>
      <c r="J2895" s="191"/>
      <c r="K2895" s="191"/>
      <c r="L2895" s="191"/>
      <c r="M2895" s="191"/>
      <c r="N2895" s="191"/>
      <c r="O2895" s="191"/>
      <c r="P2895" s="191"/>
      <c r="Q2895" s="191"/>
      <c r="R2895" s="191"/>
      <c r="S2895" s="191"/>
      <c r="T2895" s="191"/>
      <c r="U2895" s="191"/>
      <c r="V2895" s="191"/>
      <c r="W2895" s="191"/>
    </row>
    <row r="2896" spans="1:23">
      <c r="A2896" s="191"/>
      <c r="B2896" s="191"/>
      <c r="C2896" s="191"/>
      <c r="D2896" s="191"/>
      <c r="E2896" s="182"/>
      <c r="F2896" s="191"/>
      <c r="G2896" s="191"/>
      <c r="H2896" s="191"/>
      <c r="I2896" s="182"/>
      <c r="J2896" s="191"/>
      <c r="K2896" s="191"/>
      <c r="L2896" s="191"/>
      <c r="M2896" s="191"/>
      <c r="N2896" s="191"/>
      <c r="O2896" s="191"/>
      <c r="P2896" s="191"/>
      <c r="Q2896" s="191"/>
      <c r="R2896" s="191"/>
      <c r="S2896" s="191"/>
      <c r="T2896" s="191"/>
      <c r="U2896" s="191"/>
      <c r="V2896" s="191"/>
      <c r="W2896" s="191"/>
    </row>
    <row r="2897" spans="1:23">
      <c r="A2897" s="191"/>
      <c r="B2897" s="191"/>
      <c r="C2897" s="191"/>
      <c r="D2897" s="191"/>
      <c r="E2897" s="182"/>
      <c r="F2897" s="191"/>
      <c r="G2897" s="191"/>
      <c r="H2897" s="191"/>
      <c r="I2897" s="182"/>
      <c r="J2897" s="191"/>
      <c r="K2897" s="191"/>
      <c r="L2897" s="191"/>
      <c r="M2897" s="191"/>
      <c r="N2897" s="191"/>
      <c r="O2897" s="191"/>
      <c r="P2897" s="191"/>
      <c r="Q2897" s="191"/>
      <c r="R2897" s="191"/>
      <c r="S2897" s="191"/>
      <c r="T2897" s="191"/>
      <c r="U2897" s="191"/>
      <c r="V2897" s="191"/>
      <c r="W2897" s="191"/>
    </row>
    <row r="2898" spans="1:23">
      <c r="A2898" s="191"/>
      <c r="B2898" s="191"/>
      <c r="C2898" s="191"/>
      <c r="D2898" s="191"/>
      <c r="E2898" s="182"/>
      <c r="F2898" s="191"/>
      <c r="G2898" s="191"/>
      <c r="H2898" s="191"/>
      <c r="I2898" s="182"/>
      <c r="J2898" s="191"/>
      <c r="K2898" s="191"/>
      <c r="L2898" s="191"/>
      <c r="M2898" s="191"/>
      <c r="N2898" s="191"/>
      <c r="O2898" s="191"/>
      <c r="P2898" s="191"/>
      <c r="Q2898" s="191"/>
      <c r="R2898" s="191"/>
      <c r="S2898" s="191"/>
      <c r="T2898" s="191"/>
      <c r="U2898" s="191"/>
      <c r="V2898" s="191"/>
      <c r="W2898" s="191"/>
    </row>
    <row r="2899" spans="1:23">
      <c r="A2899" s="191"/>
      <c r="B2899" s="191"/>
      <c r="C2899" s="191"/>
      <c r="D2899" s="191"/>
      <c r="E2899" s="182"/>
      <c r="F2899" s="191"/>
      <c r="G2899" s="191"/>
      <c r="H2899" s="191"/>
      <c r="I2899" s="182"/>
      <c r="J2899" s="191"/>
      <c r="K2899" s="191"/>
      <c r="L2899" s="191"/>
      <c r="M2899" s="191"/>
      <c r="N2899" s="191"/>
      <c r="O2899" s="191"/>
      <c r="P2899" s="191"/>
      <c r="Q2899" s="191"/>
      <c r="R2899" s="191"/>
      <c r="S2899" s="191"/>
      <c r="T2899" s="191"/>
      <c r="U2899" s="191"/>
      <c r="V2899" s="191"/>
      <c r="W2899" s="191"/>
    </row>
    <row r="2900" spans="1:23">
      <c r="A2900" s="191"/>
      <c r="B2900" s="191"/>
      <c r="C2900" s="191"/>
      <c r="D2900" s="191"/>
      <c r="E2900" s="182"/>
      <c r="F2900" s="191"/>
      <c r="G2900" s="191"/>
      <c r="H2900" s="191"/>
      <c r="I2900" s="182"/>
      <c r="J2900" s="191"/>
      <c r="K2900" s="191"/>
      <c r="L2900" s="191"/>
      <c r="M2900" s="191"/>
      <c r="N2900" s="191"/>
      <c r="O2900" s="191"/>
      <c r="P2900" s="191"/>
      <c r="Q2900" s="191"/>
      <c r="R2900" s="191"/>
      <c r="S2900" s="191"/>
      <c r="T2900" s="191"/>
      <c r="U2900" s="191"/>
      <c r="V2900" s="191"/>
      <c r="W2900" s="191"/>
    </row>
    <row r="2901" spans="1:23">
      <c r="A2901" s="191"/>
      <c r="B2901" s="191"/>
      <c r="C2901" s="191"/>
      <c r="D2901" s="191"/>
      <c r="E2901" s="182"/>
      <c r="F2901" s="191"/>
      <c r="G2901" s="191"/>
      <c r="H2901" s="191"/>
      <c r="I2901" s="182"/>
      <c r="J2901" s="191"/>
      <c r="K2901" s="191"/>
      <c r="L2901" s="191"/>
      <c r="M2901" s="191"/>
      <c r="N2901" s="191"/>
      <c r="O2901" s="191"/>
      <c r="P2901" s="191"/>
      <c r="Q2901" s="191"/>
      <c r="R2901" s="191"/>
      <c r="S2901" s="191"/>
      <c r="T2901" s="191"/>
      <c r="U2901" s="191"/>
      <c r="V2901" s="191"/>
      <c r="W2901" s="191"/>
    </row>
    <row r="2902" spans="1:23">
      <c r="A2902" s="191"/>
      <c r="B2902" s="191"/>
      <c r="C2902" s="191"/>
      <c r="D2902" s="191"/>
      <c r="E2902" s="182"/>
      <c r="F2902" s="191"/>
      <c r="G2902" s="191"/>
      <c r="H2902" s="191"/>
      <c r="I2902" s="182"/>
      <c r="J2902" s="191"/>
      <c r="K2902" s="191"/>
      <c r="L2902" s="191"/>
      <c r="M2902" s="191"/>
      <c r="N2902" s="191"/>
      <c r="O2902" s="191"/>
      <c r="P2902" s="191"/>
      <c r="Q2902" s="191"/>
      <c r="R2902" s="191"/>
      <c r="S2902" s="191"/>
      <c r="T2902" s="191"/>
      <c r="U2902" s="191"/>
      <c r="V2902" s="191"/>
      <c r="W2902" s="191"/>
    </row>
    <row r="2903" spans="1:23">
      <c r="A2903" s="191"/>
      <c r="B2903" s="191"/>
      <c r="C2903" s="191"/>
      <c r="D2903" s="191"/>
      <c r="E2903" s="182"/>
      <c r="F2903" s="191"/>
      <c r="G2903" s="191"/>
      <c r="H2903" s="191"/>
      <c r="I2903" s="182"/>
      <c r="J2903" s="191"/>
      <c r="K2903" s="191"/>
      <c r="L2903" s="191"/>
      <c r="M2903" s="191"/>
      <c r="N2903" s="191"/>
      <c r="O2903" s="191"/>
      <c r="P2903" s="191"/>
      <c r="Q2903" s="191"/>
      <c r="R2903" s="191"/>
      <c r="S2903" s="191"/>
      <c r="T2903" s="191"/>
      <c r="U2903" s="191"/>
      <c r="V2903" s="191"/>
      <c r="W2903" s="191"/>
    </row>
    <row r="2904" spans="1:23">
      <c r="A2904" s="191"/>
      <c r="B2904" s="191"/>
      <c r="C2904" s="191"/>
      <c r="D2904" s="191"/>
      <c r="E2904" s="182"/>
      <c r="F2904" s="191"/>
      <c r="G2904" s="191"/>
      <c r="H2904" s="191"/>
      <c r="I2904" s="182"/>
      <c r="J2904" s="191"/>
      <c r="K2904" s="191"/>
      <c r="L2904" s="191"/>
      <c r="M2904" s="191"/>
      <c r="N2904" s="191"/>
      <c r="O2904" s="191"/>
      <c r="P2904" s="191"/>
      <c r="Q2904" s="191"/>
      <c r="R2904" s="191"/>
      <c r="S2904" s="191"/>
      <c r="T2904" s="191"/>
      <c r="U2904" s="191"/>
      <c r="V2904" s="191"/>
      <c r="W2904" s="191"/>
    </row>
    <row r="2905" spans="1:23">
      <c r="A2905" s="191"/>
      <c r="B2905" s="191"/>
      <c r="C2905" s="191"/>
      <c r="D2905" s="191"/>
      <c r="E2905" s="182"/>
      <c r="F2905" s="191"/>
      <c r="G2905" s="191"/>
      <c r="H2905" s="191"/>
      <c r="I2905" s="182"/>
      <c r="J2905" s="191"/>
      <c r="K2905" s="191"/>
      <c r="L2905" s="191"/>
      <c r="M2905" s="191"/>
      <c r="N2905" s="191"/>
      <c r="O2905" s="191"/>
      <c r="P2905" s="191"/>
      <c r="Q2905" s="191"/>
      <c r="R2905" s="191"/>
      <c r="S2905" s="191"/>
      <c r="T2905" s="191"/>
      <c r="U2905" s="191"/>
      <c r="V2905" s="191"/>
      <c r="W2905" s="191"/>
    </row>
    <row r="2906" spans="1:23">
      <c r="A2906" s="191"/>
      <c r="B2906" s="191"/>
      <c r="C2906" s="191"/>
      <c r="D2906" s="191"/>
      <c r="E2906" s="182"/>
      <c r="F2906" s="191"/>
      <c r="G2906" s="191"/>
      <c r="H2906" s="191"/>
      <c r="I2906" s="182"/>
      <c r="J2906" s="191"/>
      <c r="K2906" s="191"/>
      <c r="L2906" s="191"/>
      <c r="M2906" s="191"/>
      <c r="N2906" s="191"/>
      <c r="O2906" s="191"/>
      <c r="P2906" s="191"/>
      <c r="Q2906" s="191"/>
      <c r="R2906" s="191"/>
      <c r="S2906" s="191"/>
      <c r="T2906" s="191"/>
      <c r="U2906" s="191"/>
      <c r="V2906" s="191"/>
      <c r="W2906" s="191"/>
    </row>
    <row r="2907" spans="1:23">
      <c r="A2907" s="191"/>
      <c r="B2907" s="191"/>
      <c r="C2907" s="191"/>
      <c r="D2907" s="191"/>
      <c r="E2907" s="182"/>
      <c r="F2907" s="191"/>
      <c r="G2907" s="191"/>
      <c r="H2907" s="191"/>
      <c r="I2907" s="182"/>
      <c r="J2907" s="191"/>
      <c r="K2907" s="191"/>
      <c r="L2907" s="191"/>
      <c r="M2907" s="191"/>
      <c r="N2907" s="191"/>
      <c r="O2907" s="191"/>
      <c r="P2907" s="191"/>
      <c r="Q2907" s="191"/>
      <c r="R2907" s="191"/>
      <c r="S2907" s="191"/>
      <c r="T2907" s="191"/>
      <c r="U2907" s="191"/>
      <c r="V2907" s="191"/>
      <c r="W2907" s="191"/>
    </row>
    <row r="2908" spans="1:23">
      <c r="A2908" s="191"/>
      <c r="B2908" s="191"/>
      <c r="C2908" s="191"/>
      <c r="D2908" s="191"/>
      <c r="E2908" s="182"/>
      <c r="F2908" s="191"/>
      <c r="G2908" s="191"/>
      <c r="H2908" s="191"/>
      <c r="I2908" s="182"/>
      <c r="J2908" s="191"/>
      <c r="K2908" s="191"/>
      <c r="L2908" s="191"/>
      <c r="M2908" s="191"/>
      <c r="N2908" s="191"/>
      <c r="O2908" s="191"/>
      <c r="P2908" s="191"/>
      <c r="Q2908" s="191"/>
      <c r="R2908" s="191"/>
      <c r="S2908" s="191"/>
      <c r="T2908" s="191"/>
      <c r="U2908" s="191"/>
      <c r="V2908" s="191"/>
      <c r="W2908" s="191"/>
    </row>
    <row r="2909" spans="1:23">
      <c r="A2909" s="191"/>
      <c r="B2909" s="191"/>
      <c r="C2909" s="191"/>
      <c r="D2909" s="191"/>
      <c r="E2909" s="182"/>
      <c r="F2909" s="191"/>
      <c r="G2909" s="191"/>
      <c r="H2909" s="191"/>
      <c r="I2909" s="182"/>
      <c r="J2909" s="191"/>
      <c r="K2909" s="191"/>
      <c r="L2909" s="191"/>
      <c r="M2909" s="191"/>
      <c r="N2909" s="191"/>
      <c r="O2909" s="191"/>
      <c r="P2909" s="191"/>
      <c r="Q2909" s="191"/>
      <c r="R2909" s="191"/>
      <c r="S2909" s="191"/>
      <c r="T2909" s="191"/>
      <c r="U2909" s="191"/>
      <c r="V2909" s="191"/>
      <c r="W2909" s="191"/>
    </row>
    <row r="2910" spans="1:23">
      <c r="A2910" s="191"/>
      <c r="B2910" s="191"/>
      <c r="C2910" s="191"/>
      <c r="D2910" s="191"/>
      <c r="E2910" s="182"/>
      <c r="F2910" s="191"/>
      <c r="G2910" s="191"/>
      <c r="H2910" s="191"/>
      <c r="I2910" s="182"/>
      <c r="J2910" s="191"/>
      <c r="K2910" s="191"/>
      <c r="L2910" s="191"/>
      <c r="M2910" s="191"/>
      <c r="N2910" s="191"/>
      <c r="O2910" s="191"/>
      <c r="P2910" s="191"/>
      <c r="Q2910" s="191"/>
      <c r="R2910" s="191"/>
      <c r="S2910" s="191"/>
      <c r="T2910" s="191"/>
      <c r="U2910" s="191"/>
      <c r="V2910" s="191"/>
      <c r="W2910" s="191"/>
    </row>
    <row r="2911" spans="1:23">
      <c r="A2911" s="191"/>
      <c r="B2911" s="191"/>
      <c r="C2911" s="191"/>
      <c r="D2911" s="191"/>
      <c r="E2911" s="182"/>
      <c r="F2911" s="191"/>
      <c r="G2911" s="191"/>
      <c r="H2911" s="191"/>
      <c r="I2911" s="182"/>
      <c r="J2911" s="191"/>
      <c r="K2911" s="191"/>
      <c r="L2911" s="191"/>
      <c r="M2911" s="191"/>
      <c r="N2911" s="191"/>
      <c r="O2911" s="191"/>
      <c r="P2911" s="191"/>
      <c r="Q2911" s="191"/>
      <c r="R2911" s="191"/>
      <c r="S2911" s="191"/>
      <c r="T2911" s="191"/>
      <c r="U2911" s="191"/>
      <c r="V2911" s="191"/>
      <c r="W2911" s="191"/>
    </row>
    <row r="2912" spans="1:23">
      <c r="A2912" s="191"/>
      <c r="B2912" s="191"/>
      <c r="C2912" s="191"/>
      <c r="D2912" s="191"/>
      <c r="E2912" s="182"/>
      <c r="F2912" s="191"/>
      <c r="G2912" s="191"/>
      <c r="H2912" s="191"/>
      <c r="I2912" s="182"/>
      <c r="J2912" s="191"/>
      <c r="K2912" s="191"/>
      <c r="L2912" s="191"/>
      <c r="M2912" s="191"/>
      <c r="N2912" s="191"/>
      <c r="O2912" s="191"/>
      <c r="P2912" s="191"/>
      <c r="Q2912" s="191"/>
      <c r="R2912" s="191"/>
      <c r="S2912" s="191"/>
      <c r="T2912" s="191"/>
      <c r="U2912" s="191"/>
      <c r="V2912" s="191"/>
      <c r="W2912" s="191"/>
    </row>
    <row r="2913" spans="1:23">
      <c r="A2913" s="191"/>
      <c r="B2913" s="191"/>
      <c r="C2913" s="191"/>
      <c r="D2913" s="191"/>
      <c r="E2913" s="182"/>
      <c r="F2913" s="191"/>
      <c r="G2913" s="191"/>
      <c r="H2913" s="191"/>
      <c r="I2913" s="182"/>
      <c r="J2913" s="191"/>
      <c r="K2913" s="191"/>
      <c r="L2913" s="191"/>
      <c r="M2913" s="191"/>
      <c r="N2913" s="191"/>
      <c r="O2913" s="191"/>
      <c r="P2913" s="191"/>
      <c r="Q2913" s="191"/>
      <c r="R2913" s="191"/>
      <c r="S2913" s="191"/>
      <c r="T2913" s="191"/>
      <c r="U2913" s="191"/>
      <c r="V2913" s="191"/>
      <c r="W2913" s="191"/>
    </row>
    <row r="2914" spans="1:23">
      <c r="A2914" s="191"/>
      <c r="B2914" s="191"/>
      <c r="C2914" s="191"/>
      <c r="D2914" s="191"/>
      <c r="E2914" s="182"/>
      <c r="F2914" s="191"/>
      <c r="G2914" s="191"/>
      <c r="H2914" s="191"/>
      <c r="I2914" s="182"/>
      <c r="J2914" s="191"/>
      <c r="K2914" s="191"/>
      <c r="L2914" s="191"/>
      <c r="M2914" s="191"/>
      <c r="N2914" s="191"/>
      <c r="O2914" s="191"/>
      <c r="P2914" s="191"/>
      <c r="Q2914" s="191"/>
      <c r="R2914" s="191"/>
      <c r="S2914" s="191"/>
      <c r="T2914" s="191"/>
      <c r="U2914" s="191"/>
      <c r="V2914" s="191"/>
      <c r="W2914" s="191"/>
    </row>
    <row r="2915" spans="1:23">
      <c r="A2915" s="191"/>
      <c r="B2915" s="191"/>
      <c r="C2915" s="191"/>
      <c r="D2915" s="191"/>
      <c r="E2915" s="182"/>
      <c r="F2915" s="191"/>
      <c r="G2915" s="191"/>
      <c r="H2915" s="191"/>
      <c r="I2915" s="182"/>
      <c r="J2915" s="191"/>
      <c r="K2915" s="191"/>
      <c r="L2915" s="191"/>
      <c r="M2915" s="191"/>
      <c r="N2915" s="191"/>
      <c r="O2915" s="191"/>
      <c r="P2915" s="191"/>
      <c r="Q2915" s="191"/>
      <c r="R2915" s="191"/>
      <c r="S2915" s="191"/>
      <c r="T2915" s="191"/>
      <c r="U2915" s="191"/>
      <c r="V2915" s="191"/>
      <c r="W2915" s="191"/>
    </row>
    <row r="2916" spans="1:23">
      <c r="A2916" s="191"/>
      <c r="B2916" s="191"/>
      <c r="C2916" s="191"/>
      <c r="D2916" s="191"/>
      <c r="E2916" s="182"/>
      <c r="F2916" s="191"/>
      <c r="G2916" s="191"/>
      <c r="H2916" s="191"/>
      <c r="I2916" s="182"/>
      <c r="J2916" s="191"/>
      <c r="K2916" s="191"/>
      <c r="L2916" s="191"/>
      <c r="M2916" s="191"/>
      <c r="N2916" s="191"/>
      <c r="O2916" s="191"/>
      <c r="P2916" s="191"/>
      <c r="Q2916" s="191"/>
      <c r="R2916" s="191"/>
      <c r="S2916" s="191"/>
      <c r="T2916" s="191"/>
      <c r="U2916" s="191"/>
      <c r="V2916" s="191"/>
      <c r="W2916" s="191"/>
    </row>
    <row r="2917" spans="1:23">
      <c r="A2917" s="191"/>
      <c r="B2917" s="191"/>
      <c r="C2917" s="191"/>
      <c r="D2917" s="191"/>
      <c r="E2917" s="182"/>
      <c r="F2917" s="191"/>
      <c r="G2917" s="191"/>
      <c r="H2917" s="191"/>
      <c r="I2917" s="182"/>
      <c r="J2917" s="191"/>
      <c r="K2917" s="191"/>
      <c r="L2917" s="191"/>
      <c r="M2917" s="191"/>
      <c r="N2917" s="191"/>
      <c r="O2917" s="191"/>
      <c r="P2917" s="191"/>
      <c r="Q2917" s="191"/>
      <c r="R2917" s="191"/>
      <c r="S2917" s="191"/>
      <c r="T2917" s="191"/>
      <c r="U2917" s="191"/>
      <c r="V2917" s="191"/>
      <c r="W2917" s="191"/>
    </row>
    <row r="2918" spans="1:23">
      <c r="A2918" s="191"/>
      <c r="B2918" s="191"/>
      <c r="C2918" s="191"/>
      <c r="D2918" s="191"/>
      <c r="E2918" s="182"/>
      <c r="F2918" s="191"/>
      <c r="G2918" s="191"/>
      <c r="H2918" s="191"/>
      <c r="I2918" s="182"/>
      <c r="J2918" s="191"/>
      <c r="K2918" s="191"/>
      <c r="L2918" s="191"/>
      <c r="M2918" s="191"/>
      <c r="N2918" s="191"/>
      <c r="O2918" s="191"/>
      <c r="P2918" s="191"/>
      <c r="Q2918" s="191"/>
      <c r="R2918" s="191"/>
      <c r="S2918" s="191"/>
      <c r="T2918" s="191"/>
      <c r="U2918" s="191"/>
      <c r="V2918" s="191"/>
      <c r="W2918" s="191"/>
    </row>
    <row r="2919" spans="1:23">
      <c r="A2919" s="191"/>
      <c r="B2919" s="191"/>
      <c r="C2919" s="191"/>
      <c r="D2919" s="191"/>
      <c r="E2919" s="182"/>
      <c r="F2919" s="191"/>
      <c r="G2919" s="191"/>
      <c r="H2919" s="191"/>
      <c r="I2919" s="182"/>
      <c r="J2919" s="191"/>
      <c r="K2919" s="191"/>
      <c r="L2919" s="191"/>
      <c r="M2919" s="191"/>
      <c r="N2919" s="191"/>
      <c r="O2919" s="191"/>
      <c r="P2919" s="191"/>
      <c r="Q2919" s="191"/>
      <c r="R2919" s="191"/>
      <c r="S2919" s="191"/>
      <c r="T2919" s="191"/>
      <c r="U2919" s="191"/>
      <c r="V2919" s="191"/>
      <c r="W2919" s="191"/>
    </row>
    <row r="2920" spans="1:23">
      <c r="A2920" s="191"/>
      <c r="B2920" s="191"/>
      <c r="C2920" s="191"/>
      <c r="D2920" s="191"/>
      <c r="E2920" s="182"/>
      <c r="F2920" s="191"/>
      <c r="G2920" s="191"/>
      <c r="H2920" s="191"/>
      <c r="I2920" s="182"/>
      <c r="J2920" s="191"/>
      <c r="K2920" s="191"/>
      <c r="L2920" s="191"/>
      <c r="M2920" s="191"/>
      <c r="N2920" s="191"/>
      <c r="O2920" s="191"/>
      <c r="P2920" s="191"/>
      <c r="Q2920" s="191"/>
      <c r="R2920" s="191"/>
      <c r="S2920" s="191"/>
      <c r="T2920" s="191"/>
      <c r="U2920" s="191"/>
      <c r="V2920" s="191"/>
      <c r="W2920" s="191"/>
    </row>
    <row r="2921" spans="1:23">
      <c r="A2921" s="191"/>
      <c r="B2921" s="191"/>
      <c r="C2921" s="191"/>
      <c r="D2921" s="191"/>
      <c r="E2921" s="182"/>
      <c r="F2921" s="191"/>
      <c r="G2921" s="191"/>
      <c r="H2921" s="191"/>
      <c r="I2921" s="182"/>
      <c r="J2921" s="191"/>
      <c r="K2921" s="191"/>
      <c r="L2921" s="191"/>
      <c r="M2921" s="191"/>
      <c r="N2921" s="191"/>
      <c r="O2921" s="191"/>
      <c r="P2921" s="191"/>
      <c r="Q2921" s="191"/>
      <c r="R2921" s="191"/>
      <c r="S2921" s="191"/>
      <c r="T2921" s="191"/>
      <c r="U2921" s="191"/>
      <c r="V2921" s="191"/>
      <c r="W2921" s="191"/>
    </row>
    <row r="2922" spans="1:23">
      <c r="A2922" s="191"/>
      <c r="B2922" s="191"/>
      <c r="C2922" s="191"/>
      <c r="D2922" s="191"/>
      <c r="E2922" s="182"/>
      <c r="F2922" s="191"/>
      <c r="G2922" s="191"/>
      <c r="H2922" s="191"/>
      <c r="I2922" s="182"/>
      <c r="J2922" s="191"/>
      <c r="K2922" s="191"/>
      <c r="L2922" s="191"/>
      <c r="M2922" s="191"/>
      <c r="N2922" s="191"/>
      <c r="O2922" s="191"/>
      <c r="P2922" s="191"/>
      <c r="Q2922" s="191"/>
      <c r="R2922" s="191"/>
      <c r="S2922" s="191"/>
      <c r="T2922" s="191"/>
      <c r="U2922" s="191"/>
      <c r="V2922" s="191"/>
      <c r="W2922" s="191"/>
    </row>
    <row r="2923" spans="1:23">
      <c r="A2923" s="191"/>
      <c r="B2923" s="191"/>
      <c r="C2923" s="191"/>
      <c r="D2923" s="191"/>
      <c r="E2923" s="182"/>
      <c r="F2923" s="191"/>
      <c r="G2923" s="191"/>
      <c r="H2923" s="191"/>
      <c r="I2923" s="182"/>
      <c r="J2923" s="191"/>
      <c r="K2923" s="191"/>
      <c r="L2923" s="191"/>
      <c r="M2923" s="191"/>
      <c r="N2923" s="191"/>
      <c r="O2923" s="191"/>
      <c r="P2923" s="191"/>
      <c r="Q2923" s="191"/>
      <c r="R2923" s="191"/>
      <c r="S2923" s="191"/>
      <c r="T2923" s="191"/>
      <c r="U2923" s="191"/>
      <c r="V2923" s="191"/>
      <c r="W2923" s="191"/>
    </row>
    <row r="2924" spans="1:23">
      <c r="A2924" s="191"/>
      <c r="B2924" s="191"/>
      <c r="C2924" s="191"/>
      <c r="D2924" s="191"/>
      <c r="E2924" s="182"/>
      <c r="F2924" s="191"/>
      <c r="G2924" s="191"/>
      <c r="H2924" s="191"/>
      <c r="I2924" s="182"/>
      <c r="J2924" s="191"/>
      <c r="K2924" s="191"/>
      <c r="L2924" s="191"/>
      <c r="M2924" s="191"/>
      <c r="N2924" s="191"/>
      <c r="O2924" s="191"/>
      <c r="P2924" s="191"/>
      <c r="Q2924" s="191"/>
      <c r="R2924" s="191"/>
      <c r="S2924" s="191"/>
      <c r="T2924" s="191"/>
      <c r="U2924" s="191"/>
      <c r="V2924" s="191"/>
      <c r="W2924" s="191"/>
    </row>
    <row r="2925" spans="1:23">
      <c r="A2925" s="191"/>
      <c r="B2925" s="191"/>
      <c r="C2925" s="191"/>
      <c r="D2925" s="191"/>
      <c r="E2925" s="182"/>
      <c r="F2925" s="191"/>
      <c r="G2925" s="191"/>
      <c r="H2925" s="191"/>
      <c r="I2925" s="182"/>
      <c r="J2925" s="191"/>
      <c r="K2925" s="191"/>
      <c r="L2925" s="191"/>
      <c r="M2925" s="191"/>
      <c r="N2925" s="191"/>
      <c r="O2925" s="191"/>
      <c r="P2925" s="191"/>
      <c r="Q2925" s="191"/>
      <c r="R2925" s="191"/>
      <c r="S2925" s="191"/>
      <c r="T2925" s="191"/>
      <c r="U2925" s="191"/>
      <c r="V2925" s="191"/>
      <c r="W2925" s="191"/>
    </row>
    <row r="2926" spans="1:23">
      <c r="A2926" s="191"/>
      <c r="B2926" s="191"/>
      <c r="C2926" s="191"/>
      <c r="D2926" s="191"/>
      <c r="E2926" s="182"/>
      <c r="F2926" s="191"/>
      <c r="G2926" s="191"/>
      <c r="H2926" s="191"/>
      <c r="I2926" s="182"/>
      <c r="J2926" s="191"/>
      <c r="K2926" s="191"/>
      <c r="L2926" s="191"/>
      <c r="M2926" s="191"/>
      <c r="N2926" s="191"/>
      <c r="O2926" s="191"/>
      <c r="P2926" s="191"/>
      <c r="Q2926" s="191"/>
      <c r="R2926" s="191"/>
      <c r="S2926" s="191"/>
      <c r="T2926" s="191"/>
      <c r="U2926" s="191"/>
      <c r="V2926" s="191"/>
      <c r="W2926" s="191"/>
    </row>
    <row r="2927" spans="1:23">
      <c r="A2927" s="191"/>
      <c r="B2927" s="191"/>
      <c r="C2927" s="191"/>
      <c r="D2927" s="191"/>
      <c r="E2927" s="182"/>
      <c r="F2927" s="191"/>
      <c r="G2927" s="191"/>
      <c r="H2927" s="191"/>
      <c r="I2927" s="182"/>
      <c r="J2927" s="191"/>
      <c r="K2927" s="191"/>
      <c r="L2927" s="191"/>
      <c r="M2927" s="191"/>
      <c r="N2927" s="191"/>
      <c r="O2927" s="191"/>
      <c r="P2927" s="191"/>
      <c r="Q2927" s="191"/>
      <c r="R2927" s="191"/>
      <c r="S2927" s="191"/>
      <c r="T2927" s="191"/>
      <c r="U2927" s="191"/>
      <c r="V2927" s="191"/>
      <c r="W2927" s="191"/>
    </row>
    <row r="2928" spans="1:23">
      <c r="A2928" s="191"/>
      <c r="B2928" s="191"/>
      <c r="C2928" s="191"/>
      <c r="D2928" s="191"/>
      <c r="E2928" s="182"/>
      <c r="F2928" s="191"/>
      <c r="G2928" s="191"/>
      <c r="H2928" s="191"/>
      <c r="I2928" s="182"/>
      <c r="J2928" s="191"/>
      <c r="K2928" s="191"/>
      <c r="L2928" s="191"/>
      <c r="M2928" s="191"/>
      <c r="N2928" s="191"/>
      <c r="O2928" s="191"/>
      <c r="P2928" s="191"/>
      <c r="Q2928" s="191"/>
      <c r="R2928" s="191"/>
      <c r="S2928" s="191"/>
      <c r="T2928" s="191"/>
      <c r="U2928" s="191"/>
      <c r="V2928" s="191"/>
      <c r="W2928" s="191"/>
    </row>
    <row r="2929" spans="1:23">
      <c r="A2929" s="191"/>
      <c r="B2929" s="191"/>
      <c r="C2929" s="191"/>
      <c r="D2929" s="191"/>
      <c r="E2929" s="182"/>
      <c r="F2929" s="191"/>
      <c r="G2929" s="191"/>
      <c r="H2929" s="191"/>
      <c r="I2929" s="182"/>
      <c r="J2929" s="191"/>
      <c r="K2929" s="191"/>
      <c r="L2929" s="191"/>
      <c r="M2929" s="191"/>
      <c r="N2929" s="191"/>
      <c r="O2929" s="191"/>
      <c r="P2929" s="191"/>
      <c r="Q2929" s="191"/>
      <c r="R2929" s="191"/>
      <c r="S2929" s="191"/>
      <c r="T2929" s="191"/>
      <c r="U2929" s="191"/>
      <c r="V2929" s="191"/>
      <c r="W2929" s="191"/>
    </row>
    <row r="2930" spans="1:23">
      <c r="A2930" s="191"/>
      <c r="B2930" s="191"/>
      <c r="C2930" s="191"/>
      <c r="D2930" s="191"/>
      <c r="E2930" s="182"/>
      <c r="F2930" s="191"/>
      <c r="G2930" s="191"/>
      <c r="H2930" s="191"/>
      <c r="I2930" s="182"/>
      <c r="J2930" s="191"/>
      <c r="K2930" s="191"/>
      <c r="L2930" s="191"/>
      <c r="M2930" s="191"/>
      <c r="N2930" s="191"/>
      <c r="O2930" s="191"/>
      <c r="P2930" s="191"/>
      <c r="Q2930" s="191"/>
      <c r="R2930" s="191"/>
      <c r="S2930" s="191"/>
      <c r="T2930" s="191"/>
      <c r="U2930" s="191"/>
      <c r="V2930" s="191"/>
      <c r="W2930" s="191"/>
    </row>
    <row r="2931" spans="1:23">
      <c r="A2931" s="191"/>
      <c r="B2931" s="191"/>
      <c r="C2931" s="191"/>
      <c r="D2931" s="191"/>
      <c r="E2931" s="182"/>
      <c r="F2931" s="191"/>
      <c r="G2931" s="191"/>
      <c r="H2931" s="191"/>
      <c r="I2931" s="182"/>
      <c r="J2931" s="191"/>
      <c r="K2931" s="191"/>
      <c r="L2931" s="191"/>
      <c r="M2931" s="191"/>
      <c r="N2931" s="191"/>
      <c r="O2931" s="191"/>
      <c r="P2931" s="191"/>
      <c r="Q2931" s="191"/>
      <c r="R2931" s="191"/>
      <c r="S2931" s="191"/>
      <c r="T2931" s="191"/>
      <c r="U2931" s="191"/>
      <c r="V2931" s="191"/>
      <c r="W2931" s="191"/>
    </row>
    <row r="2932" spans="1:23">
      <c r="A2932" s="191"/>
      <c r="B2932" s="191"/>
      <c r="C2932" s="191"/>
      <c r="D2932" s="191"/>
      <c r="E2932" s="182"/>
      <c r="F2932" s="191"/>
      <c r="G2932" s="191"/>
      <c r="H2932" s="191"/>
      <c r="I2932" s="182"/>
      <c r="J2932" s="191"/>
      <c r="K2932" s="191"/>
      <c r="L2932" s="191"/>
      <c r="M2932" s="191"/>
      <c r="N2932" s="191"/>
      <c r="O2932" s="191"/>
      <c r="P2932" s="191"/>
      <c r="Q2932" s="191"/>
      <c r="R2932" s="191"/>
      <c r="S2932" s="191"/>
      <c r="T2932" s="191"/>
      <c r="U2932" s="191"/>
      <c r="V2932" s="191"/>
      <c r="W2932" s="191"/>
    </row>
    <row r="2933" spans="1:23">
      <c r="A2933" s="191"/>
      <c r="B2933" s="191"/>
      <c r="C2933" s="191"/>
      <c r="D2933" s="191"/>
      <c r="E2933" s="182"/>
      <c r="F2933" s="191"/>
      <c r="G2933" s="191"/>
      <c r="H2933" s="191"/>
      <c r="I2933" s="182"/>
      <c r="J2933" s="191"/>
      <c r="K2933" s="191"/>
      <c r="L2933" s="191"/>
      <c r="M2933" s="191"/>
      <c r="N2933" s="191"/>
      <c r="O2933" s="191"/>
      <c r="P2933" s="191"/>
      <c r="Q2933" s="191"/>
      <c r="R2933" s="191"/>
      <c r="S2933" s="191"/>
      <c r="T2933" s="191"/>
      <c r="U2933" s="191"/>
      <c r="V2933" s="191"/>
      <c r="W2933" s="191"/>
    </row>
    <row r="2934" spans="1:23">
      <c r="A2934" s="191"/>
      <c r="B2934" s="191"/>
      <c r="C2934" s="191"/>
      <c r="D2934" s="191"/>
      <c r="E2934" s="182"/>
      <c r="F2934" s="191"/>
      <c r="G2934" s="191"/>
      <c r="H2934" s="191"/>
      <c r="I2934" s="182"/>
      <c r="J2934" s="191"/>
      <c r="K2934" s="191"/>
      <c r="L2934" s="191"/>
      <c r="M2934" s="191"/>
      <c r="N2934" s="191"/>
      <c r="O2934" s="191"/>
      <c r="P2934" s="191"/>
      <c r="Q2934" s="191"/>
      <c r="R2934" s="191"/>
      <c r="S2934" s="191"/>
      <c r="T2934" s="191"/>
      <c r="U2934" s="191"/>
      <c r="V2934" s="191"/>
      <c r="W2934" s="191"/>
    </row>
    <row r="2935" spans="1:23">
      <c r="A2935" s="191"/>
      <c r="B2935" s="191"/>
      <c r="C2935" s="191"/>
      <c r="D2935" s="191"/>
      <c r="E2935" s="182"/>
      <c r="F2935" s="191"/>
      <c r="G2935" s="191"/>
      <c r="H2935" s="191"/>
      <c r="I2935" s="182"/>
      <c r="J2935" s="191"/>
      <c r="K2935" s="191"/>
      <c r="L2935" s="191"/>
      <c r="M2935" s="191"/>
      <c r="N2935" s="191"/>
      <c r="O2935" s="191"/>
      <c r="P2935" s="191"/>
      <c r="Q2935" s="191"/>
      <c r="R2935" s="191"/>
      <c r="S2935" s="191"/>
      <c r="T2935" s="191"/>
      <c r="U2935" s="191"/>
      <c r="V2935" s="191"/>
      <c r="W2935" s="191"/>
    </row>
    <row r="2936" spans="1:23">
      <c r="A2936" s="191"/>
      <c r="B2936" s="191"/>
      <c r="C2936" s="191"/>
      <c r="D2936" s="191"/>
      <c r="E2936" s="182"/>
      <c r="F2936" s="191"/>
      <c r="G2936" s="191"/>
      <c r="H2936" s="191"/>
      <c r="I2936" s="182"/>
      <c r="J2936" s="191"/>
      <c r="K2936" s="191"/>
      <c r="L2936" s="191"/>
      <c r="M2936" s="191"/>
      <c r="N2936" s="191"/>
      <c r="O2936" s="191"/>
      <c r="P2936" s="191"/>
      <c r="Q2936" s="191"/>
      <c r="R2936" s="191"/>
      <c r="S2936" s="191"/>
      <c r="T2936" s="191"/>
      <c r="U2936" s="191"/>
      <c r="V2936" s="191"/>
      <c r="W2936" s="191"/>
    </row>
    <row r="2937" spans="1:23">
      <c r="A2937" s="191"/>
      <c r="B2937" s="191"/>
      <c r="C2937" s="191"/>
      <c r="D2937" s="191"/>
      <c r="E2937" s="182"/>
      <c r="F2937" s="191"/>
      <c r="G2937" s="191"/>
      <c r="H2937" s="191"/>
      <c r="I2937" s="182"/>
      <c r="J2937" s="191"/>
      <c r="K2937" s="191"/>
      <c r="L2937" s="191"/>
      <c r="M2937" s="191"/>
      <c r="N2937" s="191"/>
      <c r="O2937" s="191"/>
      <c r="P2937" s="191"/>
      <c r="Q2937" s="191"/>
      <c r="R2937" s="191"/>
      <c r="S2937" s="191"/>
      <c r="T2937" s="191"/>
      <c r="U2937" s="191"/>
      <c r="V2937" s="191"/>
      <c r="W2937" s="191"/>
    </row>
    <row r="2938" spans="1:23">
      <c r="A2938" s="191"/>
      <c r="B2938" s="191"/>
      <c r="C2938" s="191"/>
      <c r="D2938" s="191"/>
      <c r="E2938" s="182"/>
      <c r="F2938" s="191"/>
      <c r="G2938" s="191"/>
      <c r="H2938" s="191"/>
      <c r="I2938" s="182"/>
      <c r="J2938" s="191"/>
      <c r="K2938" s="191"/>
      <c r="L2938" s="191"/>
      <c r="M2938" s="191"/>
      <c r="N2938" s="191"/>
      <c r="O2938" s="191"/>
      <c r="P2938" s="191"/>
      <c r="Q2938" s="191"/>
      <c r="R2938" s="191"/>
      <c r="S2938" s="191"/>
      <c r="T2938" s="191"/>
      <c r="U2938" s="191"/>
      <c r="V2938" s="191"/>
      <c r="W2938" s="191"/>
    </row>
    <row r="2939" spans="1:23">
      <c r="A2939" s="191"/>
      <c r="B2939" s="191"/>
      <c r="C2939" s="191"/>
      <c r="D2939" s="191"/>
      <c r="E2939" s="182"/>
      <c r="F2939" s="191"/>
      <c r="G2939" s="191"/>
      <c r="H2939" s="191"/>
      <c r="I2939" s="182"/>
      <c r="J2939" s="191"/>
      <c r="K2939" s="191"/>
      <c r="L2939" s="191"/>
      <c r="M2939" s="191"/>
      <c r="N2939" s="191"/>
      <c r="O2939" s="191"/>
      <c r="P2939" s="191"/>
      <c r="Q2939" s="191"/>
      <c r="R2939" s="191"/>
      <c r="S2939" s="191"/>
      <c r="T2939" s="191"/>
      <c r="U2939" s="191"/>
      <c r="V2939" s="191"/>
      <c r="W2939" s="191"/>
    </row>
    <row r="2940" spans="1:23">
      <c r="A2940" s="191"/>
      <c r="B2940" s="191"/>
      <c r="C2940" s="191"/>
      <c r="D2940" s="191"/>
      <c r="E2940" s="182"/>
      <c r="F2940" s="191"/>
      <c r="G2940" s="191"/>
      <c r="H2940" s="191"/>
      <c r="I2940" s="182"/>
      <c r="J2940" s="191"/>
      <c r="K2940" s="191"/>
      <c r="L2940" s="191"/>
      <c r="M2940" s="191"/>
      <c r="N2940" s="191"/>
      <c r="O2940" s="191"/>
      <c r="P2940" s="191"/>
      <c r="Q2940" s="191"/>
      <c r="R2940" s="191"/>
      <c r="S2940" s="191"/>
      <c r="T2940" s="191"/>
      <c r="U2940" s="191"/>
      <c r="V2940" s="191"/>
      <c r="W2940" s="191"/>
    </row>
    <row r="2941" spans="1:23">
      <c r="A2941" s="191"/>
      <c r="B2941" s="191"/>
      <c r="C2941" s="191"/>
      <c r="D2941" s="191"/>
      <c r="E2941" s="182"/>
      <c r="F2941" s="191"/>
      <c r="G2941" s="191"/>
      <c r="H2941" s="191"/>
      <c r="I2941" s="182"/>
      <c r="J2941" s="191"/>
      <c r="K2941" s="191"/>
      <c r="L2941" s="191"/>
      <c r="M2941" s="191"/>
      <c r="N2941" s="191"/>
      <c r="O2941" s="191"/>
      <c r="P2941" s="191"/>
      <c r="Q2941" s="191"/>
      <c r="R2941" s="191"/>
      <c r="S2941" s="191"/>
      <c r="T2941" s="191"/>
      <c r="U2941" s="191"/>
      <c r="V2941" s="191"/>
      <c r="W2941" s="191"/>
    </row>
    <row r="2942" spans="1:23">
      <c r="A2942" s="191"/>
      <c r="B2942" s="191"/>
      <c r="C2942" s="191"/>
      <c r="D2942" s="191"/>
      <c r="E2942" s="182"/>
      <c r="F2942" s="191"/>
      <c r="G2942" s="191"/>
      <c r="H2942" s="191"/>
      <c r="I2942" s="182"/>
      <c r="J2942" s="191"/>
      <c r="K2942" s="191"/>
      <c r="L2942" s="191"/>
      <c r="M2942" s="191"/>
      <c r="N2942" s="191"/>
      <c r="O2942" s="191"/>
      <c r="P2942" s="191"/>
      <c r="Q2942" s="191"/>
      <c r="R2942" s="191"/>
      <c r="S2942" s="191"/>
      <c r="T2942" s="191"/>
      <c r="U2942" s="191"/>
      <c r="V2942" s="191"/>
      <c r="W2942" s="191"/>
    </row>
    <row r="2943" spans="1:23">
      <c r="A2943" s="191"/>
      <c r="B2943" s="191"/>
      <c r="C2943" s="191"/>
      <c r="D2943" s="191"/>
      <c r="E2943" s="182"/>
      <c r="F2943" s="191"/>
      <c r="G2943" s="191"/>
      <c r="H2943" s="191"/>
      <c r="I2943" s="182"/>
      <c r="J2943" s="191"/>
      <c r="K2943" s="191"/>
      <c r="L2943" s="191"/>
      <c r="M2943" s="191"/>
      <c r="N2943" s="191"/>
      <c r="O2943" s="191"/>
      <c r="P2943" s="191"/>
      <c r="Q2943" s="191"/>
      <c r="R2943" s="191"/>
      <c r="S2943" s="191"/>
      <c r="T2943" s="191"/>
      <c r="U2943" s="191"/>
      <c r="V2943" s="191"/>
      <c r="W2943" s="191"/>
    </row>
    <row r="2944" spans="1:23">
      <c r="A2944" s="191"/>
      <c r="B2944" s="191"/>
      <c r="C2944" s="191"/>
      <c r="D2944" s="191"/>
      <c r="E2944" s="182"/>
      <c r="F2944" s="191"/>
      <c r="G2944" s="191"/>
      <c r="H2944" s="191"/>
      <c r="I2944" s="182"/>
      <c r="J2944" s="191"/>
      <c r="K2944" s="191"/>
      <c r="L2944" s="191"/>
      <c r="M2944" s="191"/>
      <c r="N2944" s="191"/>
      <c r="O2944" s="191"/>
      <c r="P2944" s="191"/>
      <c r="Q2944" s="191"/>
      <c r="R2944" s="191"/>
      <c r="S2944" s="191"/>
      <c r="T2944" s="191"/>
      <c r="U2944" s="191"/>
      <c r="V2944" s="191"/>
      <c r="W2944" s="191"/>
    </row>
    <row r="2945" spans="1:23">
      <c r="A2945" s="191"/>
      <c r="B2945" s="191"/>
      <c r="C2945" s="191"/>
      <c r="D2945" s="191"/>
      <c r="E2945" s="182"/>
      <c r="F2945" s="191"/>
      <c r="G2945" s="191"/>
      <c r="H2945" s="191"/>
      <c r="I2945" s="182"/>
      <c r="J2945" s="191"/>
      <c r="K2945" s="191"/>
      <c r="L2945" s="191"/>
      <c r="M2945" s="191"/>
      <c r="N2945" s="191"/>
      <c r="O2945" s="191"/>
      <c r="P2945" s="191"/>
      <c r="Q2945" s="191"/>
      <c r="R2945" s="191"/>
      <c r="S2945" s="191"/>
      <c r="T2945" s="191"/>
      <c r="U2945" s="191"/>
      <c r="V2945" s="191"/>
      <c r="W2945" s="191"/>
    </row>
    <row r="2946" spans="1:23">
      <c r="A2946" s="191"/>
      <c r="B2946" s="191"/>
      <c r="C2946" s="191"/>
      <c r="D2946" s="191"/>
      <c r="E2946" s="182"/>
      <c r="F2946" s="191"/>
      <c r="G2946" s="191"/>
      <c r="H2946" s="191"/>
      <c r="I2946" s="182"/>
      <c r="J2946" s="191"/>
      <c r="K2946" s="191"/>
      <c r="L2946" s="191"/>
      <c r="M2946" s="191"/>
      <c r="N2946" s="191"/>
      <c r="O2946" s="191"/>
      <c r="P2946" s="191"/>
      <c r="Q2946" s="191"/>
      <c r="R2946" s="191"/>
      <c r="S2946" s="191"/>
      <c r="T2946" s="191"/>
      <c r="U2946" s="191"/>
      <c r="V2946" s="191"/>
      <c r="W2946" s="191"/>
    </row>
    <row r="2947" spans="1:23">
      <c r="A2947" s="191"/>
      <c r="B2947" s="191"/>
      <c r="C2947" s="191"/>
      <c r="D2947" s="191"/>
      <c r="E2947" s="182"/>
      <c r="F2947" s="191"/>
      <c r="G2947" s="191"/>
      <c r="H2947" s="191"/>
      <c r="I2947" s="182"/>
      <c r="J2947" s="191"/>
      <c r="K2947" s="191"/>
      <c r="L2947" s="191"/>
      <c r="M2947" s="191"/>
      <c r="N2947" s="191"/>
      <c r="O2947" s="191"/>
      <c r="P2947" s="191"/>
      <c r="Q2947" s="191"/>
      <c r="R2947" s="191"/>
      <c r="S2947" s="191"/>
      <c r="T2947" s="191"/>
      <c r="U2947" s="191"/>
      <c r="V2947" s="191"/>
      <c r="W2947" s="191"/>
    </row>
    <row r="2948" spans="1:23">
      <c r="A2948" s="191"/>
      <c r="B2948" s="191"/>
      <c r="C2948" s="191"/>
      <c r="D2948" s="191"/>
      <c r="E2948" s="182"/>
      <c r="F2948" s="191"/>
      <c r="G2948" s="191"/>
      <c r="H2948" s="191"/>
      <c r="I2948" s="182"/>
      <c r="J2948" s="191"/>
      <c r="K2948" s="191"/>
      <c r="L2948" s="191"/>
      <c r="M2948" s="191"/>
      <c r="N2948" s="191"/>
      <c r="O2948" s="191"/>
      <c r="P2948" s="191"/>
      <c r="Q2948" s="191"/>
      <c r="R2948" s="191"/>
      <c r="S2948" s="191"/>
      <c r="T2948" s="191"/>
      <c r="U2948" s="191"/>
      <c r="V2948" s="191"/>
      <c r="W2948" s="191"/>
    </row>
    <row r="2949" spans="1:23">
      <c r="A2949" s="191"/>
      <c r="B2949" s="191"/>
      <c r="C2949" s="191"/>
      <c r="D2949" s="191"/>
      <c r="E2949" s="182"/>
      <c r="F2949" s="191"/>
      <c r="G2949" s="191"/>
      <c r="H2949" s="191"/>
      <c r="I2949" s="182"/>
      <c r="J2949" s="191"/>
      <c r="K2949" s="191"/>
      <c r="L2949" s="191"/>
      <c r="M2949" s="191"/>
      <c r="N2949" s="191"/>
      <c r="O2949" s="191"/>
      <c r="P2949" s="191"/>
      <c r="Q2949" s="191"/>
      <c r="R2949" s="191"/>
      <c r="S2949" s="191"/>
      <c r="T2949" s="191"/>
      <c r="U2949" s="191"/>
      <c r="V2949" s="191"/>
      <c r="W2949" s="191"/>
    </row>
    <row r="2950" spans="1:23">
      <c r="A2950" s="191"/>
      <c r="B2950" s="191"/>
      <c r="C2950" s="191"/>
      <c r="D2950" s="191"/>
      <c r="E2950" s="182"/>
      <c r="F2950" s="191"/>
      <c r="G2950" s="191"/>
      <c r="H2950" s="191"/>
      <c r="I2950" s="182"/>
      <c r="J2950" s="191"/>
      <c r="K2950" s="191"/>
      <c r="L2950" s="191"/>
      <c r="M2950" s="191"/>
      <c r="N2950" s="191"/>
      <c r="O2950" s="191"/>
      <c r="P2950" s="191"/>
      <c r="Q2950" s="191"/>
      <c r="R2950" s="191"/>
      <c r="S2950" s="191"/>
      <c r="T2950" s="191"/>
      <c r="U2950" s="191"/>
      <c r="V2950" s="191"/>
      <c r="W2950" s="191"/>
    </row>
    <row r="2951" spans="1:23">
      <c r="A2951" s="191"/>
      <c r="B2951" s="191"/>
      <c r="C2951" s="191"/>
      <c r="D2951" s="191"/>
      <c r="E2951" s="182"/>
      <c r="F2951" s="191"/>
      <c r="G2951" s="191"/>
      <c r="H2951" s="191"/>
      <c r="I2951" s="182"/>
      <c r="J2951" s="191"/>
      <c r="K2951" s="191"/>
      <c r="L2951" s="191"/>
      <c r="M2951" s="191"/>
      <c r="N2951" s="191"/>
      <c r="O2951" s="191"/>
      <c r="P2951" s="191"/>
      <c r="Q2951" s="191"/>
      <c r="R2951" s="191"/>
      <c r="S2951" s="191"/>
      <c r="T2951" s="191"/>
      <c r="U2951" s="191"/>
      <c r="V2951" s="191"/>
      <c r="W2951" s="191"/>
    </row>
    <row r="2952" spans="1:23">
      <c r="A2952" s="191"/>
      <c r="B2952" s="191"/>
      <c r="C2952" s="191"/>
      <c r="D2952" s="191"/>
      <c r="E2952" s="182"/>
      <c r="F2952" s="191"/>
      <c r="G2952" s="191"/>
      <c r="H2952" s="191"/>
      <c r="I2952" s="182"/>
      <c r="J2952" s="191"/>
      <c r="K2952" s="191"/>
      <c r="L2952" s="191"/>
      <c r="M2952" s="191"/>
      <c r="N2952" s="191"/>
      <c r="O2952" s="191"/>
      <c r="P2952" s="191"/>
      <c r="Q2952" s="191"/>
      <c r="R2952" s="191"/>
      <c r="S2952" s="191"/>
      <c r="T2952" s="191"/>
      <c r="U2952" s="191"/>
      <c r="V2952" s="191"/>
      <c r="W2952" s="191"/>
    </row>
    <row r="2953" spans="1:23">
      <c r="A2953" s="191"/>
      <c r="B2953" s="191"/>
      <c r="C2953" s="191"/>
      <c r="D2953" s="191"/>
      <c r="E2953" s="182"/>
      <c r="F2953" s="191"/>
      <c r="G2953" s="191"/>
      <c r="H2953" s="191"/>
      <c r="I2953" s="182"/>
      <c r="J2953" s="191"/>
      <c r="K2953" s="191"/>
      <c r="L2953" s="191"/>
      <c r="M2953" s="191"/>
      <c r="N2953" s="191"/>
      <c r="O2953" s="191"/>
      <c r="P2953" s="191"/>
      <c r="Q2953" s="191"/>
      <c r="R2953" s="191"/>
      <c r="S2953" s="191"/>
      <c r="T2953" s="191"/>
      <c r="U2953" s="191"/>
      <c r="V2953" s="191"/>
      <c r="W2953" s="191"/>
    </row>
    <row r="2954" spans="1:23">
      <c r="A2954" s="191"/>
      <c r="B2954" s="191"/>
      <c r="C2954" s="191"/>
      <c r="D2954" s="191"/>
      <c r="E2954" s="182"/>
      <c r="F2954" s="191"/>
      <c r="G2954" s="191"/>
      <c r="H2954" s="191"/>
      <c r="I2954" s="182"/>
      <c r="J2954" s="191"/>
      <c r="K2954" s="191"/>
      <c r="L2954" s="191"/>
      <c r="M2954" s="191"/>
      <c r="N2954" s="191"/>
      <c r="O2954" s="191"/>
      <c r="P2954" s="191"/>
      <c r="Q2954" s="191"/>
      <c r="R2954" s="191"/>
      <c r="S2954" s="191"/>
      <c r="T2954" s="191"/>
      <c r="U2954" s="191"/>
      <c r="V2954" s="191"/>
      <c r="W2954" s="191"/>
    </row>
    <row r="2955" spans="1:23">
      <c r="A2955" s="191"/>
      <c r="B2955" s="191"/>
      <c r="C2955" s="191"/>
      <c r="D2955" s="191"/>
      <c r="E2955" s="182"/>
      <c r="F2955" s="191"/>
      <c r="G2955" s="191"/>
      <c r="H2955" s="191"/>
      <c r="I2955" s="182"/>
      <c r="J2955" s="191"/>
      <c r="K2955" s="191"/>
      <c r="L2955" s="191"/>
      <c r="M2955" s="191"/>
      <c r="N2955" s="191"/>
      <c r="O2955" s="191"/>
      <c r="P2955" s="191"/>
      <c r="Q2955" s="191"/>
      <c r="R2955" s="191"/>
      <c r="S2955" s="191"/>
      <c r="T2955" s="191"/>
      <c r="U2955" s="191"/>
      <c r="V2955" s="191"/>
      <c r="W2955" s="191"/>
    </row>
    <row r="2956" spans="1:23">
      <c r="A2956" s="191"/>
      <c r="B2956" s="191"/>
      <c r="C2956" s="191"/>
      <c r="D2956" s="191"/>
      <c r="E2956" s="182"/>
      <c r="F2956" s="191"/>
      <c r="G2956" s="191"/>
      <c r="H2956" s="191"/>
      <c r="I2956" s="182"/>
      <c r="J2956" s="191"/>
      <c r="K2956" s="191"/>
      <c r="L2956" s="191"/>
      <c r="M2956" s="191"/>
      <c r="N2956" s="191"/>
      <c r="O2956" s="191"/>
      <c r="P2956" s="191"/>
      <c r="Q2956" s="191"/>
      <c r="R2956" s="191"/>
      <c r="S2956" s="191"/>
      <c r="T2956" s="191"/>
      <c r="U2956" s="191"/>
      <c r="V2956" s="191"/>
      <c r="W2956" s="191"/>
    </row>
    <row r="2957" spans="1:23">
      <c r="A2957" s="191"/>
      <c r="B2957" s="191"/>
      <c r="C2957" s="191"/>
      <c r="D2957" s="191"/>
      <c r="E2957" s="182"/>
      <c r="F2957" s="191"/>
      <c r="G2957" s="191"/>
      <c r="H2957" s="191"/>
      <c r="I2957" s="182"/>
      <c r="J2957" s="191"/>
      <c r="K2957" s="191"/>
      <c r="L2957" s="191"/>
      <c r="M2957" s="191"/>
      <c r="N2957" s="191"/>
      <c r="O2957" s="191"/>
      <c r="P2957" s="191"/>
      <c r="Q2957" s="191"/>
      <c r="R2957" s="191"/>
      <c r="S2957" s="191"/>
      <c r="T2957" s="191"/>
      <c r="U2957" s="191"/>
      <c r="V2957" s="191"/>
      <c r="W2957" s="191"/>
    </row>
    <row r="2958" spans="1:23">
      <c r="A2958" s="191"/>
      <c r="B2958" s="191"/>
      <c r="C2958" s="191"/>
      <c r="D2958" s="191"/>
      <c r="E2958" s="182"/>
      <c r="F2958" s="191"/>
      <c r="G2958" s="191"/>
      <c r="H2958" s="191"/>
      <c r="I2958" s="182"/>
      <c r="J2958" s="191"/>
      <c r="K2958" s="191"/>
      <c r="L2958" s="191"/>
      <c r="M2958" s="191"/>
      <c r="N2958" s="191"/>
      <c r="O2958" s="191"/>
      <c r="P2958" s="191"/>
      <c r="Q2958" s="191"/>
      <c r="R2958" s="191"/>
      <c r="S2958" s="191"/>
      <c r="T2958" s="191"/>
      <c r="U2958" s="191"/>
      <c r="V2958" s="191"/>
      <c r="W2958" s="191"/>
    </row>
    <row r="2959" spans="1:23">
      <c r="A2959" s="191"/>
      <c r="B2959" s="191"/>
      <c r="C2959" s="191"/>
      <c r="D2959" s="191"/>
      <c r="E2959" s="182"/>
      <c r="F2959" s="191"/>
      <c r="G2959" s="191"/>
      <c r="H2959" s="191"/>
      <c r="I2959" s="182"/>
      <c r="J2959" s="191"/>
      <c r="K2959" s="191"/>
      <c r="L2959" s="191"/>
      <c r="M2959" s="191"/>
      <c r="N2959" s="191"/>
      <c r="O2959" s="191"/>
      <c r="P2959" s="191"/>
      <c r="Q2959" s="191"/>
      <c r="R2959" s="191"/>
      <c r="S2959" s="191"/>
      <c r="T2959" s="191"/>
      <c r="U2959" s="191"/>
      <c r="V2959" s="191"/>
      <c r="W2959" s="191"/>
    </row>
    <row r="2960" spans="1:23">
      <c r="A2960" s="191"/>
      <c r="B2960" s="191"/>
      <c r="C2960" s="191"/>
      <c r="D2960" s="191"/>
      <c r="E2960" s="182"/>
      <c r="F2960" s="191"/>
      <c r="G2960" s="191"/>
      <c r="H2960" s="191"/>
      <c r="I2960" s="182"/>
      <c r="J2960" s="191"/>
      <c r="K2960" s="191"/>
      <c r="L2960" s="191"/>
      <c r="M2960" s="191"/>
      <c r="N2960" s="191"/>
      <c r="O2960" s="191"/>
      <c r="P2960" s="191"/>
      <c r="Q2960" s="191"/>
      <c r="R2960" s="191"/>
      <c r="S2960" s="191"/>
      <c r="T2960" s="191"/>
      <c r="U2960" s="191"/>
      <c r="V2960" s="191"/>
      <c r="W2960" s="191"/>
    </row>
    <row r="2961" spans="1:23">
      <c r="A2961" s="191"/>
      <c r="B2961" s="191"/>
      <c r="C2961" s="191"/>
      <c r="D2961" s="191"/>
      <c r="E2961" s="182"/>
      <c r="F2961" s="191"/>
      <c r="G2961" s="191"/>
      <c r="H2961" s="191"/>
      <c r="I2961" s="182"/>
      <c r="J2961" s="191"/>
      <c r="K2961" s="191"/>
      <c r="L2961" s="191"/>
      <c r="M2961" s="191"/>
      <c r="N2961" s="191"/>
      <c r="O2961" s="191"/>
      <c r="P2961" s="191"/>
      <c r="Q2961" s="191"/>
      <c r="R2961" s="191"/>
      <c r="S2961" s="191"/>
      <c r="T2961" s="191"/>
      <c r="U2961" s="191"/>
      <c r="V2961" s="191"/>
      <c r="W2961" s="191"/>
    </row>
    <row r="2962" spans="1:23">
      <c r="A2962" s="191"/>
      <c r="B2962" s="191"/>
      <c r="C2962" s="191"/>
      <c r="D2962" s="191"/>
      <c r="E2962" s="182"/>
      <c r="F2962" s="191"/>
      <c r="G2962" s="191"/>
      <c r="H2962" s="191"/>
      <c r="I2962" s="182"/>
      <c r="J2962" s="191"/>
      <c r="K2962" s="191"/>
      <c r="L2962" s="191"/>
      <c r="M2962" s="191"/>
      <c r="N2962" s="191"/>
      <c r="O2962" s="191"/>
      <c r="P2962" s="191"/>
      <c r="Q2962" s="191"/>
      <c r="R2962" s="191"/>
      <c r="S2962" s="191"/>
      <c r="T2962" s="191"/>
      <c r="U2962" s="191"/>
      <c r="V2962" s="191"/>
      <c r="W2962" s="191"/>
    </row>
    <row r="2963" spans="1:23">
      <c r="A2963" s="191"/>
      <c r="B2963" s="191"/>
      <c r="C2963" s="191"/>
      <c r="D2963" s="191"/>
      <c r="E2963" s="182"/>
      <c r="F2963" s="191"/>
      <c r="G2963" s="191"/>
      <c r="H2963" s="191"/>
      <c r="I2963" s="182"/>
      <c r="J2963" s="191"/>
      <c r="K2963" s="191"/>
      <c r="L2963" s="191"/>
      <c r="M2963" s="191"/>
      <c r="N2963" s="191"/>
      <c r="O2963" s="191"/>
      <c r="P2963" s="191"/>
      <c r="Q2963" s="191"/>
      <c r="R2963" s="191"/>
      <c r="S2963" s="191"/>
      <c r="T2963" s="191"/>
      <c r="U2963" s="191"/>
      <c r="V2963" s="191"/>
      <c r="W2963" s="191"/>
    </row>
    <row r="2964" spans="1:23">
      <c r="A2964" s="191"/>
      <c r="B2964" s="191"/>
      <c r="C2964" s="191"/>
      <c r="D2964" s="191"/>
      <c r="E2964" s="182"/>
      <c r="F2964" s="191"/>
      <c r="G2964" s="191"/>
      <c r="H2964" s="191"/>
      <c r="I2964" s="182"/>
      <c r="J2964" s="191"/>
      <c r="K2964" s="191"/>
      <c r="L2964" s="191"/>
      <c r="M2964" s="191"/>
      <c r="N2964" s="191"/>
      <c r="O2964" s="191"/>
      <c r="P2964" s="191"/>
      <c r="Q2964" s="191"/>
      <c r="R2964" s="191"/>
      <c r="S2964" s="191"/>
      <c r="T2964" s="191"/>
      <c r="U2964" s="191"/>
      <c r="V2964" s="191"/>
      <c r="W2964" s="191"/>
    </row>
    <row r="2965" spans="1:23">
      <c r="A2965" s="191"/>
      <c r="B2965" s="191"/>
      <c r="C2965" s="191"/>
      <c r="D2965" s="191"/>
      <c r="E2965" s="182"/>
      <c r="F2965" s="191"/>
      <c r="G2965" s="191"/>
      <c r="H2965" s="191"/>
      <c r="I2965" s="182"/>
      <c r="J2965" s="191"/>
      <c r="K2965" s="191"/>
      <c r="L2965" s="191"/>
      <c r="M2965" s="191"/>
      <c r="N2965" s="191"/>
      <c r="O2965" s="191"/>
      <c r="P2965" s="191"/>
      <c r="Q2965" s="191"/>
      <c r="R2965" s="191"/>
      <c r="S2965" s="191"/>
      <c r="T2965" s="191"/>
      <c r="U2965" s="191"/>
      <c r="V2965" s="191"/>
      <c r="W2965" s="191"/>
    </row>
    <row r="2966" spans="1:23">
      <c r="A2966" s="191"/>
      <c r="B2966" s="191"/>
      <c r="C2966" s="191"/>
      <c r="D2966" s="191"/>
      <c r="E2966" s="182"/>
      <c r="F2966" s="191"/>
      <c r="G2966" s="191"/>
      <c r="H2966" s="191"/>
      <c r="I2966" s="182"/>
      <c r="J2966" s="191"/>
      <c r="K2966" s="191"/>
      <c r="L2966" s="191"/>
      <c r="M2966" s="191"/>
      <c r="N2966" s="191"/>
      <c r="O2966" s="191"/>
      <c r="P2966" s="191"/>
      <c r="Q2966" s="191"/>
      <c r="R2966" s="191"/>
      <c r="S2966" s="191"/>
      <c r="T2966" s="191"/>
      <c r="U2966" s="191"/>
      <c r="V2966" s="191"/>
      <c r="W2966" s="191"/>
    </row>
    <row r="2967" spans="1:23">
      <c r="A2967" s="191"/>
      <c r="B2967" s="191"/>
      <c r="C2967" s="191"/>
      <c r="D2967" s="191"/>
      <c r="E2967" s="182"/>
      <c r="F2967" s="191"/>
      <c r="G2967" s="191"/>
      <c r="H2967" s="191"/>
      <c r="I2967" s="182"/>
      <c r="J2967" s="191"/>
      <c r="K2967" s="191"/>
      <c r="L2967" s="191"/>
      <c r="M2967" s="191"/>
      <c r="N2967" s="191"/>
      <c r="O2967" s="191"/>
      <c r="P2967" s="191"/>
      <c r="Q2967" s="191"/>
      <c r="R2967" s="191"/>
      <c r="S2967" s="191"/>
      <c r="T2967" s="191"/>
      <c r="U2967" s="191"/>
      <c r="V2967" s="191"/>
      <c r="W2967" s="191"/>
    </row>
    <row r="2968" spans="1:23">
      <c r="A2968" s="191"/>
      <c r="B2968" s="191"/>
      <c r="C2968" s="191"/>
      <c r="D2968" s="191"/>
      <c r="E2968" s="182"/>
      <c r="F2968" s="191"/>
      <c r="G2968" s="191"/>
      <c r="H2968" s="191"/>
      <c r="I2968" s="182"/>
      <c r="J2968" s="191"/>
      <c r="K2968" s="191"/>
      <c r="L2968" s="191"/>
      <c r="M2968" s="191"/>
      <c r="N2968" s="191"/>
      <c r="O2968" s="191"/>
      <c r="P2968" s="191"/>
      <c r="Q2968" s="191"/>
      <c r="R2968" s="191"/>
      <c r="S2968" s="191"/>
      <c r="T2968" s="191"/>
      <c r="U2968" s="191"/>
      <c r="V2968" s="191"/>
      <c r="W2968" s="191"/>
    </row>
    <row r="2969" spans="1:23">
      <c r="A2969" s="191"/>
      <c r="B2969" s="191"/>
      <c r="C2969" s="191"/>
      <c r="D2969" s="191"/>
      <c r="E2969" s="182"/>
      <c r="F2969" s="191"/>
      <c r="G2969" s="191"/>
      <c r="H2969" s="191"/>
      <c r="I2969" s="182"/>
      <c r="J2969" s="191"/>
      <c r="K2969" s="191"/>
      <c r="L2969" s="191"/>
      <c r="M2969" s="191"/>
      <c r="N2969" s="191"/>
      <c r="O2969" s="191"/>
      <c r="P2969" s="191"/>
      <c r="Q2969" s="191"/>
      <c r="R2969" s="191"/>
      <c r="S2969" s="191"/>
      <c r="T2969" s="191"/>
      <c r="U2969" s="191"/>
      <c r="V2969" s="191"/>
      <c r="W2969" s="191"/>
    </row>
    <row r="2970" spans="1:23">
      <c r="A2970" s="191"/>
      <c r="B2970" s="191"/>
      <c r="C2970" s="191"/>
      <c r="D2970" s="191"/>
      <c r="E2970" s="182"/>
      <c r="F2970" s="191"/>
      <c r="G2970" s="191"/>
      <c r="H2970" s="191"/>
      <c r="I2970" s="182"/>
      <c r="J2970" s="191"/>
      <c r="K2970" s="191"/>
      <c r="L2970" s="191"/>
      <c r="M2970" s="191"/>
      <c r="N2970" s="191"/>
      <c r="O2970" s="191"/>
      <c r="P2970" s="191"/>
      <c r="Q2970" s="191"/>
      <c r="R2970" s="191"/>
      <c r="S2970" s="191"/>
      <c r="T2970" s="191"/>
      <c r="U2970" s="191"/>
      <c r="V2970" s="191"/>
      <c r="W2970" s="191"/>
    </row>
    <row r="2971" spans="1:23">
      <c r="A2971" s="191"/>
      <c r="B2971" s="191"/>
      <c r="C2971" s="191"/>
      <c r="D2971" s="191"/>
      <c r="E2971" s="182"/>
      <c r="F2971" s="191"/>
      <c r="G2971" s="191"/>
      <c r="H2971" s="191"/>
      <c r="I2971" s="182"/>
      <c r="J2971" s="191"/>
      <c r="K2971" s="191"/>
      <c r="L2971" s="191"/>
      <c r="M2971" s="191"/>
      <c r="N2971" s="191"/>
      <c r="O2971" s="191"/>
      <c r="P2971" s="191"/>
      <c r="Q2971" s="191"/>
      <c r="R2971" s="191"/>
      <c r="S2971" s="191"/>
      <c r="T2971" s="191"/>
      <c r="U2971" s="191"/>
      <c r="V2971" s="191"/>
      <c r="W2971" s="191"/>
    </row>
    <row r="2972" spans="1:23">
      <c r="A2972" s="191"/>
      <c r="B2972" s="191"/>
      <c r="C2972" s="191"/>
      <c r="D2972" s="191"/>
      <c r="E2972" s="182"/>
      <c r="F2972" s="191"/>
      <c r="G2972" s="191"/>
      <c r="H2972" s="191"/>
      <c r="I2972" s="182"/>
      <c r="J2972" s="191"/>
      <c r="K2972" s="191"/>
      <c r="L2972" s="191"/>
      <c r="M2972" s="191"/>
      <c r="N2972" s="191"/>
      <c r="O2972" s="191"/>
      <c r="P2972" s="191"/>
      <c r="Q2972" s="191"/>
      <c r="R2972" s="191"/>
      <c r="S2972" s="191"/>
      <c r="T2972" s="191"/>
      <c r="U2972" s="191"/>
      <c r="V2972" s="191"/>
      <c r="W2972" s="191"/>
    </row>
    <row r="2973" spans="1:23">
      <c r="A2973" s="191"/>
      <c r="B2973" s="191"/>
      <c r="C2973" s="191"/>
      <c r="D2973" s="191"/>
      <c r="E2973" s="182"/>
      <c r="F2973" s="191"/>
      <c r="G2973" s="191"/>
      <c r="H2973" s="191"/>
      <c r="I2973" s="182"/>
      <c r="J2973" s="191"/>
      <c r="K2973" s="191"/>
      <c r="L2973" s="191"/>
      <c r="M2973" s="191"/>
      <c r="N2973" s="191"/>
      <c r="O2973" s="191"/>
      <c r="P2973" s="191"/>
      <c r="Q2973" s="191"/>
      <c r="R2973" s="191"/>
      <c r="S2973" s="191"/>
      <c r="T2973" s="191"/>
      <c r="U2973" s="191"/>
      <c r="V2973" s="191"/>
      <c r="W2973" s="191"/>
    </row>
    <row r="2974" spans="1:23">
      <c r="A2974" s="191"/>
      <c r="B2974" s="191"/>
      <c r="C2974" s="191"/>
      <c r="D2974" s="191"/>
      <c r="E2974" s="182"/>
      <c r="F2974" s="191"/>
      <c r="G2974" s="191"/>
      <c r="H2974" s="191"/>
      <c r="I2974" s="182"/>
      <c r="J2974" s="191"/>
      <c r="K2974" s="191"/>
      <c r="L2974" s="191"/>
      <c r="M2974" s="191"/>
      <c r="N2974" s="191"/>
      <c r="O2974" s="191"/>
      <c r="P2974" s="191"/>
      <c r="Q2974" s="191"/>
      <c r="R2974" s="191"/>
      <c r="S2974" s="191"/>
      <c r="T2974" s="191"/>
      <c r="U2974" s="191"/>
      <c r="V2974" s="191"/>
      <c r="W2974" s="191"/>
    </row>
    <row r="2975" spans="1:23">
      <c r="A2975" s="191"/>
      <c r="B2975" s="191"/>
      <c r="C2975" s="191"/>
      <c r="D2975" s="191"/>
      <c r="E2975" s="182"/>
      <c r="F2975" s="191"/>
      <c r="G2975" s="191"/>
      <c r="H2975" s="191"/>
      <c r="I2975" s="182"/>
      <c r="J2975" s="191"/>
      <c r="K2975" s="191"/>
      <c r="L2975" s="191"/>
      <c r="M2975" s="191"/>
      <c r="N2975" s="191"/>
      <c r="O2975" s="191"/>
      <c r="P2975" s="191"/>
      <c r="Q2975" s="191"/>
      <c r="R2975" s="191"/>
      <c r="S2975" s="191"/>
      <c r="T2975" s="191"/>
      <c r="U2975" s="191"/>
      <c r="V2975" s="191"/>
      <c r="W2975" s="191"/>
    </row>
    <row r="2976" spans="1:23">
      <c r="A2976" s="191"/>
      <c r="B2976" s="191"/>
      <c r="C2976" s="191"/>
      <c r="D2976" s="191"/>
      <c r="E2976" s="182"/>
      <c r="F2976" s="191"/>
      <c r="G2976" s="191"/>
      <c r="H2976" s="191"/>
      <c r="I2976" s="182"/>
      <c r="J2976" s="191"/>
      <c r="K2976" s="191"/>
      <c r="L2976" s="191"/>
      <c r="M2976" s="191"/>
      <c r="N2976" s="191"/>
      <c r="O2976" s="191"/>
      <c r="P2976" s="191"/>
      <c r="Q2976" s="191"/>
      <c r="R2976" s="191"/>
      <c r="S2976" s="191"/>
      <c r="T2976" s="191"/>
      <c r="U2976" s="191"/>
      <c r="V2976" s="191"/>
      <c r="W2976" s="191"/>
    </row>
    <row r="2977" spans="1:23">
      <c r="A2977" s="191"/>
      <c r="B2977" s="191"/>
      <c r="C2977" s="191"/>
      <c r="D2977" s="191"/>
      <c r="E2977" s="182"/>
      <c r="F2977" s="191"/>
      <c r="G2977" s="191"/>
      <c r="H2977" s="191"/>
      <c r="I2977" s="182"/>
      <c r="J2977" s="191"/>
      <c r="K2977" s="191"/>
      <c r="L2977" s="191"/>
      <c r="M2977" s="191"/>
      <c r="N2977" s="191"/>
      <c r="O2977" s="191"/>
      <c r="P2977" s="191"/>
      <c r="Q2977" s="191"/>
      <c r="R2977" s="191"/>
      <c r="S2977" s="191"/>
      <c r="T2977" s="191"/>
      <c r="U2977" s="191"/>
      <c r="V2977" s="191"/>
      <c r="W2977" s="191"/>
    </row>
    <row r="2978" spans="1:23">
      <c r="A2978" s="191"/>
      <c r="B2978" s="191"/>
      <c r="C2978" s="191"/>
      <c r="D2978" s="191"/>
      <c r="E2978" s="182"/>
      <c r="F2978" s="191"/>
      <c r="G2978" s="191"/>
      <c r="H2978" s="191"/>
      <c r="I2978" s="182"/>
      <c r="J2978" s="191"/>
      <c r="K2978" s="191"/>
      <c r="L2978" s="191"/>
      <c r="M2978" s="191"/>
      <c r="N2978" s="191"/>
      <c r="O2978" s="191"/>
      <c r="P2978" s="191"/>
      <c r="Q2978" s="191"/>
      <c r="R2978" s="191"/>
      <c r="S2978" s="191"/>
      <c r="T2978" s="191"/>
      <c r="U2978" s="191"/>
      <c r="V2978" s="191"/>
      <c r="W2978" s="191"/>
    </row>
    <row r="2979" spans="1:23">
      <c r="A2979" s="191"/>
      <c r="B2979" s="191"/>
      <c r="C2979" s="191"/>
      <c r="D2979" s="191"/>
      <c r="E2979" s="182"/>
      <c r="F2979" s="191"/>
      <c r="G2979" s="191"/>
      <c r="H2979" s="191"/>
      <c r="I2979" s="182"/>
      <c r="J2979" s="191"/>
      <c r="K2979" s="191"/>
      <c r="L2979" s="191"/>
      <c r="M2979" s="191"/>
      <c r="N2979" s="191"/>
      <c r="O2979" s="191"/>
      <c r="P2979" s="191"/>
      <c r="Q2979" s="191"/>
      <c r="R2979" s="191"/>
      <c r="S2979" s="191"/>
      <c r="T2979" s="191"/>
      <c r="U2979" s="191"/>
      <c r="V2979" s="191"/>
      <c r="W2979" s="191"/>
    </row>
    <row r="2980" spans="1:23">
      <c r="A2980" s="191"/>
      <c r="B2980" s="191"/>
      <c r="C2980" s="191"/>
      <c r="D2980" s="191"/>
      <c r="E2980" s="182"/>
      <c r="F2980" s="191"/>
      <c r="G2980" s="191"/>
      <c r="H2980" s="191"/>
      <c r="I2980" s="182"/>
      <c r="J2980" s="191"/>
      <c r="K2980" s="191"/>
      <c r="L2980" s="191"/>
      <c r="M2980" s="191"/>
      <c r="N2980" s="191"/>
      <c r="O2980" s="191"/>
      <c r="P2980" s="191"/>
      <c r="Q2980" s="191"/>
      <c r="R2980" s="191"/>
      <c r="S2980" s="191"/>
      <c r="T2980" s="191"/>
      <c r="U2980" s="191"/>
      <c r="V2980" s="191"/>
      <c r="W2980" s="191"/>
    </row>
    <row r="2981" spans="1:23">
      <c r="A2981" s="191"/>
      <c r="B2981" s="191"/>
      <c r="C2981" s="191"/>
      <c r="D2981" s="191"/>
      <c r="E2981" s="182"/>
      <c r="F2981" s="191"/>
      <c r="G2981" s="191"/>
      <c r="H2981" s="191"/>
      <c r="I2981" s="182"/>
      <c r="J2981" s="191"/>
      <c r="K2981" s="191"/>
      <c r="L2981" s="191"/>
      <c r="M2981" s="191"/>
      <c r="N2981" s="191"/>
      <c r="O2981" s="191"/>
      <c r="P2981" s="191"/>
      <c r="Q2981" s="191"/>
      <c r="R2981" s="191"/>
      <c r="S2981" s="191"/>
      <c r="T2981" s="191"/>
      <c r="U2981" s="191"/>
      <c r="V2981" s="191"/>
      <c r="W2981" s="191"/>
    </row>
    <row r="2982" spans="1:23">
      <c r="A2982" s="191"/>
      <c r="B2982" s="191"/>
      <c r="C2982" s="191"/>
      <c r="D2982" s="191"/>
      <c r="E2982" s="182"/>
      <c r="F2982" s="191"/>
      <c r="G2982" s="191"/>
      <c r="H2982" s="191"/>
      <c r="I2982" s="182"/>
      <c r="J2982" s="191"/>
      <c r="K2982" s="191"/>
      <c r="L2982" s="191"/>
      <c r="M2982" s="191"/>
      <c r="N2982" s="191"/>
      <c r="O2982" s="191"/>
      <c r="P2982" s="191"/>
      <c r="Q2982" s="191"/>
      <c r="R2982" s="191"/>
      <c r="S2982" s="191"/>
      <c r="T2982" s="191"/>
      <c r="U2982" s="191"/>
      <c r="V2982" s="191"/>
      <c r="W2982" s="191"/>
    </row>
    <row r="2983" spans="1:23">
      <c r="A2983" s="191"/>
      <c r="B2983" s="191"/>
      <c r="C2983" s="191"/>
      <c r="D2983" s="191"/>
      <c r="E2983" s="182"/>
      <c r="F2983" s="191"/>
      <c r="G2983" s="191"/>
      <c r="H2983" s="191"/>
      <c r="I2983" s="182"/>
      <c r="J2983" s="191"/>
      <c r="K2983" s="191"/>
      <c r="L2983" s="191"/>
      <c r="M2983" s="191"/>
      <c r="N2983" s="191"/>
      <c r="O2983" s="191"/>
      <c r="P2983" s="191"/>
      <c r="Q2983" s="191"/>
      <c r="R2983" s="191"/>
      <c r="S2983" s="191"/>
      <c r="T2983" s="191"/>
      <c r="U2983" s="191"/>
      <c r="V2983" s="191"/>
      <c r="W2983" s="191"/>
    </row>
    <row r="2984" spans="1:23">
      <c r="A2984" s="191"/>
      <c r="B2984" s="191"/>
      <c r="C2984" s="191"/>
      <c r="D2984" s="191"/>
      <c r="E2984" s="182"/>
      <c r="F2984" s="191"/>
      <c r="G2984" s="191"/>
      <c r="H2984" s="191"/>
      <c r="I2984" s="182"/>
      <c r="J2984" s="191"/>
      <c r="K2984" s="191"/>
      <c r="L2984" s="191"/>
      <c r="M2984" s="191"/>
      <c r="N2984" s="191"/>
      <c r="O2984" s="191"/>
      <c r="P2984" s="191"/>
      <c r="Q2984" s="191"/>
      <c r="R2984" s="191"/>
      <c r="S2984" s="191"/>
      <c r="T2984" s="191"/>
      <c r="U2984" s="191"/>
      <c r="V2984" s="191"/>
      <c r="W2984" s="191"/>
    </row>
    <row r="2985" spans="1:23">
      <c r="A2985" s="191"/>
      <c r="B2985" s="191"/>
      <c r="C2985" s="191"/>
      <c r="D2985" s="191"/>
      <c r="E2985" s="182"/>
      <c r="F2985" s="191"/>
      <c r="G2985" s="191"/>
      <c r="H2985" s="191"/>
      <c r="I2985" s="182"/>
      <c r="J2985" s="191"/>
      <c r="K2985" s="191"/>
      <c r="L2985" s="191"/>
      <c r="M2985" s="191"/>
      <c r="N2985" s="191"/>
      <c r="O2985" s="191"/>
      <c r="P2985" s="191"/>
      <c r="Q2985" s="191"/>
      <c r="R2985" s="191"/>
      <c r="S2985" s="191"/>
      <c r="T2985" s="191"/>
      <c r="U2985" s="191"/>
      <c r="V2985" s="191"/>
      <c r="W2985" s="191"/>
    </row>
    <row r="2986" spans="1:23">
      <c r="A2986" s="191"/>
      <c r="B2986" s="191"/>
      <c r="C2986" s="191"/>
      <c r="D2986" s="191"/>
      <c r="E2986" s="182"/>
      <c r="F2986" s="191"/>
      <c r="G2986" s="191"/>
      <c r="H2986" s="191"/>
      <c r="I2986" s="182"/>
      <c r="J2986" s="191"/>
      <c r="K2986" s="191"/>
      <c r="L2986" s="191"/>
      <c r="M2986" s="191"/>
      <c r="N2986" s="191"/>
      <c r="O2986" s="191"/>
      <c r="P2986" s="191"/>
      <c r="Q2986" s="191"/>
      <c r="R2986" s="191"/>
      <c r="S2986" s="191"/>
      <c r="T2986" s="191"/>
      <c r="U2986" s="191"/>
      <c r="V2986" s="191"/>
      <c r="W2986" s="191"/>
    </row>
    <row r="2987" spans="1:23">
      <c r="A2987" s="191"/>
      <c r="B2987" s="191"/>
      <c r="C2987" s="191"/>
      <c r="D2987" s="191"/>
      <c r="E2987" s="182"/>
      <c r="F2987" s="191"/>
      <c r="G2987" s="191"/>
      <c r="H2987" s="191"/>
      <c r="I2987" s="182"/>
      <c r="J2987" s="191"/>
      <c r="K2987" s="191"/>
      <c r="L2987" s="191"/>
      <c r="M2987" s="191"/>
      <c r="N2987" s="191"/>
      <c r="O2987" s="191"/>
      <c r="P2987" s="191"/>
      <c r="Q2987" s="191"/>
      <c r="R2987" s="191"/>
      <c r="S2987" s="191"/>
      <c r="T2987" s="191"/>
      <c r="U2987" s="191"/>
      <c r="V2987" s="191"/>
      <c r="W2987" s="191"/>
    </row>
    <row r="2988" spans="1:23">
      <c r="A2988" s="191"/>
      <c r="B2988" s="191"/>
      <c r="C2988" s="191"/>
      <c r="D2988" s="191"/>
      <c r="E2988" s="182"/>
      <c r="F2988" s="191"/>
      <c r="G2988" s="191"/>
      <c r="H2988" s="191"/>
      <c r="I2988" s="182"/>
      <c r="J2988" s="191"/>
      <c r="K2988" s="191"/>
      <c r="L2988" s="191"/>
      <c r="M2988" s="191"/>
      <c r="N2988" s="191"/>
      <c r="O2988" s="191"/>
      <c r="P2988" s="191"/>
      <c r="Q2988" s="191"/>
      <c r="R2988" s="191"/>
      <c r="S2988" s="191"/>
      <c r="T2988" s="191"/>
      <c r="U2988" s="191"/>
      <c r="V2988" s="191"/>
      <c r="W2988" s="191"/>
    </row>
    <row r="2989" spans="1:23">
      <c r="A2989" s="191"/>
      <c r="B2989" s="191"/>
      <c r="C2989" s="191"/>
      <c r="D2989" s="191"/>
      <c r="E2989" s="182"/>
      <c r="F2989" s="191"/>
      <c r="G2989" s="191"/>
      <c r="H2989" s="191"/>
      <c r="I2989" s="182"/>
      <c r="J2989" s="191"/>
      <c r="K2989" s="191"/>
      <c r="L2989" s="191"/>
      <c r="M2989" s="191"/>
      <c r="N2989" s="191"/>
      <c r="O2989" s="191"/>
      <c r="P2989" s="191"/>
      <c r="Q2989" s="191"/>
      <c r="R2989" s="191"/>
      <c r="S2989" s="191"/>
      <c r="T2989" s="191"/>
      <c r="U2989" s="191"/>
      <c r="V2989" s="191"/>
      <c r="W2989" s="191"/>
    </row>
    <row r="2990" spans="1:23">
      <c r="A2990" s="191"/>
      <c r="B2990" s="191"/>
      <c r="C2990" s="191"/>
      <c r="D2990" s="191"/>
      <c r="E2990" s="182"/>
      <c r="F2990" s="191"/>
      <c r="G2990" s="191"/>
      <c r="H2990" s="191"/>
      <c r="I2990" s="182"/>
      <c r="J2990" s="191"/>
      <c r="K2990" s="191"/>
      <c r="L2990" s="191"/>
      <c r="M2990" s="191"/>
      <c r="N2990" s="191"/>
      <c r="O2990" s="191"/>
      <c r="P2990" s="191"/>
      <c r="Q2990" s="191"/>
      <c r="R2990" s="191"/>
      <c r="S2990" s="191"/>
      <c r="T2990" s="191"/>
      <c r="U2990" s="191"/>
      <c r="V2990" s="191"/>
      <c r="W2990" s="191"/>
    </row>
    <row r="2991" spans="1:23">
      <c r="A2991" s="191"/>
      <c r="B2991" s="191"/>
      <c r="C2991" s="191"/>
      <c r="D2991" s="191"/>
      <c r="E2991" s="182"/>
      <c r="F2991" s="191"/>
      <c r="G2991" s="191"/>
      <c r="H2991" s="191"/>
      <c r="I2991" s="182"/>
      <c r="J2991" s="191"/>
      <c r="K2991" s="191"/>
      <c r="L2991" s="191"/>
      <c r="M2991" s="191"/>
      <c r="N2991" s="191"/>
      <c r="O2991" s="191"/>
      <c r="P2991" s="191"/>
      <c r="Q2991" s="191"/>
      <c r="R2991" s="191"/>
      <c r="S2991" s="191"/>
      <c r="T2991" s="191"/>
      <c r="U2991" s="191"/>
      <c r="V2991" s="191"/>
      <c r="W2991" s="191"/>
    </row>
    <row r="2992" spans="1:23">
      <c r="A2992" s="191"/>
      <c r="B2992" s="191"/>
      <c r="C2992" s="191"/>
      <c r="D2992" s="191"/>
      <c r="E2992" s="182"/>
      <c r="F2992" s="191"/>
      <c r="G2992" s="191"/>
      <c r="H2992" s="191"/>
      <c r="I2992" s="182"/>
      <c r="J2992" s="191"/>
      <c r="K2992" s="191"/>
      <c r="L2992" s="191"/>
      <c r="M2992" s="191"/>
      <c r="N2992" s="191"/>
      <c r="O2992" s="191"/>
      <c r="P2992" s="191"/>
      <c r="Q2992" s="191"/>
      <c r="R2992" s="191"/>
      <c r="S2992" s="191"/>
      <c r="T2992" s="191"/>
      <c r="U2992" s="191"/>
      <c r="V2992" s="191"/>
      <c r="W2992" s="191"/>
    </row>
    <row r="2993" spans="1:23">
      <c r="A2993" s="191"/>
      <c r="B2993" s="191"/>
      <c r="C2993" s="191"/>
      <c r="D2993" s="191"/>
      <c r="E2993" s="182"/>
      <c r="F2993" s="191"/>
      <c r="G2993" s="191"/>
      <c r="H2993" s="191"/>
      <c r="I2993" s="182"/>
      <c r="J2993" s="191"/>
      <c r="K2993" s="191"/>
      <c r="L2993" s="191"/>
      <c r="M2993" s="191"/>
      <c r="N2993" s="191"/>
      <c r="O2993" s="191"/>
      <c r="P2993" s="191"/>
      <c r="Q2993" s="191"/>
      <c r="R2993" s="191"/>
      <c r="S2993" s="191"/>
      <c r="T2993" s="191"/>
      <c r="U2993" s="191"/>
      <c r="V2993" s="191"/>
      <c r="W2993" s="191"/>
    </row>
    <row r="2994" spans="1:23">
      <c r="A2994" s="191"/>
      <c r="B2994" s="191"/>
      <c r="C2994" s="191"/>
      <c r="D2994" s="191"/>
      <c r="E2994" s="182"/>
      <c r="F2994" s="191"/>
      <c r="G2994" s="191"/>
      <c r="H2994" s="191"/>
      <c r="I2994" s="182"/>
      <c r="J2994" s="191"/>
      <c r="K2994" s="191"/>
      <c r="L2994" s="191"/>
      <c r="M2994" s="191"/>
      <c r="N2994" s="191"/>
      <c r="O2994" s="191"/>
      <c r="P2994" s="191"/>
      <c r="Q2994" s="191"/>
      <c r="R2994" s="191"/>
      <c r="S2994" s="191"/>
      <c r="T2994" s="191"/>
      <c r="U2994" s="191"/>
      <c r="V2994" s="191"/>
      <c r="W2994" s="191"/>
    </row>
    <row r="2995" spans="1:23">
      <c r="A2995" s="191"/>
      <c r="B2995" s="191"/>
      <c r="C2995" s="191"/>
      <c r="D2995" s="191"/>
      <c r="E2995" s="182"/>
      <c r="F2995" s="191"/>
      <c r="G2995" s="191"/>
      <c r="H2995" s="191"/>
      <c r="I2995" s="182"/>
      <c r="J2995" s="191"/>
      <c r="K2995" s="191"/>
      <c r="L2995" s="191"/>
      <c r="M2995" s="191"/>
      <c r="N2995" s="191"/>
      <c r="O2995" s="191"/>
      <c r="P2995" s="191"/>
      <c r="Q2995" s="191"/>
      <c r="R2995" s="191"/>
      <c r="S2995" s="191"/>
      <c r="T2995" s="191"/>
      <c r="U2995" s="191"/>
      <c r="V2995" s="191"/>
      <c r="W2995" s="191"/>
    </row>
    <row r="2996" spans="1:23">
      <c r="A2996" s="191"/>
      <c r="B2996" s="191"/>
      <c r="C2996" s="191"/>
      <c r="D2996" s="191"/>
      <c r="E2996" s="182"/>
      <c r="F2996" s="191"/>
      <c r="G2996" s="191"/>
      <c r="H2996" s="191"/>
      <c r="I2996" s="182"/>
      <c r="J2996" s="191"/>
      <c r="K2996" s="191"/>
      <c r="L2996" s="191"/>
      <c r="M2996" s="191"/>
      <c r="N2996" s="191"/>
      <c r="O2996" s="191"/>
      <c r="P2996" s="191"/>
      <c r="Q2996" s="191"/>
      <c r="R2996" s="191"/>
      <c r="S2996" s="191"/>
      <c r="T2996" s="191"/>
      <c r="U2996" s="191"/>
      <c r="V2996" s="191"/>
      <c r="W2996" s="191"/>
    </row>
    <row r="2997" spans="1:23">
      <c r="A2997" s="191"/>
      <c r="B2997" s="191"/>
      <c r="C2997" s="191"/>
      <c r="D2997" s="191"/>
      <c r="E2997" s="182"/>
      <c r="F2997" s="191"/>
      <c r="G2997" s="191"/>
      <c r="H2997" s="191"/>
      <c r="I2997" s="182"/>
      <c r="J2997" s="191"/>
      <c r="K2997" s="191"/>
      <c r="L2997" s="191"/>
      <c r="M2997" s="191"/>
      <c r="N2997" s="191"/>
      <c r="O2997" s="191"/>
      <c r="P2997" s="191"/>
      <c r="Q2997" s="191"/>
      <c r="R2997" s="191"/>
      <c r="S2997" s="191"/>
      <c r="T2997" s="191"/>
      <c r="U2997" s="191"/>
      <c r="V2997" s="191"/>
      <c r="W2997" s="191"/>
    </row>
    <row r="2998" spans="1:23">
      <c r="A2998" s="191"/>
      <c r="B2998" s="191"/>
      <c r="C2998" s="191"/>
      <c r="D2998" s="191"/>
      <c r="E2998" s="182"/>
      <c r="F2998" s="191"/>
      <c r="G2998" s="191"/>
      <c r="H2998" s="191"/>
      <c r="I2998" s="182"/>
      <c r="J2998" s="191"/>
      <c r="K2998" s="191"/>
      <c r="L2998" s="191"/>
      <c r="M2998" s="191"/>
      <c r="N2998" s="191"/>
      <c r="O2998" s="191"/>
      <c r="P2998" s="191"/>
      <c r="Q2998" s="191"/>
      <c r="R2998" s="191"/>
      <c r="S2998" s="191"/>
      <c r="T2998" s="191"/>
      <c r="U2998" s="191"/>
      <c r="V2998" s="191"/>
      <c r="W2998" s="191"/>
    </row>
    <row r="2999" spans="1:23">
      <c r="A2999" s="191"/>
      <c r="B2999" s="191"/>
      <c r="C2999" s="191"/>
      <c r="D2999" s="191"/>
      <c r="E2999" s="182"/>
      <c r="F2999" s="191"/>
      <c r="G2999" s="191"/>
      <c r="H2999" s="191"/>
      <c r="I2999" s="182"/>
      <c r="J2999" s="191"/>
      <c r="K2999" s="191"/>
      <c r="L2999" s="191"/>
      <c r="M2999" s="191"/>
      <c r="N2999" s="191"/>
      <c r="O2999" s="191"/>
      <c r="P2999" s="191"/>
      <c r="Q2999" s="191"/>
      <c r="R2999" s="191"/>
      <c r="S2999" s="191"/>
      <c r="T2999" s="191"/>
      <c r="U2999" s="191"/>
      <c r="V2999" s="191"/>
      <c r="W2999" s="191"/>
    </row>
    <row r="3000" spans="1:23">
      <c r="A3000" s="191"/>
      <c r="B3000" s="191"/>
      <c r="C3000" s="191"/>
      <c r="D3000" s="191"/>
      <c r="E3000" s="182"/>
      <c r="F3000" s="191"/>
      <c r="G3000" s="191"/>
      <c r="H3000" s="191"/>
      <c r="I3000" s="182"/>
      <c r="J3000" s="191"/>
      <c r="K3000" s="191"/>
      <c r="L3000" s="191"/>
      <c r="M3000" s="191"/>
      <c r="N3000" s="191"/>
      <c r="O3000" s="191"/>
      <c r="P3000" s="191"/>
      <c r="Q3000" s="191"/>
      <c r="R3000" s="191"/>
      <c r="S3000" s="191"/>
      <c r="T3000" s="191"/>
      <c r="U3000" s="191"/>
      <c r="V3000" s="191"/>
      <c r="W3000" s="191"/>
    </row>
    <row r="3001" spans="1:23">
      <c r="A3001" s="191"/>
      <c r="B3001" s="191"/>
      <c r="C3001" s="191"/>
      <c r="D3001" s="191"/>
      <c r="E3001" s="182"/>
      <c r="F3001" s="191"/>
      <c r="G3001" s="191"/>
      <c r="H3001" s="191"/>
      <c r="I3001" s="182"/>
      <c r="J3001" s="191"/>
      <c r="K3001" s="191"/>
      <c r="L3001" s="191"/>
      <c r="M3001" s="191"/>
      <c r="N3001" s="191"/>
      <c r="O3001" s="191"/>
      <c r="P3001" s="191"/>
      <c r="Q3001" s="191"/>
      <c r="R3001" s="191"/>
      <c r="S3001" s="191"/>
      <c r="T3001" s="191"/>
      <c r="U3001" s="191"/>
      <c r="V3001" s="191"/>
      <c r="W3001" s="191"/>
    </row>
    <row r="3002" spans="1:23">
      <c r="A3002" s="191"/>
      <c r="B3002" s="191"/>
      <c r="C3002" s="191"/>
      <c r="D3002" s="191"/>
      <c r="E3002" s="182"/>
      <c r="F3002" s="191"/>
      <c r="G3002" s="191"/>
      <c r="H3002" s="191"/>
      <c r="I3002" s="182"/>
      <c r="J3002" s="191"/>
      <c r="K3002" s="191"/>
      <c r="L3002" s="191"/>
      <c r="M3002" s="191"/>
      <c r="N3002" s="191"/>
      <c r="O3002" s="191"/>
      <c r="P3002" s="191"/>
      <c r="Q3002" s="191"/>
      <c r="R3002" s="191"/>
      <c r="S3002" s="191"/>
      <c r="T3002" s="191"/>
      <c r="U3002" s="191"/>
      <c r="V3002" s="191"/>
      <c r="W3002" s="191"/>
    </row>
    <row r="3003" spans="1:23">
      <c r="A3003" s="191"/>
      <c r="B3003" s="191"/>
      <c r="C3003" s="191"/>
      <c r="D3003" s="191"/>
      <c r="E3003" s="182"/>
      <c r="F3003" s="191"/>
      <c r="G3003" s="191"/>
      <c r="H3003" s="191"/>
      <c r="I3003" s="182"/>
      <c r="J3003" s="191"/>
      <c r="K3003" s="191"/>
      <c r="L3003" s="191"/>
      <c r="M3003" s="191"/>
      <c r="N3003" s="191"/>
      <c r="O3003" s="191"/>
      <c r="P3003" s="191"/>
      <c r="Q3003" s="191"/>
      <c r="R3003" s="191"/>
      <c r="S3003" s="191"/>
      <c r="T3003" s="191"/>
      <c r="U3003" s="191"/>
      <c r="V3003" s="191"/>
      <c r="W3003" s="191"/>
    </row>
    <row r="3004" spans="1:23">
      <c r="A3004" s="191"/>
      <c r="B3004" s="191"/>
      <c r="C3004" s="191"/>
      <c r="D3004" s="191"/>
      <c r="E3004" s="182"/>
      <c r="F3004" s="191"/>
      <c r="G3004" s="191"/>
      <c r="H3004" s="191"/>
      <c r="I3004" s="182"/>
      <c r="J3004" s="191"/>
      <c r="K3004" s="191"/>
      <c r="L3004" s="191"/>
      <c r="M3004" s="191"/>
      <c r="N3004" s="191"/>
      <c r="O3004" s="191"/>
      <c r="P3004" s="191"/>
      <c r="Q3004" s="191"/>
      <c r="R3004" s="191"/>
      <c r="S3004" s="191"/>
      <c r="T3004" s="191"/>
      <c r="U3004" s="191"/>
      <c r="V3004" s="191"/>
      <c r="W3004" s="191"/>
    </row>
    <row r="3005" spans="1:23">
      <c r="A3005" s="191"/>
      <c r="B3005" s="191"/>
      <c r="C3005" s="191"/>
      <c r="D3005" s="191"/>
      <c r="E3005" s="182"/>
      <c r="F3005" s="191"/>
      <c r="G3005" s="191"/>
      <c r="H3005" s="191"/>
      <c r="I3005" s="182"/>
      <c r="J3005" s="191"/>
      <c r="K3005" s="191"/>
      <c r="L3005" s="191"/>
      <c r="M3005" s="191"/>
      <c r="N3005" s="191"/>
      <c r="O3005" s="191"/>
      <c r="P3005" s="191"/>
      <c r="Q3005" s="191"/>
      <c r="R3005" s="191"/>
      <c r="S3005" s="191"/>
      <c r="T3005" s="191"/>
      <c r="U3005" s="191"/>
      <c r="V3005" s="191"/>
      <c r="W3005" s="191"/>
    </row>
    <row r="3006" spans="1:23">
      <c r="A3006" s="191"/>
      <c r="B3006" s="191"/>
      <c r="C3006" s="191"/>
      <c r="D3006" s="191"/>
      <c r="E3006" s="182"/>
      <c r="F3006" s="191"/>
      <c r="G3006" s="191"/>
      <c r="H3006" s="191"/>
      <c r="I3006" s="182"/>
      <c r="J3006" s="191"/>
      <c r="K3006" s="191"/>
      <c r="L3006" s="191"/>
      <c r="M3006" s="191"/>
      <c r="N3006" s="191"/>
      <c r="O3006" s="191"/>
      <c r="P3006" s="191"/>
      <c r="Q3006" s="191"/>
      <c r="R3006" s="191"/>
      <c r="S3006" s="191"/>
      <c r="T3006" s="191"/>
      <c r="U3006" s="191"/>
      <c r="V3006" s="191"/>
      <c r="W3006" s="191"/>
    </row>
    <row r="3007" spans="1:23">
      <c r="A3007" s="191"/>
      <c r="B3007" s="191"/>
      <c r="C3007" s="191"/>
      <c r="D3007" s="191"/>
      <c r="E3007" s="182"/>
      <c r="F3007" s="191"/>
      <c r="G3007" s="191"/>
      <c r="H3007" s="191"/>
      <c r="I3007" s="182"/>
      <c r="J3007" s="191"/>
      <c r="K3007" s="191"/>
      <c r="L3007" s="191"/>
      <c r="M3007" s="191"/>
      <c r="N3007" s="191"/>
      <c r="O3007" s="191"/>
      <c r="P3007" s="191"/>
      <c r="Q3007" s="191"/>
      <c r="R3007" s="191"/>
      <c r="S3007" s="191"/>
      <c r="T3007" s="191"/>
      <c r="U3007" s="191"/>
      <c r="V3007" s="191"/>
      <c r="W3007" s="191"/>
    </row>
    <row r="3008" spans="1:23">
      <c r="A3008" s="191"/>
      <c r="B3008" s="191"/>
      <c r="C3008" s="191"/>
      <c r="D3008" s="191"/>
      <c r="E3008" s="182"/>
      <c r="F3008" s="191"/>
      <c r="G3008" s="191"/>
      <c r="H3008" s="191"/>
      <c r="I3008" s="182"/>
      <c r="J3008" s="191"/>
      <c r="K3008" s="191"/>
      <c r="L3008" s="191"/>
      <c r="M3008" s="191"/>
      <c r="N3008" s="191"/>
      <c r="O3008" s="191"/>
      <c r="P3008" s="191"/>
      <c r="Q3008" s="191"/>
      <c r="R3008" s="191"/>
      <c r="S3008" s="191"/>
      <c r="T3008" s="191"/>
      <c r="U3008" s="191"/>
      <c r="V3008" s="191"/>
      <c r="W3008" s="191"/>
    </row>
    <row r="3009" spans="1:23">
      <c r="A3009" s="191"/>
      <c r="B3009" s="191"/>
      <c r="C3009" s="191"/>
      <c r="D3009" s="191"/>
      <c r="E3009" s="182"/>
      <c r="F3009" s="191"/>
      <c r="G3009" s="191"/>
      <c r="H3009" s="191"/>
      <c r="I3009" s="182"/>
      <c r="J3009" s="191"/>
      <c r="K3009" s="191"/>
      <c r="L3009" s="191"/>
      <c r="M3009" s="191"/>
      <c r="N3009" s="191"/>
      <c r="O3009" s="191"/>
      <c r="P3009" s="191"/>
      <c r="Q3009" s="191"/>
      <c r="R3009" s="191"/>
      <c r="S3009" s="191"/>
      <c r="T3009" s="191"/>
      <c r="U3009" s="191"/>
      <c r="V3009" s="191"/>
      <c r="W3009" s="191"/>
    </row>
    <row r="3010" spans="1:23">
      <c r="A3010" s="191"/>
      <c r="B3010" s="191"/>
      <c r="C3010" s="191"/>
      <c r="D3010" s="191"/>
      <c r="E3010" s="182"/>
      <c r="F3010" s="191"/>
      <c r="G3010" s="191"/>
      <c r="H3010" s="191"/>
      <c r="I3010" s="182"/>
      <c r="J3010" s="191"/>
      <c r="K3010" s="191"/>
      <c r="L3010" s="191"/>
      <c r="M3010" s="191"/>
      <c r="N3010" s="191"/>
      <c r="O3010" s="191"/>
      <c r="P3010" s="191"/>
      <c r="Q3010" s="191"/>
      <c r="R3010" s="191"/>
      <c r="S3010" s="191"/>
      <c r="T3010" s="191"/>
      <c r="U3010" s="191"/>
      <c r="V3010" s="191"/>
      <c r="W3010" s="191"/>
    </row>
    <row r="3011" spans="1:23">
      <c r="A3011" s="191"/>
      <c r="B3011" s="191"/>
      <c r="C3011" s="191"/>
      <c r="D3011" s="191"/>
      <c r="E3011" s="182"/>
      <c r="F3011" s="191"/>
      <c r="G3011" s="191"/>
      <c r="H3011" s="191"/>
      <c r="I3011" s="182"/>
      <c r="J3011" s="191"/>
      <c r="K3011" s="191"/>
      <c r="L3011" s="191"/>
      <c r="M3011" s="191"/>
      <c r="N3011" s="191"/>
      <c r="O3011" s="191"/>
      <c r="P3011" s="191"/>
      <c r="Q3011" s="191"/>
      <c r="R3011" s="191"/>
      <c r="S3011" s="191"/>
      <c r="T3011" s="191"/>
      <c r="U3011" s="191"/>
      <c r="V3011" s="191"/>
      <c r="W3011" s="191"/>
    </row>
    <row r="3012" spans="1:23">
      <c r="A3012" s="191"/>
      <c r="B3012" s="191"/>
      <c r="C3012" s="191"/>
      <c r="D3012" s="191"/>
      <c r="E3012" s="182"/>
      <c r="F3012" s="191"/>
      <c r="G3012" s="191"/>
      <c r="H3012" s="191"/>
      <c r="I3012" s="182"/>
      <c r="J3012" s="191"/>
      <c r="K3012" s="191"/>
      <c r="L3012" s="191"/>
      <c r="M3012" s="191"/>
      <c r="N3012" s="191"/>
      <c r="O3012" s="191"/>
      <c r="P3012" s="191"/>
      <c r="Q3012" s="191"/>
      <c r="R3012" s="191"/>
      <c r="S3012" s="191"/>
      <c r="T3012" s="191"/>
      <c r="U3012" s="191"/>
      <c r="V3012" s="191"/>
      <c r="W3012" s="191"/>
    </row>
    <row r="3013" spans="1:23">
      <c r="A3013" s="191"/>
      <c r="B3013" s="191"/>
      <c r="C3013" s="191"/>
      <c r="D3013" s="191"/>
      <c r="E3013" s="182"/>
      <c r="F3013" s="191"/>
      <c r="G3013" s="191"/>
      <c r="H3013" s="191"/>
      <c r="I3013" s="182"/>
      <c r="J3013" s="191"/>
      <c r="K3013" s="191"/>
      <c r="L3013" s="191"/>
      <c r="M3013" s="191"/>
      <c r="N3013" s="191"/>
      <c r="O3013" s="191"/>
      <c r="P3013" s="191"/>
      <c r="Q3013" s="191"/>
      <c r="R3013" s="191"/>
      <c r="S3013" s="191"/>
      <c r="T3013" s="191"/>
      <c r="U3013" s="191"/>
      <c r="V3013" s="191"/>
      <c r="W3013" s="191"/>
    </row>
    <row r="3014" spans="1:23">
      <c r="A3014" s="191"/>
      <c r="B3014" s="191"/>
      <c r="C3014" s="191"/>
      <c r="D3014" s="191"/>
      <c r="E3014" s="182"/>
      <c r="F3014" s="191"/>
      <c r="G3014" s="191"/>
      <c r="H3014" s="191"/>
      <c r="I3014" s="182"/>
      <c r="J3014" s="191"/>
      <c r="K3014" s="191"/>
      <c r="L3014" s="191"/>
      <c r="M3014" s="191"/>
      <c r="N3014" s="191"/>
      <c r="O3014" s="191"/>
      <c r="P3014" s="191"/>
      <c r="Q3014" s="191"/>
      <c r="R3014" s="191"/>
      <c r="S3014" s="191"/>
      <c r="T3014" s="191"/>
      <c r="U3014" s="191"/>
      <c r="V3014" s="191"/>
      <c r="W3014" s="191"/>
    </row>
    <row r="3015" spans="1:23">
      <c r="A3015" s="191"/>
      <c r="B3015" s="191"/>
      <c r="C3015" s="191"/>
      <c r="D3015" s="191"/>
      <c r="E3015" s="182"/>
      <c r="F3015" s="191"/>
      <c r="G3015" s="191"/>
      <c r="H3015" s="191"/>
      <c r="I3015" s="182"/>
      <c r="J3015" s="191"/>
      <c r="K3015" s="191"/>
      <c r="L3015" s="191"/>
      <c r="M3015" s="191"/>
      <c r="N3015" s="191"/>
      <c r="O3015" s="191"/>
      <c r="P3015" s="191"/>
      <c r="Q3015" s="191"/>
      <c r="R3015" s="191"/>
      <c r="S3015" s="191"/>
      <c r="T3015" s="191"/>
      <c r="U3015" s="191"/>
      <c r="V3015" s="191"/>
      <c r="W3015" s="191"/>
    </row>
    <row r="3016" spans="1:23">
      <c r="A3016" s="191"/>
      <c r="B3016" s="191"/>
      <c r="C3016" s="191"/>
      <c r="D3016" s="191"/>
      <c r="E3016" s="182"/>
      <c r="F3016" s="191"/>
      <c r="G3016" s="191"/>
      <c r="H3016" s="191"/>
      <c r="I3016" s="182"/>
      <c r="J3016" s="191"/>
      <c r="K3016" s="191"/>
      <c r="L3016" s="191"/>
      <c r="M3016" s="191"/>
      <c r="N3016" s="191"/>
      <c r="O3016" s="191"/>
      <c r="P3016" s="191"/>
      <c r="Q3016" s="191"/>
      <c r="R3016" s="191"/>
      <c r="S3016" s="191"/>
      <c r="T3016" s="191"/>
      <c r="U3016" s="191"/>
      <c r="V3016" s="191"/>
      <c r="W3016" s="191"/>
    </row>
    <row r="3017" spans="1:23">
      <c r="A3017" s="191"/>
      <c r="B3017" s="191"/>
      <c r="C3017" s="191"/>
      <c r="D3017" s="191"/>
      <c r="E3017" s="182"/>
      <c r="F3017" s="191"/>
      <c r="G3017" s="191"/>
      <c r="H3017" s="191"/>
      <c r="I3017" s="182"/>
      <c r="J3017" s="191"/>
      <c r="K3017" s="191"/>
      <c r="L3017" s="191"/>
      <c r="M3017" s="191"/>
      <c r="N3017" s="191"/>
      <c r="O3017" s="191"/>
      <c r="P3017" s="191"/>
      <c r="Q3017" s="191"/>
      <c r="R3017" s="191"/>
      <c r="S3017" s="191"/>
      <c r="T3017" s="191"/>
      <c r="U3017" s="191"/>
      <c r="V3017" s="191"/>
      <c r="W3017" s="191"/>
    </row>
    <row r="3018" spans="1:23">
      <c r="A3018" s="191"/>
      <c r="B3018" s="191"/>
      <c r="C3018" s="191"/>
      <c r="D3018" s="191"/>
      <c r="E3018" s="182"/>
      <c r="F3018" s="191"/>
      <c r="G3018" s="191"/>
      <c r="H3018" s="191"/>
      <c r="I3018" s="182"/>
      <c r="J3018" s="191"/>
      <c r="K3018" s="191"/>
      <c r="L3018" s="191"/>
      <c r="M3018" s="191"/>
      <c r="N3018" s="191"/>
      <c r="O3018" s="191"/>
      <c r="P3018" s="191"/>
      <c r="Q3018" s="191"/>
      <c r="R3018" s="191"/>
      <c r="S3018" s="191"/>
      <c r="T3018" s="191"/>
      <c r="U3018" s="191"/>
      <c r="V3018" s="191"/>
      <c r="W3018" s="191"/>
    </row>
    <row r="3019" spans="1:23">
      <c r="A3019" s="191"/>
      <c r="B3019" s="191"/>
      <c r="C3019" s="191"/>
      <c r="D3019" s="191"/>
      <c r="E3019" s="182"/>
      <c r="F3019" s="191"/>
      <c r="G3019" s="191"/>
      <c r="H3019" s="191"/>
      <c r="I3019" s="182"/>
      <c r="J3019" s="191"/>
      <c r="K3019" s="191"/>
      <c r="L3019" s="191"/>
      <c r="M3019" s="191"/>
      <c r="N3019" s="191"/>
      <c r="O3019" s="191"/>
      <c r="P3019" s="191"/>
      <c r="Q3019" s="191"/>
      <c r="R3019" s="191"/>
      <c r="S3019" s="191"/>
      <c r="T3019" s="191"/>
      <c r="U3019" s="191"/>
      <c r="V3019" s="191"/>
      <c r="W3019" s="191"/>
    </row>
    <row r="3020" spans="1:23">
      <c r="A3020" s="191"/>
      <c r="B3020" s="191"/>
      <c r="C3020" s="191"/>
      <c r="D3020" s="191"/>
      <c r="E3020" s="182"/>
      <c r="F3020" s="191"/>
      <c r="G3020" s="191"/>
      <c r="H3020" s="191"/>
      <c r="I3020" s="182"/>
      <c r="J3020" s="191"/>
      <c r="K3020" s="191"/>
      <c r="L3020" s="191"/>
      <c r="M3020" s="191"/>
      <c r="N3020" s="191"/>
      <c r="O3020" s="191"/>
      <c r="P3020" s="191"/>
      <c r="Q3020" s="191"/>
      <c r="R3020" s="191"/>
      <c r="S3020" s="191"/>
      <c r="T3020" s="191"/>
      <c r="U3020" s="191"/>
      <c r="V3020" s="191"/>
      <c r="W3020" s="191"/>
    </row>
    <row r="3021" spans="1:23">
      <c r="A3021" s="191"/>
      <c r="B3021" s="191"/>
      <c r="C3021" s="191"/>
      <c r="D3021" s="191"/>
      <c r="E3021" s="182"/>
      <c r="F3021" s="191"/>
      <c r="G3021" s="191"/>
      <c r="H3021" s="191"/>
      <c r="I3021" s="182"/>
      <c r="J3021" s="191"/>
      <c r="K3021" s="191"/>
      <c r="L3021" s="191"/>
      <c r="M3021" s="191"/>
      <c r="N3021" s="191"/>
      <c r="O3021" s="191"/>
      <c r="P3021" s="191"/>
      <c r="Q3021" s="191"/>
      <c r="R3021" s="191"/>
      <c r="S3021" s="191"/>
      <c r="T3021" s="191"/>
      <c r="U3021" s="191"/>
      <c r="V3021" s="191"/>
      <c r="W3021" s="191"/>
    </row>
    <row r="3022" spans="1:23">
      <c r="A3022" s="191"/>
      <c r="B3022" s="191"/>
      <c r="C3022" s="191"/>
      <c r="D3022" s="191"/>
      <c r="E3022" s="182"/>
      <c r="F3022" s="191"/>
      <c r="G3022" s="191"/>
      <c r="H3022" s="191"/>
      <c r="I3022" s="182"/>
      <c r="J3022" s="191"/>
      <c r="K3022" s="191"/>
      <c r="L3022" s="191"/>
      <c r="M3022" s="191"/>
      <c r="N3022" s="191"/>
      <c r="O3022" s="191"/>
      <c r="P3022" s="191"/>
      <c r="Q3022" s="191"/>
      <c r="R3022" s="191"/>
      <c r="S3022" s="191"/>
      <c r="T3022" s="191"/>
      <c r="U3022" s="191"/>
      <c r="V3022" s="191"/>
      <c r="W3022" s="191"/>
    </row>
    <row r="3023" spans="1:23">
      <c r="A3023" s="191"/>
      <c r="B3023" s="191"/>
      <c r="C3023" s="191"/>
      <c r="D3023" s="191"/>
      <c r="E3023" s="182"/>
      <c r="F3023" s="191"/>
      <c r="G3023" s="191"/>
      <c r="H3023" s="191"/>
      <c r="I3023" s="182"/>
      <c r="J3023" s="191"/>
      <c r="K3023" s="191"/>
      <c r="L3023" s="191"/>
      <c r="M3023" s="191"/>
      <c r="N3023" s="191"/>
      <c r="O3023" s="191"/>
      <c r="P3023" s="191"/>
      <c r="Q3023" s="191"/>
      <c r="R3023" s="191"/>
      <c r="S3023" s="191"/>
      <c r="T3023" s="191"/>
      <c r="U3023" s="191"/>
      <c r="V3023" s="191"/>
      <c r="W3023" s="191"/>
    </row>
    <row r="3024" spans="1:23">
      <c r="A3024" s="191"/>
      <c r="B3024" s="191"/>
      <c r="C3024" s="191"/>
      <c r="D3024" s="191"/>
      <c r="E3024" s="182"/>
      <c r="F3024" s="191"/>
      <c r="G3024" s="191"/>
      <c r="H3024" s="191"/>
      <c r="I3024" s="182"/>
      <c r="J3024" s="191"/>
      <c r="K3024" s="191"/>
      <c r="L3024" s="191"/>
      <c r="M3024" s="191"/>
      <c r="N3024" s="191"/>
      <c r="O3024" s="191"/>
      <c r="P3024" s="191"/>
      <c r="Q3024" s="191"/>
      <c r="R3024" s="191"/>
      <c r="S3024" s="191"/>
      <c r="T3024" s="191"/>
      <c r="U3024" s="191"/>
      <c r="V3024" s="191"/>
      <c r="W3024" s="191"/>
    </row>
    <row r="3025" spans="1:23">
      <c r="A3025" s="191"/>
      <c r="B3025" s="191"/>
      <c r="C3025" s="191"/>
      <c r="D3025" s="191"/>
      <c r="E3025" s="182"/>
      <c r="F3025" s="191"/>
      <c r="G3025" s="191"/>
      <c r="H3025" s="191"/>
      <c r="I3025" s="182"/>
      <c r="J3025" s="191"/>
      <c r="K3025" s="191"/>
      <c r="L3025" s="191"/>
      <c r="M3025" s="191"/>
      <c r="N3025" s="191"/>
      <c r="O3025" s="191"/>
      <c r="P3025" s="191"/>
      <c r="Q3025" s="191"/>
      <c r="R3025" s="191"/>
      <c r="S3025" s="191"/>
      <c r="T3025" s="191"/>
      <c r="U3025" s="191"/>
      <c r="V3025" s="191"/>
      <c r="W3025" s="191"/>
    </row>
    <row r="3026" spans="1:23">
      <c r="A3026" s="191"/>
      <c r="B3026" s="191"/>
      <c r="C3026" s="191"/>
      <c r="D3026" s="191"/>
      <c r="E3026" s="182"/>
      <c r="F3026" s="191"/>
      <c r="G3026" s="191"/>
      <c r="H3026" s="191"/>
      <c r="I3026" s="182"/>
      <c r="J3026" s="191"/>
      <c r="K3026" s="191"/>
      <c r="L3026" s="191"/>
      <c r="M3026" s="191"/>
      <c r="N3026" s="191"/>
      <c r="O3026" s="191"/>
      <c r="P3026" s="191"/>
      <c r="Q3026" s="191"/>
      <c r="R3026" s="191"/>
      <c r="S3026" s="191"/>
      <c r="T3026" s="191"/>
      <c r="U3026" s="191"/>
      <c r="V3026" s="191"/>
      <c r="W3026" s="191"/>
    </row>
    <row r="3027" spans="1:23">
      <c r="A3027" s="191"/>
      <c r="B3027" s="191"/>
      <c r="C3027" s="191"/>
      <c r="D3027" s="191"/>
      <c r="E3027" s="182"/>
      <c r="F3027" s="191"/>
      <c r="G3027" s="191"/>
      <c r="H3027" s="191"/>
      <c r="I3027" s="182"/>
      <c r="J3027" s="191"/>
      <c r="K3027" s="191"/>
      <c r="L3027" s="191"/>
      <c r="M3027" s="191"/>
      <c r="N3027" s="191"/>
      <c r="O3027" s="191"/>
      <c r="P3027" s="191"/>
      <c r="Q3027" s="191"/>
      <c r="R3027" s="191"/>
      <c r="S3027" s="191"/>
      <c r="T3027" s="191"/>
      <c r="U3027" s="191"/>
      <c r="V3027" s="191"/>
      <c r="W3027" s="191"/>
    </row>
    <row r="3028" spans="1:23">
      <c r="A3028" s="191"/>
      <c r="B3028" s="191"/>
      <c r="C3028" s="191"/>
      <c r="D3028" s="191"/>
      <c r="E3028" s="182"/>
      <c r="F3028" s="191"/>
      <c r="G3028" s="191"/>
      <c r="H3028" s="191"/>
      <c r="I3028" s="182"/>
      <c r="J3028" s="191"/>
      <c r="K3028" s="191"/>
      <c r="L3028" s="191"/>
      <c r="M3028" s="191"/>
      <c r="N3028" s="191"/>
      <c r="O3028" s="191"/>
      <c r="P3028" s="191"/>
      <c r="Q3028" s="191"/>
      <c r="R3028" s="191"/>
      <c r="S3028" s="191"/>
      <c r="T3028" s="191"/>
      <c r="U3028" s="191"/>
      <c r="V3028" s="191"/>
      <c r="W3028" s="191"/>
    </row>
    <row r="3029" spans="1:23">
      <c r="A3029" s="191"/>
      <c r="B3029" s="191"/>
      <c r="C3029" s="191"/>
      <c r="D3029" s="191"/>
      <c r="E3029" s="182"/>
      <c r="F3029" s="191"/>
      <c r="G3029" s="191"/>
      <c r="H3029" s="191"/>
      <c r="I3029" s="182"/>
      <c r="J3029" s="191"/>
      <c r="K3029" s="191"/>
      <c r="L3029" s="191"/>
      <c r="M3029" s="191"/>
      <c r="N3029" s="191"/>
      <c r="O3029" s="191"/>
      <c r="P3029" s="191"/>
      <c r="Q3029" s="191"/>
      <c r="R3029" s="191"/>
      <c r="S3029" s="191"/>
      <c r="T3029" s="191"/>
      <c r="U3029" s="191"/>
      <c r="V3029" s="191"/>
      <c r="W3029" s="191"/>
    </row>
    <row r="3030" spans="1:23">
      <c r="A3030" s="191"/>
      <c r="B3030" s="191"/>
      <c r="C3030" s="191"/>
      <c r="D3030" s="191"/>
      <c r="E3030" s="182"/>
      <c r="F3030" s="191"/>
      <c r="G3030" s="191"/>
      <c r="H3030" s="191"/>
      <c r="I3030" s="182"/>
      <c r="J3030" s="191"/>
      <c r="K3030" s="191"/>
      <c r="L3030" s="191"/>
      <c r="M3030" s="191"/>
      <c r="N3030" s="191"/>
      <c r="O3030" s="191"/>
      <c r="P3030" s="191"/>
      <c r="Q3030" s="191"/>
      <c r="R3030" s="191"/>
      <c r="S3030" s="191"/>
      <c r="T3030" s="191"/>
      <c r="U3030" s="191"/>
      <c r="V3030" s="191"/>
      <c r="W3030" s="191"/>
    </row>
    <row r="3031" spans="1:23">
      <c r="A3031" s="191"/>
      <c r="B3031" s="191"/>
      <c r="C3031" s="191"/>
      <c r="D3031" s="191"/>
      <c r="E3031" s="182"/>
      <c r="F3031" s="191"/>
      <c r="G3031" s="191"/>
      <c r="H3031" s="191"/>
      <c r="I3031" s="182"/>
      <c r="J3031" s="191"/>
      <c r="K3031" s="191"/>
      <c r="L3031" s="191"/>
      <c r="M3031" s="191"/>
      <c r="N3031" s="191"/>
      <c r="O3031" s="191"/>
      <c r="P3031" s="191"/>
      <c r="Q3031" s="191"/>
      <c r="R3031" s="191"/>
      <c r="S3031" s="191"/>
      <c r="T3031" s="191"/>
      <c r="U3031" s="191"/>
      <c r="V3031" s="191"/>
      <c r="W3031" s="191"/>
    </row>
    <row r="3032" spans="1:23">
      <c r="A3032" s="191"/>
      <c r="B3032" s="191"/>
      <c r="C3032" s="191"/>
      <c r="D3032" s="191"/>
      <c r="E3032" s="182"/>
      <c r="F3032" s="191"/>
      <c r="G3032" s="191"/>
      <c r="H3032" s="191"/>
      <c r="I3032" s="182"/>
      <c r="J3032" s="191"/>
      <c r="K3032" s="191"/>
      <c r="L3032" s="191"/>
      <c r="M3032" s="191"/>
      <c r="N3032" s="191"/>
      <c r="O3032" s="191"/>
      <c r="P3032" s="191"/>
      <c r="Q3032" s="191"/>
      <c r="R3032" s="191"/>
      <c r="S3032" s="191"/>
      <c r="T3032" s="191"/>
      <c r="U3032" s="191"/>
      <c r="V3032" s="191"/>
      <c r="W3032" s="191"/>
    </row>
    <row r="3033" spans="1:23">
      <c r="A3033" s="191"/>
      <c r="B3033" s="191"/>
      <c r="C3033" s="191"/>
      <c r="D3033" s="191"/>
      <c r="E3033" s="182"/>
      <c r="F3033" s="191"/>
      <c r="G3033" s="191"/>
      <c r="H3033" s="191"/>
      <c r="I3033" s="182"/>
      <c r="J3033" s="191"/>
      <c r="K3033" s="191"/>
      <c r="L3033" s="191"/>
      <c r="M3033" s="191"/>
      <c r="N3033" s="191"/>
      <c r="O3033" s="191"/>
      <c r="P3033" s="191"/>
      <c r="Q3033" s="191"/>
      <c r="R3033" s="191"/>
      <c r="S3033" s="191"/>
      <c r="T3033" s="191"/>
      <c r="U3033" s="191"/>
      <c r="V3033" s="191"/>
      <c r="W3033" s="191"/>
    </row>
    <row r="3034" spans="1:23">
      <c r="A3034" s="191"/>
      <c r="B3034" s="191"/>
      <c r="C3034" s="191"/>
      <c r="D3034" s="191"/>
      <c r="E3034" s="182"/>
      <c r="F3034" s="191"/>
      <c r="G3034" s="191"/>
      <c r="H3034" s="191"/>
      <c r="I3034" s="182"/>
      <c r="J3034" s="191"/>
      <c r="K3034" s="191"/>
      <c r="L3034" s="191"/>
      <c r="M3034" s="191"/>
      <c r="N3034" s="191"/>
      <c r="O3034" s="191"/>
      <c r="P3034" s="191"/>
      <c r="Q3034" s="191"/>
      <c r="R3034" s="191"/>
      <c r="S3034" s="191"/>
      <c r="T3034" s="191"/>
      <c r="U3034" s="191"/>
      <c r="V3034" s="191"/>
      <c r="W3034" s="191"/>
    </row>
    <row r="3035" spans="1:23">
      <c r="A3035" s="191"/>
      <c r="B3035" s="191"/>
      <c r="C3035" s="191"/>
      <c r="D3035" s="191"/>
      <c r="E3035" s="182"/>
      <c r="F3035" s="191"/>
      <c r="G3035" s="191"/>
      <c r="H3035" s="191"/>
      <c r="I3035" s="182"/>
      <c r="J3035" s="191"/>
      <c r="K3035" s="191"/>
      <c r="L3035" s="191"/>
      <c r="M3035" s="191"/>
      <c r="N3035" s="191"/>
      <c r="O3035" s="191"/>
      <c r="P3035" s="191"/>
      <c r="Q3035" s="191"/>
      <c r="R3035" s="191"/>
      <c r="S3035" s="191"/>
      <c r="T3035" s="191"/>
      <c r="U3035" s="191"/>
      <c r="V3035" s="191"/>
      <c r="W3035" s="191"/>
    </row>
    <row r="3036" spans="1:23">
      <c r="A3036" s="191"/>
      <c r="B3036" s="191"/>
      <c r="C3036" s="191"/>
      <c r="D3036" s="191"/>
      <c r="E3036" s="182"/>
      <c r="F3036" s="191"/>
      <c r="G3036" s="191"/>
      <c r="H3036" s="191"/>
      <c r="I3036" s="182"/>
      <c r="J3036" s="191"/>
      <c r="K3036" s="191"/>
      <c r="L3036" s="191"/>
      <c r="M3036" s="191"/>
      <c r="N3036" s="191"/>
      <c r="O3036" s="191"/>
      <c r="P3036" s="191"/>
      <c r="Q3036" s="191"/>
      <c r="R3036" s="191"/>
      <c r="S3036" s="191"/>
      <c r="T3036" s="191"/>
      <c r="U3036" s="191"/>
      <c r="V3036" s="191"/>
      <c r="W3036" s="191"/>
    </row>
    <row r="3037" spans="1:23">
      <c r="A3037" s="191"/>
      <c r="B3037" s="191"/>
      <c r="C3037" s="191"/>
      <c r="D3037" s="191"/>
      <c r="E3037" s="182"/>
      <c r="F3037" s="191"/>
      <c r="G3037" s="191"/>
      <c r="H3037" s="191"/>
      <c r="I3037" s="182"/>
      <c r="J3037" s="191"/>
      <c r="K3037" s="191"/>
      <c r="L3037" s="191"/>
      <c r="M3037" s="191"/>
      <c r="N3037" s="191"/>
      <c r="O3037" s="191"/>
      <c r="P3037" s="191"/>
      <c r="Q3037" s="191"/>
      <c r="R3037" s="191"/>
      <c r="S3037" s="191"/>
      <c r="T3037" s="191"/>
      <c r="U3037" s="191"/>
      <c r="V3037" s="191"/>
      <c r="W3037" s="191"/>
    </row>
    <row r="3038" spans="1:23">
      <c r="A3038" s="191"/>
      <c r="B3038" s="191"/>
      <c r="C3038" s="191"/>
      <c r="D3038" s="191"/>
      <c r="E3038" s="182"/>
      <c r="F3038" s="191"/>
      <c r="G3038" s="191"/>
      <c r="H3038" s="191"/>
      <c r="I3038" s="182"/>
      <c r="J3038" s="191"/>
      <c r="K3038" s="191"/>
      <c r="L3038" s="191"/>
      <c r="M3038" s="191"/>
      <c r="N3038" s="191"/>
      <c r="O3038" s="191"/>
      <c r="P3038" s="191"/>
      <c r="Q3038" s="191"/>
      <c r="R3038" s="191"/>
      <c r="S3038" s="191"/>
      <c r="T3038" s="191"/>
      <c r="U3038" s="191"/>
      <c r="V3038" s="191"/>
      <c r="W3038" s="191"/>
    </row>
    <row r="3039" spans="1:23">
      <c r="A3039" s="191"/>
      <c r="B3039" s="191"/>
      <c r="C3039" s="191"/>
      <c r="D3039" s="191"/>
      <c r="E3039" s="182"/>
      <c r="F3039" s="191"/>
      <c r="G3039" s="191"/>
      <c r="H3039" s="191"/>
      <c r="I3039" s="182"/>
      <c r="J3039" s="191"/>
      <c r="K3039" s="191"/>
      <c r="L3039" s="191"/>
      <c r="M3039" s="191"/>
      <c r="N3039" s="191"/>
      <c r="O3039" s="191"/>
      <c r="P3039" s="191"/>
      <c r="Q3039" s="191"/>
      <c r="R3039" s="191"/>
      <c r="S3039" s="191"/>
      <c r="T3039" s="191"/>
      <c r="U3039" s="191"/>
      <c r="V3039" s="191"/>
      <c r="W3039" s="191"/>
    </row>
    <row r="3040" spans="1:23">
      <c r="A3040" s="191"/>
      <c r="B3040" s="191"/>
      <c r="C3040" s="191"/>
      <c r="D3040" s="191"/>
      <c r="E3040" s="182"/>
      <c r="F3040" s="191"/>
      <c r="G3040" s="191"/>
      <c r="H3040" s="191"/>
      <c r="I3040" s="182"/>
      <c r="J3040" s="191"/>
      <c r="K3040" s="191"/>
      <c r="L3040" s="191"/>
      <c r="M3040" s="191"/>
      <c r="N3040" s="191"/>
      <c r="O3040" s="191"/>
      <c r="P3040" s="191"/>
      <c r="Q3040" s="191"/>
      <c r="R3040" s="191"/>
      <c r="S3040" s="191"/>
      <c r="T3040" s="191"/>
      <c r="U3040" s="191"/>
      <c r="V3040" s="191"/>
      <c r="W3040" s="191"/>
    </row>
    <row r="3041" spans="1:23">
      <c r="A3041" s="191"/>
      <c r="B3041" s="191"/>
      <c r="C3041" s="191"/>
      <c r="D3041" s="191"/>
      <c r="E3041" s="182"/>
      <c r="F3041" s="191"/>
      <c r="G3041" s="191"/>
      <c r="H3041" s="191"/>
      <c r="I3041" s="182"/>
      <c r="J3041" s="191"/>
      <c r="K3041" s="191"/>
      <c r="L3041" s="191"/>
      <c r="M3041" s="191"/>
      <c r="N3041" s="191"/>
      <c r="O3041" s="191"/>
      <c r="P3041" s="191"/>
      <c r="Q3041" s="191"/>
      <c r="R3041" s="191"/>
      <c r="S3041" s="191"/>
      <c r="T3041" s="191"/>
      <c r="U3041" s="191"/>
      <c r="V3041" s="191"/>
      <c r="W3041" s="191"/>
    </row>
    <row r="3042" spans="1:23">
      <c r="A3042" s="191"/>
      <c r="B3042" s="191"/>
      <c r="C3042" s="191"/>
      <c r="D3042" s="191"/>
      <c r="E3042" s="182"/>
      <c r="F3042" s="191"/>
      <c r="G3042" s="191"/>
      <c r="H3042" s="191"/>
      <c r="I3042" s="182"/>
      <c r="J3042" s="191"/>
      <c r="K3042" s="191"/>
      <c r="L3042" s="191"/>
      <c r="M3042" s="191"/>
      <c r="N3042" s="191"/>
      <c r="O3042" s="191"/>
      <c r="P3042" s="191"/>
      <c r="Q3042" s="191"/>
      <c r="R3042" s="191"/>
      <c r="S3042" s="191"/>
      <c r="T3042" s="191"/>
      <c r="U3042" s="191"/>
      <c r="V3042" s="191"/>
      <c r="W3042" s="191"/>
    </row>
    <row r="3043" spans="1:23">
      <c r="A3043" s="191"/>
      <c r="B3043" s="191"/>
      <c r="C3043" s="191"/>
      <c r="D3043" s="191"/>
      <c r="E3043" s="182"/>
      <c r="F3043" s="191"/>
      <c r="G3043" s="191"/>
      <c r="H3043" s="191"/>
      <c r="I3043" s="182"/>
      <c r="J3043" s="191"/>
      <c r="K3043" s="191"/>
      <c r="L3043" s="191"/>
      <c r="M3043" s="191"/>
      <c r="N3043" s="191"/>
      <c r="O3043" s="191"/>
      <c r="P3043" s="191"/>
      <c r="Q3043" s="191"/>
      <c r="R3043" s="191"/>
      <c r="S3043" s="191"/>
      <c r="T3043" s="191"/>
      <c r="U3043" s="191"/>
      <c r="V3043" s="191"/>
      <c r="W3043" s="191"/>
    </row>
    <row r="3044" spans="1:23">
      <c r="A3044" s="191"/>
      <c r="B3044" s="191"/>
      <c r="C3044" s="191"/>
      <c r="D3044" s="191"/>
      <c r="E3044" s="182"/>
      <c r="F3044" s="191"/>
      <c r="G3044" s="191"/>
      <c r="H3044" s="191"/>
      <c r="I3044" s="182"/>
      <c r="J3044" s="191"/>
      <c r="K3044" s="191"/>
      <c r="L3044" s="191"/>
      <c r="M3044" s="191"/>
      <c r="N3044" s="191"/>
      <c r="O3044" s="191"/>
      <c r="P3044" s="191"/>
      <c r="Q3044" s="191"/>
      <c r="R3044" s="191"/>
      <c r="S3044" s="191"/>
      <c r="T3044" s="191"/>
      <c r="U3044" s="191"/>
      <c r="V3044" s="191"/>
      <c r="W3044" s="191"/>
    </row>
    <row r="3045" spans="1:23">
      <c r="A3045" s="191"/>
      <c r="B3045" s="191"/>
      <c r="C3045" s="191"/>
      <c r="D3045" s="191"/>
      <c r="E3045" s="182"/>
      <c r="F3045" s="191"/>
      <c r="G3045" s="191"/>
      <c r="H3045" s="191"/>
      <c r="I3045" s="182"/>
      <c r="J3045" s="191"/>
      <c r="K3045" s="191"/>
      <c r="L3045" s="191"/>
      <c r="M3045" s="191"/>
      <c r="N3045" s="191"/>
      <c r="O3045" s="191"/>
      <c r="P3045" s="191"/>
      <c r="Q3045" s="191"/>
      <c r="R3045" s="191"/>
      <c r="S3045" s="191"/>
      <c r="T3045" s="191"/>
      <c r="U3045" s="191"/>
      <c r="V3045" s="191"/>
      <c r="W3045" s="191"/>
    </row>
    <row r="3046" spans="1:23">
      <c r="A3046" s="191"/>
      <c r="B3046" s="191"/>
      <c r="C3046" s="191"/>
      <c r="D3046" s="191"/>
      <c r="E3046" s="182"/>
      <c r="F3046" s="191"/>
      <c r="G3046" s="191"/>
      <c r="H3046" s="191"/>
      <c r="I3046" s="182"/>
      <c r="J3046" s="191"/>
      <c r="K3046" s="191"/>
      <c r="L3046" s="191"/>
      <c r="M3046" s="191"/>
      <c r="N3046" s="191"/>
      <c r="O3046" s="191"/>
      <c r="P3046" s="191"/>
      <c r="Q3046" s="191"/>
      <c r="R3046" s="191"/>
      <c r="S3046" s="191"/>
      <c r="T3046" s="191"/>
      <c r="U3046" s="191"/>
      <c r="V3046" s="191"/>
      <c r="W3046" s="191"/>
    </row>
    <row r="3047" spans="1:23">
      <c r="A3047" s="191"/>
      <c r="B3047" s="191"/>
      <c r="C3047" s="191"/>
      <c r="D3047" s="191"/>
      <c r="E3047" s="182"/>
      <c r="F3047" s="191"/>
      <c r="G3047" s="191"/>
      <c r="H3047" s="191"/>
      <c r="I3047" s="182"/>
      <c r="J3047" s="191"/>
      <c r="K3047" s="191"/>
      <c r="L3047" s="191"/>
      <c r="M3047" s="191"/>
      <c r="N3047" s="191"/>
      <c r="O3047" s="191"/>
      <c r="P3047" s="191"/>
      <c r="Q3047" s="191"/>
      <c r="R3047" s="191"/>
      <c r="S3047" s="191"/>
      <c r="T3047" s="191"/>
      <c r="U3047" s="191"/>
      <c r="V3047" s="191"/>
      <c r="W3047" s="191"/>
    </row>
    <row r="3048" spans="1:23">
      <c r="A3048" s="191"/>
      <c r="B3048" s="191"/>
      <c r="C3048" s="191"/>
      <c r="D3048" s="191"/>
      <c r="E3048" s="182"/>
      <c r="F3048" s="191"/>
      <c r="G3048" s="191"/>
      <c r="H3048" s="191"/>
      <c r="I3048" s="182"/>
      <c r="J3048" s="191"/>
      <c r="K3048" s="191"/>
      <c r="L3048" s="191"/>
      <c r="M3048" s="191"/>
      <c r="N3048" s="191"/>
      <c r="O3048" s="191"/>
      <c r="P3048" s="191"/>
      <c r="Q3048" s="191"/>
      <c r="R3048" s="191"/>
      <c r="S3048" s="191"/>
      <c r="T3048" s="191"/>
      <c r="U3048" s="191"/>
      <c r="V3048" s="191"/>
      <c r="W3048" s="191"/>
    </row>
    <row r="3049" spans="1:23">
      <c r="A3049" s="191"/>
      <c r="B3049" s="191"/>
      <c r="C3049" s="191"/>
      <c r="D3049" s="191"/>
      <c r="E3049" s="182"/>
      <c r="F3049" s="191"/>
      <c r="G3049" s="191"/>
      <c r="H3049" s="191"/>
      <c r="I3049" s="182"/>
      <c r="J3049" s="191"/>
      <c r="K3049" s="191"/>
      <c r="L3049" s="191"/>
      <c r="M3049" s="191"/>
      <c r="N3049" s="191"/>
      <c r="O3049" s="191"/>
      <c r="P3049" s="191"/>
      <c r="Q3049" s="191"/>
      <c r="R3049" s="191"/>
      <c r="S3049" s="191"/>
      <c r="T3049" s="191"/>
      <c r="U3049" s="191"/>
      <c r="V3049" s="191"/>
      <c r="W3049" s="191"/>
    </row>
    <row r="3050" spans="1:23">
      <c r="A3050" s="191"/>
      <c r="B3050" s="191"/>
      <c r="C3050" s="191"/>
      <c r="D3050" s="191"/>
      <c r="E3050" s="182"/>
      <c r="F3050" s="191"/>
      <c r="G3050" s="191"/>
      <c r="H3050" s="191"/>
      <c r="I3050" s="182"/>
      <c r="J3050" s="191"/>
      <c r="K3050" s="191"/>
      <c r="L3050" s="191"/>
      <c r="M3050" s="191"/>
      <c r="N3050" s="191"/>
      <c r="O3050" s="191"/>
      <c r="P3050" s="191"/>
      <c r="Q3050" s="191"/>
      <c r="R3050" s="191"/>
      <c r="S3050" s="191"/>
      <c r="T3050" s="191"/>
      <c r="U3050" s="191"/>
      <c r="V3050" s="191"/>
      <c r="W3050" s="191"/>
    </row>
    <row r="3051" spans="1:23">
      <c r="A3051" s="191"/>
      <c r="B3051" s="191"/>
      <c r="C3051" s="191"/>
      <c r="D3051" s="191"/>
      <c r="E3051" s="182"/>
      <c r="F3051" s="191"/>
      <c r="G3051" s="191"/>
      <c r="H3051" s="191"/>
      <c r="I3051" s="182"/>
      <c r="J3051" s="191"/>
      <c r="K3051" s="191"/>
      <c r="L3051" s="191"/>
      <c r="M3051" s="191"/>
      <c r="N3051" s="191"/>
      <c r="O3051" s="191"/>
      <c r="P3051" s="191"/>
      <c r="Q3051" s="191"/>
      <c r="R3051" s="191"/>
      <c r="S3051" s="191"/>
      <c r="T3051" s="191"/>
      <c r="U3051" s="191"/>
      <c r="V3051" s="191"/>
      <c r="W3051" s="191"/>
    </row>
    <row r="3052" spans="1:23">
      <c r="A3052" s="191"/>
      <c r="B3052" s="191"/>
      <c r="C3052" s="191"/>
      <c r="D3052" s="191"/>
      <c r="E3052" s="182"/>
      <c r="F3052" s="191"/>
      <c r="G3052" s="191"/>
      <c r="H3052" s="191"/>
      <c r="I3052" s="182"/>
      <c r="J3052" s="191"/>
      <c r="K3052" s="191"/>
      <c r="L3052" s="191"/>
      <c r="M3052" s="191"/>
      <c r="N3052" s="191"/>
      <c r="O3052" s="191"/>
      <c r="P3052" s="191"/>
      <c r="Q3052" s="191"/>
      <c r="R3052" s="191"/>
      <c r="S3052" s="191"/>
      <c r="T3052" s="191"/>
      <c r="U3052" s="191"/>
      <c r="V3052" s="191"/>
      <c r="W3052" s="191"/>
    </row>
    <row r="3053" spans="1:23">
      <c r="A3053" s="191"/>
      <c r="B3053" s="191"/>
      <c r="C3053" s="191"/>
      <c r="D3053" s="191"/>
      <c r="E3053" s="182"/>
      <c r="F3053" s="191"/>
      <c r="G3053" s="191"/>
      <c r="H3053" s="191"/>
      <c r="I3053" s="182"/>
      <c r="J3053" s="191"/>
      <c r="K3053" s="191"/>
      <c r="L3053" s="191"/>
      <c r="M3053" s="191"/>
      <c r="N3053" s="191"/>
      <c r="O3053" s="191"/>
      <c r="P3053" s="191"/>
      <c r="Q3053" s="191"/>
      <c r="R3053" s="191"/>
      <c r="S3053" s="191"/>
      <c r="T3053" s="191"/>
      <c r="U3053" s="191"/>
      <c r="V3053" s="191"/>
      <c r="W3053" s="191"/>
    </row>
    <row r="3054" spans="1:23">
      <c r="A3054" s="191"/>
      <c r="B3054" s="191"/>
      <c r="C3054" s="191"/>
      <c r="D3054" s="191"/>
      <c r="E3054" s="182"/>
      <c r="F3054" s="191"/>
      <c r="G3054" s="191"/>
      <c r="H3054" s="191"/>
      <c r="I3054" s="182"/>
      <c r="J3054" s="191"/>
      <c r="K3054" s="191"/>
      <c r="L3054" s="191"/>
      <c r="M3054" s="191"/>
      <c r="N3054" s="191"/>
      <c r="O3054" s="191"/>
      <c r="P3054" s="191"/>
      <c r="Q3054" s="191"/>
      <c r="R3054" s="191"/>
      <c r="S3054" s="191"/>
      <c r="T3054" s="191"/>
      <c r="U3054" s="191"/>
      <c r="V3054" s="191"/>
      <c r="W3054" s="191"/>
    </row>
    <row r="3055" spans="1:23">
      <c r="A3055" s="191"/>
      <c r="B3055" s="191"/>
      <c r="C3055" s="191"/>
      <c r="D3055" s="191"/>
      <c r="E3055" s="182"/>
      <c r="F3055" s="191"/>
      <c r="G3055" s="191"/>
      <c r="H3055" s="191"/>
      <c r="I3055" s="182"/>
      <c r="J3055" s="191"/>
      <c r="K3055" s="191"/>
      <c r="L3055" s="191"/>
      <c r="M3055" s="191"/>
      <c r="N3055" s="191"/>
      <c r="O3055" s="191"/>
      <c r="P3055" s="191"/>
      <c r="Q3055" s="191"/>
      <c r="R3055" s="191"/>
      <c r="S3055" s="191"/>
      <c r="T3055" s="191"/>
      <c r="U3055" s="191"/>
      <c r="V3055" s="191"/>
      <c r="W3055" s="191"/>
    </row>
    <row r="3056" spans="1:23">
      <c r="A3056" s="191"/>
      <c r="B3056" s="191"/>
      <c r="C3056" s="191"/>
      <c r="D3056" s="191"/>
      <c r="E3056" s="182"/>
      <c r="F3056" s="191"/>
      <c r="G3056" s="191"/>
      <c r="H3056" s="191"/>
      <c r="I3056" s="182"/>
      <c r="J3056" s="191"/>
      <c r="K3056" s="191"/>
      <c r="L3056" s="191"/>
      <c r="M3056" s="191"/>
      <c r="N3056" s="191"/>
      <c r="O3056" s="191"/>
      <c r="P3056" s="191"/>
      <c r="Q3056" s="191"/>
      <c r="R3056" s="191"/>
      <c r="S3056" s="191"/>
      <c r="T3056" s="191"/>
      <c r="U3056" s="191"/>
      <c r="V3056" s="191"/>
      <c r="W3056" s="191"/>
    </row>
    <row r="3057" spans="1:23">
      <c r="A3057" s="191"/>
      <c r="B3057" s="191"/>
      <c r="C3057" s="191"/>
      <c r="D3057" s="191"/>
      <c r="E3057" s="182"/>
      <c r="F3057" s="191"/>
      <c r="G3057" s="191"/>
      <c r="H3057" s="191"/>
      <c r="I3057" s="182"/>
      <c r="J3057" s="191"/>
      <c r="K3057" s="191"/>
      <c r="L3057" s="191"/>
      <c r="M3057" s="191"/>
      <c r="N3057" s="191"/>
      <c r="O3057" s="191"/>
      <c r="P3057" s="191"/>
      <c r="Q3057" s="191"/>
      <c r="R3057" s="191"/>
      <c r="S3057" s="191"/>
      <c r="T3057" s="191"/>
      <c r="U3057" s="191"/>
      <c r="V3057" s="191"/>
      <c r="W3057" s="191"/>
    </row>
    <row r="3058" spans="1:23">
      <c r="A3058" s="191"/>
      <c r="B3058" s="191"/>
      <c r="C3058" s="191"/>
      <c r="D3058" s="191"/>
      <c r="E3058" s="182"/>
      <c r="F3058" s="191"/>
      <c r="G3058" s="191"/>
      <c r="H3058" s="191"/>
      <c r="I3058" s="182"/>
      <c r="J3058" s="191"/>
      <c r="K3058" s="191"/>
      <c r="L3058" s="191"/>
      <c r="M3058" s="191"/>
      <c r="N3058" s="191"/>
      <c r="O3058" s="191"/>
      <c r="P3058" s="191"/>
      <c r="Q3058" s="191"/>
      <c r="R3058" s="191"/>
      <c r="S3058" s="191"/>
      <c r="T3058" s="191"/>
      <c r="U3058" s="191"/>
      <c r="V3058" s="191"/>
      <c r="W3058" s="191"/>
    </row>
    <row r="3059" spans="1:23">
      <c r="A3059" s="191"/>
      <c r="B3059" s="191"/>
      <c r="C3059" s="191"/>
      <c r="D3059" s="191"/>
      <c r="E3059" s="182"/>
      <c r="F3059" s="191"/>
      <c r="G3059" s="191"/>
      <c r="H3059" s="191"/>
      <c r="I3059" s="182"/>
      <c r="J3059" s="191"/>
      <c r="K3059" s="191"/>
      <c r="L3059" s="191"/>
      <c r="M3059" s="191"/>
      <c r="N3059" s="191"/>
      <c r="O3059" s="191"/>
      <c r="P3059" s="191"/>
      <c r="Q3059" s="191"/>
      <c r="R3059" s="191"/>
      <c r="S3059" s="191"/>
      <c r="T3059" s="191"/>
      <c r="U3059" s="191"/>
      <c r="V3059" s="191"/>
      <c r="W3059" s="191"/>
    </row>
    <row r="3060" spans="1:23">
      <c r="A3060" s="191"/>
      <c r="B3060" s="191"/>
      <c r="C3060" s="191"/>
      <c r="D3060" s="191"/>
      <c r="E3060" s="182"/>
      <c r="F3060" s="191"/>
      <c r="G3060" s="191"/>
      <c r="H3060" s="191"/>
      <c r="I3060" s="182"/>
      <c r="J3060" s="191"/>
      <c r="K3060" s="191"/>
      <c r="L3060" s="191"/>
      <c r="M3060" s="191"/>
      <c r="N3060" s="191"/>
      <c r="O3060" s="191"/>
      <c r="P3060" s="191"/>
      <c r="Q3060" s="191"/>
      <c r="R3060" s="191"/>
      <c r="S3060" s="191"/>
      <c r="T3060" s="191"/>
      <c r="U3060" s="191"/>
      <c r="V3060" s="191"/>
      <c r="W3060" s="191"/>
    </row>
    <row r="3061" spans="1:23">
      <c r="A3061" s="191"/>
      <c r="B3061" s="191"/>
      <c r="C3061" s="191"/>
      <c r="D3061" s="191"/>
      <c r="E3061" s="182"/>
      <c r="F3061" s="191"/>
      <c r="G3061" s="191"/>
      <c r="H3061" s="191"/>
      <c r="I3061" s="182"/>
      <c r="J3061" s="191"/>
      <c r="K3061" s="191"/>
      <c r="L3061" s="191"/>
      <c r="M3061" s="191"/>
      <c r="N3061" s="191"/>
      <c r="O3061" s="191"/>
      <c r="P3061" s="191"/>
      <c r="Q3061" s="191"/>
      <c r="R3061" s="191"/>
      <c r="S3061" s="191"/>
      <c r="T3061" s="191"/>
      <c r="U3061" s="191"/>
      <c r="V3061" s="191"/>
      <c r="W3061" s="191"/>
    </row>
    <row r="3062" spans="1:23">
      <c r="A3062" s="191"/>
      <c r="B3062" s="191"/>
      <c r="C3062" s="191"/>
      <c r="D3062" s="191"/>
      <c r="E3062" s="182"/>
      <c r="F3062" s="191"/>
      <c r="G3062" s="191"/>
      <c r="H3062" s="191"/>
      <c r="I3062" s="182"/>
      <c r="J3062" s="191"/>
      <c r="K3062" s="191"/>
      <c r="L3062" s="191"/>
      <c r="M3062" s="191"/>
      <c r="N3062" s="191"/>
      <c r="O3062" s="191"/>
      <c r="P3062" s="191"/>
      <c r="Q3062" s="191"/>
      <c r="R3062" s="191"/>
      <c r="S3062" s="191"/>
      <c r="T3062" s="191"/>
      <c r="U3062" s="191"/>
      <c r="V3062" s="191"/>
      <c r="W3062" s="191"/>
    </row>
    <row r="3063" spans="1:23">
      <c r="A3063" s="191"/>
      <c r="B3063" s="191"/>
      <c r="C3063" s="191"/>
      <c r="D3063" s="191"/>
      <c r="E3063" s="182"/>
      <c r="F3063" s="191"/>
      <c r="G3063" s="191"/>
      <c r="H3063" s="191"/>
      <c r="I3063" s="182"/>
      <c r="J3063" s="191"/>
      <c r="K3063" s="191"/>
      <c r="L3063" s="191"/>
      <c r="M3063" s="191"/>
      <c r="N3063" s="191"/>
      <c r="O3063" s="191"/>
      <c r="P3063" s="191"/>
      <c r="Q3063" s="191"/>
      <c r="R3063" s="191"/>
      <c r="S3063" s="191"/>
      <c r="T3063" s="191"/>
      <c r="U3063" s="191"/>
      <c r="V3063" s="191"/>
      <c r="W3063" s="191"/>
    </row>
    <row r="3064" spans="1:23">
      <c r="A3064" s="191"/>
      <c r="B3064" s="191"/>
      <c r="C3064" s="191"/>
      <c r="D3064" s="191"/>
      <c r="E3064" s="182"/>
      <c r="F3064" s="191"/>
      <c r="G3064" s="191"/>
      <c r="H3064" s="191"/>
      <c r="I3064" s="182"/>
      <c r="J3064" s="191"/>
      <c r="K3064" s="191"/>
      <c r="L3064" s="191"/>
      <c r="M3064" s="191"/>
      <c r="N3064" s="191"/>
      <c r="O3064" s="191"/>
      <c r="P3064" s="191"/>
      <c r="Q3064" s="191"/>
      <c r="R3064" s="191"/>
      <c r="S3064" s="191"/>
      <c r="T3064" s="191"/>
      <c r="U3064" s="191"/>
      <c r="V3064" s="191"/>
      <c r="W3064" s="191"/>
    </row>
    <row r="3065" spans="1:23">
      <c r="A3065" s="191"/>
      <c r="B3065" s="191"/>
      <c r="C3065" s="191"/>
      <c r="D3065" s="191"/>
      <c r="E3065" s="182"/>
      <c r="F3065" s="191"/>
      <c r="G3065" s="191"/>
      <c r="H3065" s="191"/>
      <c r="I3065" s="182"/>
      <c r="J3065" s="191"/>
      <c r="K3065" s="191"/>
      <c r="L3065" s="191"/>
      <c r="M3065" s="191"/>
      <c r="N3065" s="191"/>
      <c r="O3065" s="191"/>
      <c r="P3065" s="191"/>
      <c r="Q3065" s="191"/>
      <c r="R3065" s="191"/>
      <c r="S3065" s="191"/>
      <c r="T3065" s="191"/>
      <c r="U3065" s="191"/>
      <c r="V3065" s="191"/>
      <c r="W3065" s="191"/>
    </row>
    <row r="3066" spans="1:23">
      <c r="A3066" s="191"/>
      <c r="B3066" s="191"/>
      <c r="C3066" s="191"/>
      <c r="D3066" s="191"/>
      <c r="E3066" s="182"/>
      <c r="F3066" s="191"/>
      <c r="G3066" s="191"/>
      <c r="H3066" s="191"/>
      <c r="I3066" s="182"/>
      <c r="J3066" s="191"/>
      <c r="K3066" s="191"/>
      <c r="L3066" s="191"/>
      <c r="M3066" s="191"/>
      <c r="N3066" s="191"/>
      <c r="O3066" s="191"/>
      <c r="P3066" s="191"/>
      <c r="Q3066" s="191"/>
      <c r="R3066" s="191"/>
      <c r="S3066" s="191"/>
      <c r="T3066" s="191"/>
      <c r="U3066" s="191"/>
      <c r="V3066" s="191"/>
      <c r="W3066" s="191"/>
    </row>
    <row r="3067" spans="1:23">
      <c r="A3067" s="191"/>
      <c r="B3067" s="191"/>
      <c r="C3067" s="191"/>
      <c r="D3067" s="191"/>
      <c r="E3067" s="182"/>
      <c r="F3067" s="191"/>
      <c r="G3067" s="191"/>
      <c r="H3067" s="191"/>
      <c r="I3067" s="182"/>
      <c r="J3067" s="191"/>
      <c r="K3067" s="191"/>
      <c r="L3067" s="191"/>
      <c r="M3067" s="191"/>
      <c r="N3067" s="191"/>
      <c r="O3067" s="191"/>
      <c r="P3067" s="191"/>
      <c r="Q3067" s="191"/>
      <c r="R3067" s="191"/>
      <c r="S3067" s="191"/>
      <c r="T3067" s="191"/>
      <c r="U3067" s="191"/>
      <c r="V3067" s="191"/>
      <c r="W3067" s="191"/>
    </row>
    <row r="3068" spans="1:23">
      <c r="A3068" s="191"/>
      <c r="B3068" s="191"/>
      <c r="C3068" s="191"/>
      <c r="D3068" s="191"/>
      <c r="E3068" s="182"/>
      <c r="F3068" s="191"/>
      <c r="G3068" s="191"/>
      <c r="H3068" s="191"/>
      <c r="I3068" s="182"/>
      <c r="J3068" s="191"/>
      <c r="K3068" s="191"/>
      <c r="L3068" s="191"/>
      <c r="M3068" s="191"/>
      <c r="N3068" s="191"/>
      <c r="O3068" s="191"/>
      <c r="P3068" s="191"/>
      <c r="Q3068" s="191"/>
      <c r="R3068" s="191"/>
      <c r="S3068" s="191"/>
      <c r="T3068" s="191"/>
      <c r="U3068" s="191"/>
      <c r="V3068" s="191"/>
      <c r="W3068" s="191"/>
    </row>
    <row r="3069" spans="1:23">
      <c r="A3069" s="191"/>
      <c r="B3069" s="191"/>
      <c r="C3069" s="191"/>
      <c r="D3069" s="191"/>
      <c r="E3069" s="182"/>
      <c r="F3069" s="191"/>
      <c r="G3069" s="191"/>
      <c r="H3069" s="191"/>
      <c r="I3069" s="182"/>
      <c r="J3069" s="191"/>
      <c r="K3069" s="191"/>
      <c r="L3069" s="191"/>
      <c r="M3069" s="191"/>
      <c r="N3069" s="191"/>
      <c r="O3069" s="191"/>
      <c r="P3069" s="191"/>
      <c r="Q3069" s="191"/>
      <c r="R3069" s="191"/>
      <c r="S3069" s="191"/>
      <c r="T3069" s="191"/>
      <c r="U3069" s="191"/>
      <c r="V3069" s="191"/>
      <c r="W3069" s="191"/>
    </row>
    <row r="3070" spans="1:23">
      <c r="A3070" s="191"/>
      <c r="B3070" s="191"/>
      <c r="C3070" s="191"/>
      <c r="D3070" s="191"/>
      <c r="E3070" s="182"/>
      <c r="F3070" s="191"/>
      <c r="G3070" s="191"/>
      <c r="H3070" s="191"/>
      <c r="I3070" s="182"/>
      <c r="J3070" s="191"/>
      <c r="K3070" s="191"/>
      <c r="L3070" s="191"/>
      <c r="M3070" s="191"/>
      <c r="N3070" s="191"/>
      <c r="O3070" s="191"/>
      <c r="P3070" s="191"/>
      <c r="Q3070" s="191"/>
      <c r="R3070" s="191"/>
      <c r="S3070" s="191"/>
      <c r="T3070" s="191"/>
      <c r="U3070" s="191"/>
      <c r="V3070" s="191"/>
      <c r="W3070" s="191"/>
    </row>
    <row r="3071" spans="1:23">
      <c r="A3071" s="191"/>
      <c r="B3071" s="191"/>
      <c r="C3071" s="191"/>
      <c r="D3071" s="191"/>
      <c r="E3071" s="182"/>
      <c r="F3071" s="191"/>
      <c r="G3071" s="191"/>
      <c r="H3071" s="191"/>
      <c r="I3071" s="182"/>
      <c r="J3071" s="191"/>
      <c r="K3071" s="191"/>
      <c r="L3071" s="191"/>
      <c r="M3071" s="191"/>
      <c r="N3071" s="191"/>
      <c r="O3071" s="191"/>
      <c r="P3071" s="191"/>
      <c r="Q3071" s="191"/>
      <c r="R3071" s="191"/>
      <c r="S3071" s="191"/>
      <c r="T3071" s="191"/>
      <c r="U3071" s="191"/>
      <c r="V3071" s="191"/>
      <c r="W3071" s="191"/>
    </row>
    <row r="3072" spans="1:23">
      <c r="A3072" s="191"/>
      <c r="B3072" s="191"/>
      <c r="C3072" s="191"/>
      <c r="D3072" s="191"/>
      <c r="E3072" s="182"/>
      <c r="F3072" s="191"/>
      <c r="G3072" s="191"/>
      <c r="H3072" s="191"/>
      <c r="I3072" s="182"/>
      <c r="J3072" s="191"/>
      <c r="K3072" s="191"/>
      <c r="L3072" s="191"/>
      <c r="M3072" s="191"/>
      <c r="N3072" s="191"/>
      <c r="O3072" s="191"/>
      <c r="P3072" s="191"/>
      <c r="Q3072" s="191"/>
      <c r="R3072" s="191"/>
      <c r="S3072" s="191"/>
      <c r="T3072" s="191"/>
      <c r="U3072" s="191"/>
      <c r="V3072" s="191"/>
      <c r="W3072" s="191"/>
    </row>
    <row r="3073" spans="1:23">
      <c r="A3073" s="191"/>
      <c r="B3073" s="191"/>
      <c r="C3073" s="191"/>
      <c r="D3073" s="191"/>
      <c r="E3073" s="182"/>
      <c r="F3073" s="191"/>
      <c r="G3073" s="191"/>
      <c r="H3073" s="191"/>
      <c r="I3073" s="182"/>
      <c r="J3073" s="191"/>
      <c r="K3073" s="191"/>
      <c r="L3073" s="191"/>
      <c r="M3073" s="191"/>
      <c r="N3073" s="191"/>
      <c r="O3073" s="191"/>
      <c r="P3073" s="191"/>
      <c r="Q3073" s="191"/>
      <c r="R3073" s="191"/>
      <c r="S3073" s="191"/>
      <c r="T3073" s="191"/>
      <c r="U3073" s="191"/>
      <c r="V3073" s="191"/>
      <c r="W3073" s="191"/>
    </row>
    <row r="3074" spans="1:23">
      <c r="A3074" s="191"/>
      <c r="B3074" s="191"/>
      <c r="C3074" s="191"/>
      <c r="D3074" s="191"/>
      <c r="E3074" s="182"/>
      <c r="F3074" s="191"/>
      <c r="G3074" s="191"/>
      <c r="H3074" s="191"/>
      <c r="I3074" s="182"/>
      <c r="J3074" s="191"/>
      <c r="K3074" s="191"/>
      <c r="L3074" s="191"/>
      <c r="M3074" s="191"/>
      <c r="N3074" s="191"/>
      <c r="O3074" s="191"/>
      <c r="P3074" s="191"/>
      <c r="Q3074" s="191"/>
      <c r="R3074" s="191"/>
      <c r="S3074" s="191"/>
      <c r="T3074" s="191"/>
      <c r="U3074" s="191"/>
      <c r="V3074" s="191"/>
      <c r="W3074" s="191"/>
    </row>
    <row r="3075" spans="1:23">
      <c r="A3075" s="191"/>
      <c r="B3075" s="191"/>
      <c r="C3075" s="191"/>
      <c r="D3075" s="191"/>
      <c r="E3075" s="182"/>
      <c r="F3075" s="191"/>
      <c r="G3075" s="191"/>
      <c r="H3075" s="191"/>
      <c r="I3075" s="182"/>
      <c r="J3075" s="191"/>
      <c r="K3075" s="191"/>
      <c r="L3075" s="191"/>
      <c r="M3075" s="191"/>
      <c r="N3075" s="191"/>
      <c r="O3075" s="191"/>
      <c r="P3075" s="191"/>
      <c r="Q3075" s="191"/>
      <c r="R3075" s="191"/>
      <c r="S3075" s="191"/>
      <c r="T3075" s="191"/>
      <c r="U3075" s="191"/>
      <c r="V3075" s="191"/>
      <c r="W3075" s="191"/>
    </row>
    <row r="3076" spans="1:23">
      <c r="A3076" s="191"/>
      <c r="B3076" s="191"/>
      <c r="C3076" s="191"/>
      <c r="D3076" s="191"/>
      <c r="E3076" s="182"/>
      <c r="F3076" s="191"/>
      <c r="G3076" s="191"/>
      <c r="H3076" s="191"/>
      <c r="I3076" s="182"/>
      <c r="J3076" s="191"/>
      <c r="K3076" s="191"/>
      <c r="L3076" s="191"/>
      <c r="M3076" s="191"/>
      <c r="N3076" s="191"/>
      <c r="O3076" s="191"/>
      <c r="P3076" s="191"/>
      <c r="Q3076" s="191"/>
      <c r="R3076" s="191"/>
      <c r="S3076" s="191"/>
      <c r="T3076" s="191"/>
      <c r="U3076" s="191"/>
      <c r="V3076" s="191"/>
      <c r="W3076" s="191"/>
    </row>
    <row r="3077" spans="1:23">
      <c r="A3077" s="191"/>
      <c r="B3077" s="191"/>
      <c r="C3077" s="191"/>
      <c r="D3077" s="191"/>
      <c r="E3077" s="182"/>
      <c r="F3077" s="191"/>
      <c r="G3077" s="191"/>
      <c r="H3077" s="191"/>
      <c r="I3077" s="182"/>
      <c r="J3077" s="191"/>
      <c r="K3077" s="191"/>
      <c r="L3077" s="191"/>
      <c r="M3077" s="191"/>
      <c r="N3077" s="191"/>
      <c r="O3077" s="191"/>
      <c r="P3077" s="191"/>
      <c r="Q3077" s="191"/>
      <c r="R3077" s="191"/>
      <c r="S3077" s="191"/>
      <c r="T3077" s="191"/>
      <c r="U3077" s="191"/>
      <c r="V3077" s="191"/>
      <c r="W3077" s="191"/>
    </row>
    <row r="3078" spans="1:23">
      <c r="A3078" s="191"/>
      <c r="B3078" s="191"/>
      <c r="C3078" s="191"/>
      <c r="D3078" s="191"/>
      <c r="E3078" s="182"/>
      <c r="F3078" s="191"/>
      <c r="G3078" s="191"/>
      <c r="H3078" s="191"/>
      <c r="I3078" s="182"/>
      <c r="J3078" s="191"/>
      <c r="K3078" s="191"/>
      <c r="L3078" s="191"/>
      <c r="M3078" s="191"/>
      <c r="N3078" s="191"/>
      <c r="O3078" s="191"/>
      <c r="P3078" s="191"/>
      <c r="Q3078" s="191"/>
      <c r="R3078" s="191"/>
      <c r="S3078" s="191"/>
      <c r="T3078" s="191"/>
      <c r="U3078" s="191"/>
      <c r="V3078" s="191"/>
      <c r="W3078" s="191"/>
    </row>
    <row r="3079" spans="1:23">
      <c r="A3079" s="191"/>
      <c r="B3079" s="191"/>
      <c r="C3079" s="191"/>
      <c r="D3079" s="191"/>
      <c r="E3079" s="182"/>
      <c r="F3079" s="191"/>
      <c r="G3079" s="191"/>
      <c r="H3079" s="191"/>
      <c r="I3079" s="182"/>
      <c r="J3079" s="191"/>
      <c r="K3079" s="191"/>
      <c r="L3079" s="191"/>
      <c r="M3079" s="191"/>
      <c r="N3079" s="191"/>
      <c r="O3079" s="191"/>
      <c r="P3079" s="191"/>
      <c r="Q3079" s="191"/>
      <c r="R3079" s="191"/>
      <c r="S3079" s="191"/>
      <c r="T3079" s="191"/>
      <c r="U3079" s="191"/>
      <c r="V3079" s="191"/>
      <c r="W3079" s="191"/>
    </row>
    <row r="3080" spans="1:23">
      <c r="A3080" s="191"/>
      <c r="B3080" s="191"/>
      <c r="C3080" s="191"/>
      <c r="D3080" s="191"/>
      <c r="E3080" s="182"/>
      <c r="F3080" s="191"/>
      <c r="G3080" s="191"/>
      <c r="H3080" s="191"/>
      <c r="I3080" s="182"/>
      <c r="J3080" s="191"/>
      <c r="K3080" s="191"/>
      <c r="L3080" s="191"/>
      <c r="M3080" s="191"/>
      <c r="N3080" s="191"/>
      <c r="O3080" s="191"/>
      <c r="P3080" s="191"/>
      <c r="Q3080" s="191"/>
      <c r="R3080" s="191"/>
      <c r="S3080" s="191"/>
      <c r="T3080" s="191"/>
      <c r="U3080" s="191"/>
      <c r="V3080" s="191"/>
      <c r="W3080" s="191"/>
    </row>
    <row r="3081" spans="1:23">
      <c r="A3081" s="191"/>
      <c r="B3081" s="191"/>
      <c r="C3081" s="191"/>
      <c r="D3081" s="191"/>
      <c r="E3081" s="182"/>
      <c r="F3081" s="191"/>
      <c r="G3081" s="191"/>
      <c r="H3081" s="191"/>
      <c r="I3081" s="182"/>
      <c r="J3081" s="191"/>
      <c r="K3081" s="191"/>
      <c r="L3081" s="191"/>
      <c r="M3081" s="191"/>
      <c r="N3081" s="191"/>
      <c r="O3081" s="191"/>
      <c r="P3081" s="191"/>
      <c r="Q3081" s="191"/>
      <c r="R3081" s="191"/>
      <c r="S3081" s="191"/>
      <c r="T3081" s="191"/>
      <c r="U3081" s="191"/>
      <c r="V3081" s="191"/>
      <c r="W3081" s="191"/>
    </row>
    <row r="3082" spans="1:23">
      <c r="A3082" s="191"/>
      <c r="B3082" s="191"/>
      <c r="C3082" s="191"/>
      <c r="D3082" s="191"/>
      <c r="E3082" s="182"/>
      <c r="F3082" s="191"/>
      <c r="G3082" s="191"/>
      <c r="H3082" s="191"/>
      <c r="I3082" s="182"/>
      <c r="J3082" s="191"/>
      <c r="K3082" s="191"/>
      <c r="L3082" s="191"/>
      <c r="M3082" s="191"/>
      <c r="N3082" s="191"/>
      <c r="O3082" s="191"/>
      <c r="P3082" s="191"/>
      <c r="Q3082" s="191"/>
      <c r="R3082" s="191"/>
      <c r="S3082" s="191"/>
      <c r="T3082" s="191"/>
      <c r="U3082" s="191"/>
      <c r="V3082" s="191"/>
      <c r="W3082" s="191"/>
    </row>
    <row r="3083" spans="1:23">
      <c r="A3083" s="191"/>
      <c r="B3083" s="191"/>
      <c r="C3083" s="191"/>
      <c r="D3083" s="191"/>
      <c r="E3083" s="182"/>
      <c r="F3083" s="191"/>
      <c r="G3083" s="191"/>
      <c r="H3083" s="191"/>
      <c r="I3083" s="182"/>
      <c r="J3083" s="191"/>
      <c r="K3083" s="191"/>
      <c r="L3083" s="191"/>
      <c r="M3083" s="191"/>
      <c r="N3083" s="191"/>
      <c r="O3083" s="191"/>
      <c r="P3083" s="191"/>
      <c r="Q3083" s="191"/>
      <c r="R3083" s="191"/>
      <c r="S3083" s="191"/>
      <c r="T3083" s="191"/>
      <c r="U3083" s="191"/>
      <c r="V3083" s="191"/>
      <c r="W3083" s="191"/>
    </row>
    <row r="3084" spans="1:23">
      <c r="A3084" s="191"/>
      <c r="B3084" s="191"/>
      <c r="C3084" s="191"/>
      <c r="D3084" s="191"/>
      <c r="E3084" s="182"/>
      <c r="F3084" s="191"/>
      <c r="G3084" s="191"/>
      <c r="H3084" s="191"/>
      <c r="I3084" s="182"/>
      <c r="J3084" s="191"/>
      <c r="K3084" s="191"/>
      <c r="L3084" s="191"/>
      <c r="M3084" s="191"/>
      <c r="N3084" s="191"/>
      <c r="O3084" s="191"/>
      <c r="P3084" s="191"/>
      <c r="Q3084" s="191"/>
      <c r="R3084" s="191"/>
      <c r="S3084" s="191"/>
      <c r="T3084" s="191"/>
      <c r="U3084" s="191"/>
      <c r="V3084" s="191"/>
      <c r="W3084" s="191"/>
    </row>
    <row r="3085" spans="1:23">
      <c r="A3085" s="191"/>
      <c r="B3085" s="191"/>
      <c r="C3085" s="191"/>
      <c r="D3085" s="191"/>
      <c r="E3085" s="182"/>
      <c r="F3085" s="191"/>
      <c r="G3085" s="191"/>
      <c r="H3085" s="191"/>
      <c r="I3085" s="182"/>
      <c r="J3085" s="191"/>
      <c r="K3085" s="191"/>
      <c r="L3085" s="191"/>
      <c r="M3085" s="191"/>
      <c r="N3085" s="191"/>
      <c r="O3085" s="191"/>
      <c r="P3085" s="191"/>
      <c r="Q3085" s="191"/>
      <c r="R3085" s="191"/>
      <c r="S3085" s="191"/>
      <c r="T3085" s="191"/>
      <c r="U3085" s="191"/>
      <c r="V3085" s="191"/>
      <c r="W3085" s="191"/>
    </row>
    <row r="3086" spans="1:23">
      <c r="A3086" s="191"/>
      <c r="B3086" s="191"/>
      <c r="C3086" s="191"/>
      <c r="D3086" s="191"/>
      <c r="E3086" s="182"/>
      <c r="F3086" s="191"/>
      <c r="G3086" s="191"/>
      <c r="H3086" s="191"/>
      <c r="I3086" s="182"/>
      <c r="J3086" s="191"/>
      <c r="K3086" s="191"/>
      <c r="L3086" s="191"/>
      <c r="M3086" s="191"/>
      <c r="N3086" s="191"/>
      <c r="O3086" s="191"/>
      <c r="P3086" s="191"/>
      <c r="Q3086" s="191"/>
      <c r="R3086" s="191"/>
      <c r="S3086" s="191"/>
      <c r="T3086" s="191"/>
      <c r="U3086" s="191"/>
      <c r="V3086" s="191"/>
      <c r="W3086" s="191"/>
    </row>
    <row r="3087" spans="1:23">
      <c r="A3087" s="191"/>
      <c r="B3087" s="191"/>
      <c r="C3087" s="191"/>
      <c r="D3087" s="191"/>
      <c r="E3087" s="182"/>
      <c r="F3087" s="191"/>
      <c r="G3087" s="191"/>
      <c r="H3087" s="191"/>
      <c r="I3087" s="182"/>
      <c r="J3087" s="191"/>
      <c r="K3087" s="191"/>
      <c r="L3087" s="191"/>
      <c r="M3087" s="191"/>
      <c r="N3087" s="191"/>
      <c r="O3087" s="191"/>
      <c r="P3087" s="191"/>
      <c r="Q3087" s="191"/>
      <c r="R3087" s="191"/>
      <c r="S3087" s="191"/>
      <c r="T3087" s="191"/>
      <c r="U3087" s="191"/>
      <c r="V3087" s="191"/>
      <c r="W3087" s="191"/>
    </row>
    <row r="3088" spans="1:23">
      <c r="A3088" s="191"/>
      <c r="B3088" s="191"/>
      <c r="C3088" s="191"/>
      <c r="D3088" s="191"/>
      <c r="E3088" s="182"/>
      <c r="F3088" s="191"/>
      <c r="G3088" s="191"/>
      <c r="H3088" s="191"/>
      <c r="I3088" s="182"/>
      <c r="J3088" s="191"/>
      <c r="K3088" s="191"/>
      <c r="L3088" s="191"/>
      <c r="M3088" s="191"/>
      <c r="N3088" s="191"/>
      <c r="O3088" s="191"/>
      <c r="P3088" s="191"/>
      <c r="Q3088" s="191"/>
      <c r="R3088" s="191"/>
      <c r="S3088" s="191"/>
      <c r="T3088" s="191"/>
      <c r="U3088" s="191"/>
      <c r="V3088" s="191"/>
      <c r="W3088" s="191"/>
    </row>
    <row r="3089" spans="1:23">
      <c r="A3089" s="191"/>
      <c r="B3089" s="191"/>
      <c r="C3089" s="191"/>
      <c r="D3089" s="191"/>
      <c r="E3089" s="182"/>
      <c r="F3089" s="191"/>
      <c r="G3089" s="191"/>
      <c r="H3089" s="191"/>
      <c r="I3089" s="182"/>
      <c r="J3089" s="191"/>
      <c r="K3089" s="191"/>
      <c r="L3089" s="191"/>
      <c r="M3089" s="191"/>
      <c r="N3089" s="191"/>
      <c r="O3089" s="191"/>
      <c r="P3089" s="191"/>
      <c r="Q3089" s="191"/>
      <c r="R3089" s="191"/>
      <c r="S3089" s="191"/>
      <c r="T3089" s="191"/>
      <c r="U3089" s="191"/>
      <c r="V3089" s="191"/>
      <c r="W3089" s="191"/>
    </row>
    <row r="3090" spans="1:23">
      <c r="A3090" s="191"/>
      <c r="B3090" s="191"/>
      <c r="C3090" s="191"/>
      <c r="D3090" s="191"/>
      <c r="E3090" s="182"/>
      <c r="F3090" s="191"/>
      <c r="G3090" s="191"/>
      <c r="H3090" s="191"/>
      <c r="I3090" s="182"/>
      <c r="J3090" s="191"/>
      <c r="K3090" s="191"/>
      <c r="L3090" s="191"/>
      <c r="M3090" s="191"/>
      <c r="N3090" s="191"/>
      <c r="O3090" s="191"/>
      <c r="P3090" s="191"/>
      <c r="Q3090" s="191"/>
      <c r="R3090" s="191"/>
      <c r="S3090" s="191"/>
      <c r="T3090" s="191"/>
      <c r="U3090" s="191"/>
      <c r="V3090" s="191"/>
      <c r="W3090" s="191"/>
    </row>
    <row r="3091" spans="1:23">
      <c r="A3091" s="191"/>
      <c r="B3091" s="191"/>
      <c r="C3091" s="191"/>
      <c r="D3091" s="191"/>
      <c r="E3091" s="182"/>
      <c r="F3091" s="191"/>
      <c r="G3091" s="191"/>
      <c r="H3091" s="191"/>
      <c r="I3091" s="182"/>
      <c r="J3091" s="191"/>
      <c r="K3091" s="191"/>
      <c r="L3091" s="191"/>
      <c r="M3091" s="191"/>
      <c r="N3091" s="191"/>
      <c r="O3091" s="191"/>
      <c r="P3091" s="191"/>
      <c r="Q3091" s="191"/>
      <c r="R3091" s="191"/>
      <c r="S3091" s="191"/>
      <c r="T3091" s="191"/>
      <c r="U3091" s="191"/>
      <c r="V3091" s="191"/>
      <c r="W3091" s="191"/>
    </row>
    <row r="3092" spans="1:23">
      <c r="A3092" s="191"/>
      <c r="B3092" s="191"/>
      <c r="C3092" s="191"/>
      <c r="D3092" s="191"/>
      <c r="E3092" s="182"/>
      <c r="F3092" s="191"/>
      <c r="G3092" s="191"/>
      <c r="H3092" s="191"/>
      <c r="I3092" s="182"/>
      <c r="J3092" s="191"/>
      <c r="K3092" s="191"/>
      <c r="L3092" s="191"/>
      <c r="M3092" s="191"/>
      <c r="N3092" s="191"/>
      <c r="O3092" s="191"/>
      <c r="P3092" s="191"/>
      <c r="Q3092" s="191"/>
      <c r="R3092" s="191"/>
      <c r="S3092" s="191"/>
      <c r="T3092" s="191"/>
      <c r="U3092" s="191"/>
      <c r="V3092" s="191"/>
      <c r="W3092" s="191"/>
    </row>
    <row r="3093" spans="1:23">
      <c r="A3093" s="191"/>
      <c r="B3093" s="191"/>
      <c r="C3093" s="191"/>
      <c r="D3093" s="191"/>
      <c r="E3093" s="182"/>
      <c r="F3093" s="191"/>
      <c r="G3093" s="191"/>
      <c r="H3093" s="191"/>
      <c r="I3093" s="182"/>
      <c r="J3093" s="191"/>
      <c r="K3093" s="191"/>
      <c r="L3093" s="191"/>
      <c r="M3093" s="191"/>
      <c r="N3093" s="191"/>
      <c r="O3093" s="191"/>
      <c r="P3093" s="191"/>
      <c r="Q3093" s="191"/>
      <c r="R3093" s="191"/>
      <c r="S3093" s="191"/>
      <c r="T3093" s="191"/>
      <c r="U3093" s="191"/>
      <c r="V3093" s="191"/>
      <c r="W3093" s="191"/>
    </row>
    <row r="3094" spans="1:23">
      <c r="A3094" s="191"/>
      <c r="B3094" s="191"/>
      <c r="C3094" s="191"/>
      <c r="D3094" s="191"/>
      <c r="E3094" s="182"/>
      <c r="F3094" s="191"/>
      <c r="G3094" s="191"/>
      <c r="H3094" s="191"/>
      <c r="I3094" s="182"/>
      <c r="J3094" s="191"/>
      <c r="K3094" s="191"/>
      <c r="L3094" s="191"/>
      <c r="M3094" s="191"/>
      <c r="N3094" s="191"/>
      <c r="O3094" s="191"/>
      <c r="P3094" s="191"/>
      <c r="Q3094" s="191"/>
      <c r="R3094" s="191"/>
      <c r="S3094" s="191"/>
      <c r="T3094" s="191"/>
      <c r="U3094" s="191"/>
      <c r="V3094" s="191"/>
      <c r="W3094" s="191"/>
    </row>
    <row r="3095" spans="1:23">
      <c r="A3095" s="191"/>
      <c r="B3095" s="191"/>
      <c r="C3095" s="191"/>
      <c r="D3095" s="191"/>
      <c r="E3095" s="182"/>
      <c r="F3095" s="191"/>
      <c r="G3095" s="191"/>
      <c r="H3095" s="191"/>
      <c r="I3095" s="182"/>
      <c r="J3095" s="191"/>
      <c r="K3095" s="191"/>
      <c r="L3095" s="191"/>
      <c r="M3095" s="191"/>
      <c r="N3095" s="191"/>
      <c r="O3095" s="191"/>
      <c r="P3095" s="191"/>
      <c r="Q3095" s="191"/>
      <c r="R3095" s="191"/>
      <c r="S3095" s="191"/>
      <c r="T3095" s="191"/>
      <c r="U3095" s="191"/>
      <c r="V3095" s="191"/>
      <c r="W3095" s="191"/>
    </row>
    <row r="3096" spans="1:23">
      <c r="A3096" s="191"/>
      <c r="B3096" s="191"/>
      <c r="C3096" s="191"/>
      <c r="D3096" s="191"/>
      <c r="E3096" s="182"/>
      <c r="F3096" s="191"/>
      <c r="G3096" s="191"/>
      <c r="H3096" s="191"/>
      <c r="I3096" s="182"/>
      <c r="J3096" s="191"/>
      <c r="K3096" s="191"/>
      <c r="L3096" s="191"/>
      <c r="M3096" s="191"/>
      <c r="N3096" s="191"/>
      <c r="O3096" s="191"/>
      <c r="P3096" s="191"/>
      <c r="Q3096" s="191"/>
      <c r="R3096" s="191"/>
      <c r="S3096" s="191"/>
      <c r="T3096" s="191"/>
      <c r="U3096" s="191"/>
      <c r="V3096" s="191"/>
      <c r="W3096" s="191"/>
    </row>
    <row r="3097" spans="1:23">
      <c r="A3097" s="191"/>
      <c r="B3097" s="191"/>
      <c r="C3097" s="191"/>
      <c r="D3097" s="191"/>
      <c r="E3097" s="182"/>
      <c r="F3097" s="191"/>
      <c r="G3097" s="191"/>
      <c r="H3097" s="191"/>
      <c r="I3097" s="182"/>
      <c r="J3097" s="191"/>
      <c r="K3097" s="191"/>
      <c r="L3097" s="191"/>
      <c r="M3097" s="191"/>
      <c r="N3097" s="191"/>
      <c r="O3097" s="191"/>
      <c r="P3097" s="191"/>
      <c r="Q3097" s="191"/>
      <c r="R3097" s="191"/>
      <c r="S3097" s="191"/>
      <c r="T3097" s="191"/>
      <c r="U3097" s="191"/>
      <c r="V3097" s="191"/>
      <c r="W3097" s="191"/>
    </row>
    <row r="3098" spans="1:23">
      <c r="A3098" s="191"/>
      <c r="B3098" s="191"/>
      <c r="C3098" s="191"/>
      <c r="D3098" s="191"/>
      <c r="E3098" s="182"/>
      <c r="F3098" s="191"/>
      <c r="G3098" s="191"/>
      <c r="H3098" s="191"/>
      <c r="I3098" s="182"/>
      <c r="J3098" s="191"/>
      <c r="K3098" s="191"/>
      <c r="L3098" s="191"/>
      <c r="M3098" s="191"/>
      <c r="N3098" s="191"/>
      <c r="O3098" s="191"/>
      <c r="P3098" s="191"/>
      <c r="Q3098" s="191"/>
      <c r="R3098" s="191"/>
      <c r="S3098" s="191"/>
      <c r="T3098" s="191"/>
      <c r="U3098" s="191"/>
      <c r="V3098" s="191"/>
      <c r="W3098" s="191"/>
    </row>
    <row r="3099" spans="1:23">
      <c r="A3099" s="191"/>
      <c r="B3099" s="191"/>
      <c r="C3099" s="191"/>
      <c r="D3099" s="191"/>
      <c r="E3099" s="182"/>
      <c r="F3099" s="191"/>
      <c r="G3099" s="191"/>
      <c r="H3099" s="191"/>
      <c r="I3099" s="182"/>
      <c r="J3099" s="191"/>
      <c r="K3099" s="191"/>
      <c r="L3099" s="191"/>
      <c r="M3099" s="191"/>
      <c r="N3099" s="191"/>
      <c r="O3099" s="191"/>
      <c r="P3099" s="191"/>
      <c r="Q3099" s="191"/>
      <c r="R3099" s="191"/>
      <c r="S3099" s="191"/>
      <c r="T3099" s="191"/>
      <c r="U3099" s="191"/>
      <c r="V3099" s="191"/>
      <c r="W3099" s="191"/>
    </row>
    <row r="3100" spans="1:23">
      <c r="A3100" s="191"/>
      <c r="B3100" s="191"/>
      <c r="C3100" s="191"/>
      <c r="D3100" s="191"/>
      <c r="E3100" s="182"/>
      <c r="F3100" s="191"/>
      <c r="G3100" s="191"/>
      <c r="H3100" s="191"/>
      <c r="I3100" s="182"/>
      <c r="J3100" s="191"/>
      <c r="K3100" s="191"/>
      <c r="L3100" s="191"/>
      <c r="M3100" s="191"/>
      <c r="N3100" s="191"/>
      <c r="O3100" s="191"/>
      <c r="P3100" s="191"/>
      <c r="Q3100" s="191"/>
      <c r="R3100" s="191"/>
      <c r="S3100" s="191"/>
      <c r="T3100" s="191"/>
      <c r="U3100" s="191"/>
      <c r="V3100" s="191"/>
      <c r="W3100" s="191"/>
    </row>
    <row r="3101" spans="1:23">
      <c r="A3101" s="191"/>
      <c r="B3101" s="191"/>
      <c r="C3101" s="191"/>
      <c r="D3101" s="191"/>
      <c r="E3101" s="182"/>
      <c r="F3101" s="191"/>
      <c r="G3101" s="191"/>
      <c r="H3101" s="191"/>
      <c r="I3101" s="182"/>
      <c r="J3101" s="191"/>
      <c r="K3101" s="191"/>
      <c r="L3101" s="191"/>
      <c r="M3101" s="191"/>
      <c r="N3101" s="191"/>
      <c r="O3101" s="191"/>
      <c r="P3101" s="191"/>
      <c r="Q3101" s="191"/>
      <c r="R3101" s="191"/>
      <c r="S3101" s="191"/>
      <c r="T3101" s="191"/>
      <c r="U3101" s="191"/>
      <c r="V3101" s="191"/>
      <c r="W3101" s="191"/>
    </row>
    <row r="3102" spans="1:23">
      <c r="A3102" s="191"/>
      <c r="B3102" s="191"/>
      <c r="C3102" s="191"/>
      <c r="D3102" s="191"/>
      <c r="E3102" s="182"/>
      <c r="F3102" s="191"/>
      <c r="G3102" s="191"/>
      <c r="H3102" s="191"/>
      <c r="I3102" s="182"/>
      <c r="J3102" s="191"/>
      <c r="K3102" s="191"/>
      <c r="L3102" s="191"/>
      <c r="M3102" s="191"/>
      <c r="N3102" s="191"/>
      <c r="O3102" s="191"/>
      <c r="P3102" s="191"/>
      <c r="Q3102" s="191"/>
      <c r="R3102" s="191"/>
      <c r="S3102" s="191"/>
      <c r="T3102" s="191"/>
      <c r="U3102" s="191"/>
      <c r="V3102" s="191"/>
      <c r="W3102" s="191"/>
    </row>
    <row r="3103" spans="1:23">
      <c r="A3103" s="191"/>
      <c r="B3103" s="191"/>
      <c r="C3103" s="191"/>
      <c r="D3103" s="191"/>
      <c r="E3103" s="182"/>
      <c r="F3103" s="191"/>
      <c r="G3103" s="191"/>
      <c r="H3103" s="191"/>
      <c r="I3103" s="182"/>
      <c r="J3103" s="191"/>
      <c r="K3103" s="191"/>
      <c r="L3103" s="191"/>
      <c r="M3103" s="191"/>
      <c r="N3103" s="191"/>
      <c r="O3103" s="191"/>
      <c r="P3103" s="191"/>
      <c r="Q3103" s="191"/>
      <c r="R3103" s="191"/>
      <c r="S3103" s="191"/>
      <c r="T3103" s="191"/>
      <c r="U3103" s="191"/>
      <c r="V3103" s="191"/>
      <c r="W3103" s="191"/>
    </row>
    <row r="3104" spans="1:23">
      <c r="A3104" s="191"/>
      <c r="B3104" s="191"/>
      <c r="C3104" s="191"/>
      <c r="D3104" s="191"/>
      <c r="E3104" s="182"/>
      <c r="F3104" s="191"/>
      <c r="G3104" s="191"/>
      <c r="H3104" s="191"/>
      <c r="I3104" s="182"/>
      <c r="J3104" s="191"/>
      <c r="K3104" s="191"/>
      <c r="L3104" s="191"/>
      <c r="M3104" s="191"/>
      <c r="N3104" s="191"/>
      <c r="O3104" s="191"/>
      <c r="P3104" s="191"/>
      <c r="Q3104" s="191"/>
      <c r="R3104" s="191"/>
      <c r="S3104" s="191"/>
      <c r="T3104" s="191"/>
      <c r="U3104" s="191"/>
      <c r="V3104" s="191"/>
      <c r="W3104" s="191"/>
    </row>
    <row r="3105" spans="1:23">
      <c r="A3105" s="191"/>
      <c r="B3105" s="191"/>
      <c r="C3105" s="191"/>
      <c r="D3105" s="191"/>
      <c r="E3105" s="182"/>
      <c r="F3105" s="191"/>
      <c r="G3105" s="191"/>
      <c r="H3105" s="191"/>
      <c r="I3105" s="182"/>
      <c r="J3105" s="191"/>
      <c r="K3105" s="191"/>
      <c r="L3105" s="191"/>
      <c r="M3105" s="191"/>
      <c r="N3105" s="191"/>
      <c r="O3105" s="191"/>
      <c r="P3105" s="191"/>
      <c r="Q3105" s="191"/>
      <c r="R3105" s="191"/>
      <c r="S3105" s="191"/>
      <c r="T3105" s="191"/>
      <c r="U3105" s="191"/>
      <c r="V3105" s="191"/>
      <c r="W3105" s="191"/>
    </row>
    <row r="3106" spans="1:23">
      <c r="A3106" s="191"/>
      <c r="B3106" s="191"/>
      <c r="C3106" s="191"/>
      <c r="D3106" s="191"/>
      <c r="E3106" s="182"/>
      <c r="F3106" s="191"/>
      <c r="G3106" s="191"/>
      <c r="H3106" s="191"/>
      <c r="I3106" s="182"/>
      <c r="J3106" s="191"/>
      <c r="K3106" s="191"/>
      <c r="L3106" s="191"/>
      <c r="M3106" s="191"/>
      <c r="N3106" s="191"/>
      <c r="O3106" s="191"/>
      <c r="P3106" s="191"/>
      <c r="Q3106" s="191"/>
      <c r="R3106" s="191"/>
      <c r="S3106" s="191"/>
      <c r="T3106" s="191"/>
      <c r="U3106" s="191"/>
      <c r="V3106" s="191"/>
      <c r="W3106" s="191"/>
    </row>
    <row r="3107" spans="1:23">
      <c r="A3107" s="191"/>
      <c r="B3107" s="191"/>
      <c r="C3107" s="191"/>
      <c r="D3107" s="191"/>
      <c r="E3107" s="182"/>
      <c r="F3107" s="191"/>
      <c r="G3107" s="191"/>
      <c r="H3107" s="191"/>
      <c r="I3107" s="182"/>
      <c r="J3107" s="191"/>
      <c r="K3107" s="191"/>
      <c r="L3107" s="191"/>
      <c r="M3107" s="191"/>
      <c r="N3107" s="191"/>
      <c r="O3107" s="191"/>
      <c r="P3107" s="191"/>
      <c r="Q3107" s="191"/>
      <c r="R3107" s="191"/>
      <c r="S3107" s="191"/>
      <c r="T3107" s="191"/>
      <c r="U3107" s="191"/>
      <c r="V3107" s="191"/>
      <c r="W3107" s="191"/>
    </row>
    <row r="3108" spans="1:23">
      <c r="A3108" s="191"/>
      <c r="B3108" s="191"/>
      <c r="C3108" s="191"/>
      <c r="D3108" s="191"/>
      <c r="E3108" s="182"/>
      <c r="F3108" s="191"/>
      <c r="G3108" s="191"/>
      <c r="H3108" s="191"/>
      <c r="I3108" s="182"/>
      <c r="J3108" s="191"/>
      <c r="K3108" s="191"/>
      <c r="L3108" s="191"/>
      <c r="M3108" s="191"/>
      <c r="N3108" s="191"/>
      <c r="O3108" s="191"/>
      <c r="P3108" s="191"/>
      <c r="Q3108" s="191"/>
      <c r="R3108" s="191"/>
      <c r="S3108" s="191"/>
      <c r="T3108" s="191"/>
      <c r="U3108" s="191"/>
      <c r="V3108" s="191"/>
      <c r="W3108" s="191"/>
    </row>
    <row r="3109" spans="1:23">
      <c r="A3109" s="191"/>
      <c r="B3109" s="191"/>
      <c r="C3109" s="191"/>
      <c r="D3109" s="191"/>
      <c r="E3109" s="182"/>
      <c r="F3109" s="191"/>
      <c r="G3109" s="191"/>
      <c r="H3109" s="191"/>
      <c r="I3109" s="182"/>
      <c r="J3109" s="191"/>
      <c r="K3109" s="191"/>
      <c r="L3109" s="191"/>
      <c r="M3109" s="191"/>
      <c r="N3109" s="191"/>
      <c r="O3109" s="191"/>
      <c r="P3109" s="191"/>
      <c r="Q3109" s="191"/>
      <c r="R3109" s="191"/>
      <c r="S3109" s="191"/>
      <c r="T3109" s="191"/>
      <c r="U3109" s="191"/>
      <c r="V3109" s="191"/>
      <c r="W3109" s="191"/>
    </row>
    <row r="3110" spans="1:23">
      <c r="A3110" s="191"/>
      <c r="B3110" s="191"/>
      <c r="C3110" s="191"/>
      <c r="D3110" s="191"/>
      <c r="E3110" s="182"/>
      <c r="F3110" s="191"/>
      <c r="G3110" s="191"/>
      <c r="H3110" s="191"/>
      <c r="I3110" s="182"/>
      <c r="J3110" s="191"/>
      <c r="K3110" s="191"/>
      <c r="L3110" s="191"/>
      <c r="M3110" s="191"/>
      <c r="N3110" s="191"/>
      <c r="O3110" s="191"/>
      <c r="P3110" s="191"/>
      <c r="Q3110" s="191"/>
      <c r="R3110" s="191"/>
      <c r="S3110" s="191"/>
      <c r="T3110" s="191"/>
      <c r="U3110" s="191"/>
      <c r="V3110" s="191"/>
      <c r="W3110" s="191"/>
    </row>
    <row r="3111" spans="1:23">
      <c r="A3111" s="191"/>
      <c r="B3111" s="191"/>
      <c r="C3111" s="191"/>
      <c r="D3111" s="191"/>
      <c r="E3111" s="182"/>
      <c r="F3111" s="191"/>
      <c r="G3111" s="191"/>
      <c r="H3111" s="191"/>
      <c r="I3111" s="182"/>
      <c r="J3111" s="191"/>
      <c r="K3111" s="191"/>
      <c r="L3111" s="191"/>
      <c r="M3111" s="191"/>
      <c r="N3111" s="191"/>
      <c r="O3111" s="191"/>
      <c r="P3111" s="191"/>
      <c r="Q3111" s="191"/>
      <c r="R3111" s="191"/>
      <c r="S3111" s="191"/>
      <c r="T3111" s="191"/>
      <c r="U3111" s="191"/>
      <c r="V3111" s="191"/>
      <c r="W3111" s="191"/>
    </row>
    <row r="3112" spans="1:23">
      <c r="A3112" s="191"/>
      <c r="B3112" s="191"/>
      <c r="C3112" s="191"/>
      <c r="D3112" s="191"/>
      <c r="E3112" s="182"/>
      <c r="F3112" s="191"/>
      <c r="G3112" s="191"/>
      <c r="H3112" s="191"/>
      <c r="I3112" s="182"/>
      <c r="J3112" s="191"/>
      <c r="K3112" s="191"/>
      <c r="L3112" s="191"/>
      <c r="M3112" s="191"/>
      <c r="N3112" s="191"/>
      <c r="O3112" s="191"/>
      <c r="P3112" s="191"/>
      <c r="Q3112" s="191"/>
      <c r="R3112" s="191"/>
      <c r="S3112" s="191"/>
      <c r="T3112" s="191"/>
      <c r="U3112" s="191"/>
      <c r="V3112" s="191"/>
      <c r="W3112" s="191"/>
    </row>
    <row r="3113" spans="1:23">
      <c r="A3113" s="191"/>
      <c r="B3113" s="191"/>
      <c r="C3113" s="191"/>
      <c r="D3113" s="191"/>
      <c r="E3113" s="182"/>
      <c r="F3113" s="191"/>
      <c r="G3113" s="191"/>
      <c r="H3113" s="191"/>
      <c r="I3113" s="182"/>
      <c r="J3113" s="191"/>
      <c r="K3113" s="191"/>
      <c r="L3113" s="191"/>
      <c r="M3113" s="191"/>
      <c r="N3113" s="191"/>
      <c r="O3113" s="191"/>
      <c r="P3113" s="191"/>
      <c r="Q3113" s="191"/>
      <c r="R3113" s="191"/>
      <c r="S3113" s="191"/>
      <c r="T3113" s="191"/>
      <c r="U3113" s="191"/>
      <c r="V3113" s="191"/>
      <c r="W3113" s="191"/>
    </row>
    <row r="3114" spans="1:23">
      <c r="A3114" s="191"/>
      <c r="B3114" s="191"/>
      <c r="C3114" s="191"/>
      <c r="D3114" s="191"/>
      <c r="E3114" s="182"/>
      <c r="F3114" s="191"/>
      <c r="G3114" s="191"/>
      <c r="H3114" s="191"/>
      <c r="I3114" s="182"/>
      <c r="J3114" s="191"/>
      <c r="K3114" s="191"/>
      <c r="L3114" s="191"/>
      <c r="M3114" s="191"/>
      <c r="N3114" s="191"/>
      <c r="O3114" s="191"/>
      <c r="P3114" s="191"/>
      <c r="Q3114" s="191"/>
      <c r="R3114" s="191"/>
      <c r="S3114" s="191"/>
      <c r="T3114" s="191"/>
      <c r="U3114" s="191"/>
      <c r="V3114" s="191"/>
      <c r="W3114" s="191"/>
    </row>
    <row r="3115" spans="1:23">
      <c r="A3115" s="191"/>
      <c r="B3115" s="191"/>
      <c r="C3115" s="191"/>
      <c r="D3115" s="191"/>
      <c r="E3115" s="182"/>
      <c r="F3115" s="191"/>
      <c r="G3115" s="191"/>
      <c r="H3115" s="191"/>
      <c r="I3115" s="182"/>
      <c r="J3115" s="191"/>
      <c r="K3115" s="191"/>
      <c r="L3115" s="191"/>
      <c r="M3115" s="191"/>
      <c r="N3115" s="191"/>
      <c r="O3115" s="191"/>
      <c r="P3115" s="191"/>
      <c r="Q3115" s="191"/>
      <c r="R3115" s="191"/>
      <c r="S3115" s="191"/>
      <c r="T3115" s="191"/>
      <c r="U3115" s="191"/>
      <c r="V3115" s="191"/>
      <c r="W3115" s="191"/>
    </row>
    <row r="3116" spans="1:23">
      <c r="A3116" s="191"/>
      <c r="B3116" s="191"/>
      <c r="C3116" s="191"/>
      <c r="D3116" s="191"/>
      <c r="E3116" s="182"/>
      <c r="F3116" s="191"/>
      <c r="G3116" s="191"/>
      <c r="H3116" s="191"/>
      <c r="I3116" s="182"/>
      <c r="J3116" s="191"/>
      <c r="K3116" s="191"/>
      <c r="L3116" s="191"/>
      <c r="M3116" s="191"/>
      <c r="N3116" s="191"/>
      <c r="O3116" s="191"/>
      <c r="P3116" s="191"/>
      <c r="Q3116" s="191"/>
      <c r="R3116" s="191"/>
      <c r="S3116" s="191"/>
      <c r="T3116" s="191"/>
      <c r="U3116" s="191"/>
      <c r="V3116" s="191"/>
      <c r="W3116" s="191"/>
    </row>
    <row r="3117" spans="1:23">
      <c r="A3117" s="191"/>
      <c r="B3117" s="191"/>
      <c r="C3117" s="191"/>
      <c r="D3117" s="191"/>
      <c r="E3117" s="182"/>
      <c r="F3117" s="191"/>
      <c r="G3117" s="191"/>
      <c r="H3117" s="191"/>
      <c r="I3117" s="182"/>
      <c r="J3117" s="191"/>
      <c r="K3117" s="191"/>
      <c r="L3117" s="191"/>
      <c r="M3117" s="191"/>
      <c r="N3117" s="191"/>
      <c r="O3117" s="191"/>
      <c r="P3117" s="191"/>
      <c r="Q3117" s="191"/>
      <c r="R3117" s="191"/>
      <c r="S3117" s="191"/>
      <c r="T3117" s="191"/>
      <c r="U3117" s="191"/>
      <c r="V3117" s="191"/>
      <c r="W3117" s="191"/>
    </row>
    <row r="3118" spans="1:23">
      <c r="A3118" s="191"/>
      <c r="B3118" s="191"/>
      <c r="C3118" s="191"/>
      <c r="D3118" s="191"/>
      <c r="E3118" s="182"/>
      <c r="F3118" s="191"/>
      <c r="G3118" s="191"/>
      <c r="H3118" s="191"/>
      <c r="I3118" s="182"/>
      <c r="J3118" s="191"/>
      <c r="K3118" s="191"/>
      <c r="L3118" s="191"/>
      <c r="M3118" s="191"/>
      <c r="N3118" s="191"/>
      <c r="O3118" s="191"/>
      <c r="P3118" s="191"/>
      <c r="Q3118" s="191"/>
      <c r="R3118" s="191"/>
      <c r="S3118" s="191"/>
      <c r="T3118" s="191"/>
      <c r="U3118" s="191"/>
      <c r="V3118" s="191"/>
      <c r="W3118" s="191"/>
    </row>
    <row r="3119" spans="1:23">
      <c r="A3119" s="191"/>
      <c r="B3119" s="191"/>
      <c r="C3119" s="191"/>
      <c r="D3119" s="191"/>
      <c r="E3119" s="182"/>
      <c r="F3119" s="191"/>
      <c r="G3119" s="191"/>
      <c r="H3119" s="191"/>
      <c r="I3119" s="182"/>
      <c r="J3119" s="191"/>
      <c r="K3119" s="191"/>
      <c r="L3119" s="191"/>
      <c r="M3119" s="191"/>
      <c r="N3119" s="191"/>
      <c r="O3119" s="191"/>
      <c r="P3119" s="191"/>
      <c r="Q3119" s="191"/>
      <c r="R3119" s="191"/>
      <c r="S3119" s="191"/>
      <c r="T3119" s="191"/>
      <c r="U3119" s="191"/>
      <c r="V3119" s="191"/>
      <c r="W3119" s="191"/>
    </row>
    <row r="3120" spans="1:23">
      <c r="A3120" s="191"/>
      <c r="B3120" s="191"/>
      <c r="C3120" s="191"/>
      <c r="D3120" s="191"/>
      <c r="E3120" s="182"/>
      <c r="F3120" s="191"/>
      <c r="G3120" s="191"/>
      <c r="H3120" s="191"/>
      <c r="I3120" s="182"/>
      <c r="J3120" s="191"/>
      <c r="K3120" s="191"/>
      <c r="L3120" s="191"/>
      <c r="M3120" s="191"/>
      <c r="N3120" s="191"/>
      <c r="O3120" s="191"/>
      <c r="P3120" s="191"/>
      <c r="Q3120" s="191"/>
      <c r="R3120" s="191"/>
      <c r="S3120" s="191"/>
      <c r="T3120" s="191"/>
      <c r="U3120" s="191"/>
      <c r="V3120" s="191"/>
      <c r="W3120" s="191"/>
    </row>
    <row r="3121" spans="1:23">
      <c r="A3121" s="191"/>
      <c r="B3121" s="191"/>
      <c r="C3121" s="191"/>
      <c r="D3121" s="191"/>
      <c r="E3121" s="182"/>
      <c r="F3121" s="191"/>
      <c r="G3121" s="191"/>
      <c r="H3121" s="191"/>
      <c r="I3121" s="182"/>
      <c r="J3121" s="191"/>
      <c r="K3121" s="191"/>
      <c r="L3121" s="191"/>
      <c r="M3121" s="191"/>
      <c r="N3121" s="191"/>
      <c r="O3121" s="191"/>
      <c r="P3121" s="191"/>
      <c r="Q3121" s="191"/>
      <c r="R3121" s="191"/>
      <c r="S3121" s="191"/>
      <c r="T3121" s="191"/>
      <c r="U3121" s="191"/>
      <c r="V3121" s="191"/>
      <c r="W3121" s="191"/>
    </row>
    <row r="3122" spans="1:23">
      <c r="A3122" s="191"/>
      <c r="B3122" s="191"/>
      <c r="C3122" s="191"/>
      <c r="D3122" s="191"/>
      <c r="E3122" s="182"/>
      <c r="F3122" s="191"/>
      <c r="G3122" s="191"/>
      <c r="H3122" s="191"/>
      <c r="I3122" s="182"/>
      <c r="J3122" s="191"/>
      <c r="K3122" s="191"/>
      <c r="L3122" s="191"/>
      <c r="M3122" s="191"/>
      <c r="N3122" s="191"/>
      <c r="O3122" s="191"/>
      <c r="P3122" s="191"/>
      <c r="Q3122" s="191"/>
      <c r="R3122" s="191"/>
      <c r="S3122" s="191"/>
      <c r="T3122" s="191"/>
      <c r="U3122" s="191"/>
      <c r="V3122" s="191"/>
      <c r="W3122" s="191"/>
    </row>
    <row r="3123" spans="1:23">
      <c r="A3123" s="191"/>
      <c r="B3123" s="191"/>
      <c r="C3123" s="191"/>
      <c r="D3123" s="191"/>
      <c r="E3123" s="182"/>
      <c r="F3123" s="191"/>
      <c r="G3123" s="191"/>
      <c r="H3123" s="191"/>
      <c r="I3123" s="182"/>
      <c r="J3123" s="191"/>
      <c r="K3123" s="191"/>
      <c r="L3123" s="191"/>
      <c r="M3123" s="191"/>
      <c r="N3123" s="191"/>
      <c r="O3123" s="191"/>
      <c r="P3123" s="191"/>
      <c r="Q3123" s="191"/>
      <c r="R3123" s="191"/>
      <c r="S3123" s="191"/>
      <c r="T3123" s="191"/>
      <c r="U3123" s="191"/>
      <c r="V3123" s="191"/>
      <c r="W3123" s="191"/>
    </row>
    <row r="3124" spans="1:23">
      <c r="A3124" s="191"/>
      <c r="B3124" s="191"/>
      <c r="C3124" s="191"/>
      <c r="D3124" s="191"/>
      <c r="E3124" s="182"/>
      <c r="F3124" s="191"/>
      <c r="G3124" s="191"/>
      <c r="H3124" s="191"/>
      <c r="I3124" s="182"/>
      <c r="J3124" s="191"/>
      <c r="K3124" s="191"/>
      <c r="L3124" s="191"/>
      <c r="M3124" s="191"/>
      <c r="N3124" s="191"/>
      <c r="O3124" s="191"/>
      <c r="P3124" s="191"/>
      <c r="Q3124" s="191"/>
      <c r="R3124" s="191"/>
      <c r="S3124" s="191"/>
      <c r="T3124" s="191"/>
      <c r="U3124" s="191"/>
      <c r="V3124" s="191"/>
      <c r="W3124" s="191"/>
    </row>
    <row r="3125" spans="1:23">
      <c r="A3125" s="191"/>
      <c r="B3125" s="191"/>
      <c r="C3125" s="191"/>
      <c r="D3125" s="191"/>
      <c r="E3125" s="182"/>
      <c r="F3125" s="191"/>
      <c r="G3125" s="191"/>
      <c r="H3125" s="191"/>
      <c r="I3125" s="182"/>
      <c r="J3125" s="191"/>
      <c r="K3125" s="191"/>
      <c r="L3125" s="191"/>
      <c r="M3125" s="191"/>
      <c r="N3125" s="191"/>
      <c r="O3125" s="191"/>
      <c r="P3125" s="191"/>
      <c r="Q3125" s="191"/>
      <c r="R3125" s="191"/>
      <c r="S3125" s="191"/>
      <c r="T3125" s="191"/>
      <c r="U3125" s="191"/>
      <c r="V3125" s="191"/>
      <c r="W3125" s="191"/>
    </row>
    <row r="3126" spans="1:23">
      <c r="A3126" s="191"/>
      <c r="B3126" s="191"/>
      <c r="C3126" s="191"/>
      <c r="D3126" s="191"/>
      <c r="E3126" s="182"/>
      <c r="F3126" s="191"/>
      <c r="G3126" s="191"/>
      <c r="H3126" s="191"/>
      <c r="I3126" s="182"/>
      <c r="J3126" s="191"/>
      <c r="K3126" s="191"/>
      <c r="L3126" s="191"/>
      <c r="M3126" s="191"/>
      <c r="N3126" s="191"/>
      <c r="O3126" s="191"/>
      <c r="P3126" s="191"/>
      <c r="Q3126" s="191"/>
      <c r="R3126" s="191"/>
      <c r="S3126" s="191"/>
      <c r="T3126" s="191"/>
      <c r="U3126" s="191"/>
      <c r="V3126" s="191"/>
      <c r="W3126" s="191"/>
    </row>
    <row r="3127" spans="1:23">
      <c r="A3127" s="191"/>
      <c r="B3127" s="191"/>
      <c r="C3127" s="191"/>
      <c r="D3127" s="191"/>
      <c r="E3127" s="182"/>
      <c r="F3127" s="191"/>
      <c r="G3127" s="191"/>
      <c r="H3127" s="191"/>
      <c r="I3127" s="182"/>
      <c r="J3127" s="191"/>
      <c r="K3127" s="191"/>
      <c r="L3127" s="191"/>
      <c r="M3127" s="191"/>
      <c r="N3127" s="191"/>
      <c r="O3127" s="191"/>
      <c r="P3127" s="191"/>
      <c r="Q3127" s="191"/>
      <c r="R3127" s="191"/>
      <c r="S3127" s="191"/>
      <c r="T3127" s="191"/>
      <c r="U3127" s="191"/>
      <c r="V3127" s="191"/>
      <c r="W3127" s="191"/>
    </row>
    <row r="3128" spans="1:23">
      <c r="A3128" s="191"/>
      <c r="B3128" s="191"/>
      <c r="C3128" s="191"/>
      <c r="D3128" s="191"/>
      <c r="E3128" s="182"/>
      <c r="F3128" s="191"/>
      <c r="G3128" s="191"/>
      <c r="H3128" s="191"/>
      <c r="I3128" s="182"/>
      <c r="J3128" s="191"/>
      <c r="K3128" s="191"/>
      <c r="L3128" s="191"/>
      <c r="M3128" s="191"/>
      <c r="N3128" s="191"/>
      <c r="O3128" s="191"/>
      <c r="P3128" s="191"/>
      <c r="Q3128" s="191"/>
      <c r="R3128" s="191"/>
      <c r="S3128" s="191"/>
      <c r="T3128" s="191"/>
      <c r="U3128" s="191"/>
      <c r="V3128" s="191"/>
      <c r="W3128" s="191"/>
    </row>
    <row r="3129" spans="1:23">
      <c r="A3129" s="191"/>
      <c r="B3129" s="191"/>
      <c r="C3129" s="191"/>
      <c r="D3129" s="191"/>
      <c r="E3129" s="182"/>
      <c r="F3129" s="191"/>
      <c r="G3129" s="191"/>
      <c r="H3129" s="191"/>
      <c r="I3129" s="182"/>
      <c r="J3129" s="191"/>
      <c r="K3129" s="191"/>
      <c r="L3129" s="191"/>
      <c r="M3129" s="191"/>
      <c r="N3129" s="191"/>
      <c r="O3129" s="191"/>
      <c r="P3129" s="191"/>
      <c r="Q3129" s="191"/>
      <c r="R3129" s="191"/>
      <c r="S3129" s="191"/>
      <c r="T3129" s="191"/>
      <c r="U3129" s="191"/>
      <c r="V3129" s="191"/>
      <c r="W3129" s="191"/>
    </row>
    <row r="3130" spans="1:23">
      <c r="A3130" s="191"/>
      <c r="B3130" s="191"/>
      <c r="C3130" s="191"/>
      <c r="D3130" s="191"/>
      <c r="E3130" s="182"/>
      <c r="F3130" s="191"/>
      <c r="G3130" s="191"/>
      <c r="H3130" s="191"/>
      <c r="I3130" s="182"/>
      <c r="J3130" s="191"/>
      <c r="K3130" s="191"/>
      <c r="L3130" s="191"/>
      <c r="M3130" s="191"/>
      <c r="N3130" s="191"/>
      <c r="O3130" s="191"/>
      <c r="P3130" s="191"/>
      <c r="Q3130" s="191"/>
      <c r="R3130" s="191"/>
      <c r="S3130" s="191"/>
      <c r="T3130" s="191"/>
      <c r="U3130" s="191"/>
      <c r="V3130" s="191"/>
      <c r="W3130" s="191"/>
    </row>
    <row r="3131" spans="1:23">
      <c r="A3131" s="191"/>
      <c r="B3131" s="191"/>
      <c r="C3131" s="191"/>
      <c r="D3131" s="191"/>
      <c r="E3131" s="182"/>
      <c r="F3131" s="191"/>
      <c r="G3131" s="191"/>
      <c r="H3131" s="191"/>
      <c r="I3131" s="182"/>
      <c r="J3131" s="191"/>
      <c r="K3131" s="191"/>
      <c r="L3131" s="191"/>
      <c r="M3131" s="191"/>
      <c r="N3131" s="191"/>
      <c r="O3131" s="191"/>
      <c r="P3131" s="191"/>
      <c r="Q3131" s="191"/>
      <c r="R3131" s="191"/>
      <c r="S3131" s="191"/>
      <c r="T3131" s="191"/>
      <c r="U3131" s="191"/>
      <c r="V3131" s="191"/>
      <c r="W3131" s="191"/>
    </row>
    <row r="3132" spans="1:23">
      <c r="A3132" s="191"/>
      <c r="B3132" s="191"/>
      <c r="C3132" s="191"/>
      <c r="D3132" s="191"/>
      <c r="E3132" s="182"/>
      <c r="F3132" s="191"/>
      <c r="G3132" s="191"/>
      <c r="H3132" s="191"/>
      <c r="I3132" s="182"/>
      <c r="J3132" s="191"/>
      <c r="K3132" s="191"/>
      <c r="L3132" s="191"/>
      <c r="M3132" s="191"/>
      <c r="N3132" s="191"/>
      <c r="O3132" s="191"/>
      <c r="P3132" s="191"/>
      <c r="Q3132" s="191"/>
      <c r="R3132" s="191"/>
      <c r="S3132" s="191"/>
      <c r="T3132" s="191"/>
      <c r="U3132" s="191"/>
      <c r="V3132" s="191"/>
      <c r="W3132" s="191"/>
    </row>
    <row r="3133" spans="1:23">
      <c r="A3133" s="191"/>
      <c r="B3133" s="191"/>
      <c r="C3133" s="191"/>
      <c r="D3133" s="191"/>
      <c r="E3133" s="182"/>
      <c r="F3133" s="191"/>
      <c r="G3133" s="191"/>
      <c r="H3133" s="191"/>
      <c r="I3133" s="182"/>
      <c r="J3133" s="191"/>
      <c r="K3133" s="191"/>
      <c r="L3133" s="191"/>
      <c r="M3133" s="191"/>
      <c r="N3133" s="191"/>
      <c r="O3133" s="191"/>
      <c r="P3133" s="191"/>
      <c r="Q3133" s="191"/>
      <c r="R3133" s="191"/>
      <c r="S3133" s="191"/>
      <c r="T3133" s="191"/>
      <c r="U3133" s="191"/>
      <c r="V3133" s="191"/>
      <c r="W3133" s="191"/>
    </row>
    <row r="3134" spans="1:23">
      <c r="A3134" s="191"/>
      <c r="B3134" s="191"/>
      <c r="C3134" s="191"/>
      <c r="D3134" s="191"/>
      <c r="E3134" s="182"/>
      <c r="F3134" s="191"/>
      <c r="G3134" s="191"/>
      <c r="H3134" s="191"/>
      <c r="I3134" s="182"/>
      <c r="J3134" s="191"/>
      <c r="K3134" s="191"/>
      <c r="L3134" s="191"/>
      <c r="M3134" s="191"/>
      <c r="N3134" s="191"/>
      <c r="O3134" s="191"/>
      <c r="P3134" s="191"/>
      <c r="Q3134" s="191"/>
      <c r="R3134" s="191"/>
      <c r="S3134" s="191"/>
      <c r="T3134" s="191"/>
      <c r="U3134" s="191"/>
      <c r="V3134" s="191"/>
      <c r="W3134" s="191"/>
    </row>
    <row r="3135" spans="1:23">
      <c r="A3135" s="191"/>
      <c r="B3135" s="191"/>
      <c r="C3135" s="191"/>
      <c r="D3135" s="191"/>
      <c r="E3135" s="182"/>
      <c r="F3135" s="191"/>
      <c r="G3135" s="191"/>
      <c r="H3135" s="191"/>
      <c r="I3135" s="182"/>
      <c r="J3135" s="191"/>
      <c r="K3135" s="191"/>
      <c r="L3135" s="191"/>
      <c r="M3135" s="191"/>
      <c r="N3135" s="191"/>
      <c r="O3135" s="191"/>
      <c r="P3135" s="191"/>
      <c r="Q3135" s="191"/>
      <c r="R3135" s="191"/>
      <c r="S3135" s="191"/>
      <c r="T3135" s="191"/>
      <c r="U3135" s="191"/>
      <c r="V3135" s="191"/>
      <c r="W3135" s="191"/>
    </row>
    <row r="3136" spans="1:23">
      <c r="A3136" s="191"/>
      <c r="B3136" s="191"/>
      <c r="C3136" s="191"/>
      <c r="D3136" s="191"/>
      <c r="E3136" s="182"/>
      <c r="F3136" s="191"/>
      <c r="G3136" s="191"/>
      <c r="H3136" s="191"/>
      <c r="I3136" s="182"/>
      <c r="J3136" s="191"/>
      <c r="K3136" s="191"/>
      <c r="L3136" s="191"/>
      <c r="M3136" s="191"/>
      <c r="N3136" s="191"/>
      <c r="O3136" s="191"/>
      <c r="P3136" s="191"/>
      <c r="Q3136" s="191"/>
      <c r="R3136" s="191"/>
      <c r="S3136" s="191"/>
      <c r="T3136" s="191"/>
      <c r="U3136" s="191"/>
      <c r="V3136" s="191"/>
      <c r="W3136" s="191"/>
    </row>
    <row r="3137" spans="1:23">
      <c r="A3137" s="191"/>
      <c r="B3137" s="191"/>
      <c r="C3137" s="191"/>
      <c r="D3137" s="191"/>
      <c r="E3137" s="182"/>
      <c r="F3137" s="191"/>
      <c r="G3137" s="191"/>
      <c r="H3137" s="191"/>
      <c r="I3137" s="182"/>
      <c r="J3137" s="191"/>
      <c r="K3137" s="191"/>
      <c r="L3137" s="191"/>
      <c r="M3137" s="191"/>
      <c r="N3137" s="191"/>
      <c r="O3137" s="191"/>
      <c r="P3137" s="191"/>
      <c r="Q3137" s="191"/>
      <c r="R3137" s="191"/>
      <c r="S3137" s="191"/>
      <c r="T3137" s="191"/>
      <c r="U3137" s="191"/>
      <c r="V3137" s="191"/>
      <c r="W3137" s="191"/>
    </row>
    <row r="3138" spans="1:23">
      <c r="A3138" s="191"/>
      <c r="B3138" s="191"/>
      <c r="C3138" s="191"/>
      <c r="D3138" s="191"/>
      <c r="E3138" s="182"/>
      <c r="F3138" s="191"/>
      <c r="G3138" s="191"/>
      <c r="H3138" s="191"/>
      <c r="I3138" s="182"/>
      <c r="J3138" s="191"/>
      <c r="K3138" s="191"/>
      <c r="L3138" s="191"/>
      <c r="M3138" s="191"/>
      <c r="N3138" s="191"/>
      <c r="O3138" s="191"/>
      <c r="P3138" s="191"/>
      <c r="Q3138" s="191"/>
      <c r="R3138" s="191"/>
      <c r="S3138" s="191"/>
      <c r="T3138" s="191"/>
      <c r="U3138" s="191"/>
      <c r="V3138" s="191"/>
      <c r="W3138" s="191"/>
    </row>
    <row r="3139" spans="1:23">
      <c r="A3139" s="191"/>
      <c r="B3139" s="191"/>
      <c r="C3139" s="191"/>
      <c r="D3139" s="191"/>
      <c r="E3139" s="182"/>
      <c r="F3139" s="191"/>
      <c r="G3139" s="191"/>
      <c r="H3139" s="191"/>
      <c r="I3139" s="182"/>
      <c r="J3139" s="191"/>
      <c r="K3139" s="191"/>
      <c r="L3139" s="191"/>
      <c r="M3139" s="191"/>
      <c r="N3139" s="191"/>
      <c r="O3139" s="191"/>
      <c r="P3139" s="191"/>
      <c r="Q3139" s="191"/>
      <c r="R3139" s="191"/>
      <c r="S3139" s="191"/>
      <c r="T3139" s="191"/>
      <c r="U3139" s="191"/>
      <c r="V3139" s="191"/>
      <c r="W3139" s="191"/>
    </row>
    <row r="3140" spans="1:23">
      <c r="A3140" s="191"/>
      <c r="B3140" s="191"/>
      <c r="C3140" s="191"/>
      <c r="D3140" s="191"/>
      <c r="E3140" s="182"/>
      <c r="F3140" s="191"/>
      <c r="G3140" s="191"/>
      <c r="H3140" s="191"/>
      <c r="I3140" s="182"/>
      <c r="J3140" s="191"/>
      <c r="K3140" s="191"/>
      <c r="L3140" s="191"/>
      <c r="M3140" s="191"/>
      <c r="N3140" s="191"/>
      <c r="O3140" s="191"/>
      <c r="P3140" s="191"/>
      <c r="Q3140" s="191"/>
      <c r="R3140" s="191"/>
      <c r="S3140" s="191"/>
      <c r="T3140" s="191"/>
      <c r="U3140" s="191"/>
      <c r="V3140" s="191"/>
      <c r="W3140" s="191"/>
    </row>
    <row r="3141" spans="1:23">
      <c r="A3141" s="191"/>
      <c r="B3141" s="191"/>
      <c r="C3141" s="191"/>
      <c r="D3141" s="191"/>
      <c r="E3141" s="182"/>
      <c r="F3141" s="191"/>
      <c r="G3141" s="191"/>
      <c r="H3141" s="191"/>
      <c r="I3141" s="182"/>
      <c r="J3141" s="191"/>
      <c r="K3141" s="191"/>
      <c r="L3141" s="191"/>
      <c r="M3141" s="191"/>
      <c r="N3141" s="191"/>
      <c r="O3141" s="191"/>
      <c r="P3141" s="191"/>
      <c r="Q3141" s="191"/>
      <c r="R3141" s="191"/>
      <c r="S3141" s="191"/>
      <c r="T3141" s="191"/>
      <c r="U3141" s="191"/>
      <c r="V3141" s="191"/>
      <c r="W3141" s="191"/>
    </row>
    <row r="3142" spans="1:23">
      <c r="A3142" s="191"/>
      <c r="B3142" s="191"/>
      <c r="C3142" s="191"/>
      <c r="D3142" s="191"/>
      <c r="E3142" s="182"/>
      <c r="F3142" s="191"/>
      <c r="G3142" s="191"/>
      <c r="H3142" s="191"/>
      <c r="I3142" s="182"/>
      <c r="J3142" s="191"/>
      <c r="K3142" s="191"/>
      <c r="L3142" s="191"/>
      <c r="M3142" s="191"/>
      <c r="N3142" s="191"/>
      <c r="O3142" s="191"/>
      <c r="P3142" s="191"/>
      <c r="Q3142" s="191"/>
      <c r="R3142" s="191"/>
      <c r="S3142" s="191"/>
      <c r="T3142" s="191"/>
      <c r="U3142" s="191"/>
      <c r="V3142" s="191"/>
      <c r="W3142" s="191"/>
    </row>
    <row r="3143" spans="1:23">
      <c r="A3143" s="191"/>
      <c r="B3143" s="191"/>
      <c r="C3143" s="191"/>
      <c r="D3143" s="191"/>
      <c r="E3143" s="182"/>
      <c r="F3143" s="191"/>
      <c r="G3143" s="191"/>
      <c r="H3143" s="191"/>
      <c r="I3143" s="182"/>
      <c r="J3143" s="191"/>
      <c r="K3143" s="191"/>
      <c r="L3143" s="191"/>
      <c r="M3143" s="191"/>
      <c r="N3143" s="191"/>
      <c r="O3143" s="191"/>
      <c r="P3143" s="191"/>
      <c r="Q3143" s="191"/>
      <c r="R3143" s="191"/>
      <c r="S3143" s="191"/>
      <c r="T3143" s="191"/>
      <c r="U3143" s="191"/>
      <c r="V3143" s="191"/>
      <c r="W3143" s="191"/>
    </row>
    <row r="3144" spans="1:23">
      <c r="A3144" s="191"/>
      <c r="B3144" s="191"/>
      <c r="C3144" s="191"/>
      <c r="D3144" s="191"/>
      <c r="E3144" s="182"/>
      <c r="F3144" s="191"/>
      <c r="G3144" s="191"/>
      <c r="H3144" s="191"/>
      <c r="I3144" s="182"/>
      <c r="J3144" s="191"/>
      <c r="K3144" s="191"/>
      <c r="L3144" s="191"/>
      <c r="M3144" s="191"/>
      <c r="N3144" s="191"/>
      <c r="O3144" s="191"/>
      <c r="P3144" s="191"/>
      <c r="Q3144" s="191"/>
      <c r="R3144" s="191"/>
      <c r="S3144" s="191"/>
      <c r="T3144" s="191"/>
      <c r="U3144" s="191"/>
      <c r="V3144" s="191"/>
      <c r="W3144" s="191"/>
    </row>
    <row r="3145" spans="1:23">
      <c r="A3145" s="191"/>
      <c r="B3145" s="191"/>
      <c r="C3145" s="191"/>
      <c r="D3145" s="191"/>
      <c r="E3145" s="182"/>
      <c r="F3145" s="191"/>
      <c r="G3145" s="191"/>
      <c r="H3145" s="191"/>
      <c r="I3145" s="182"/>
      <c r="J3145" s="191"/>
      <c r="K3145" s="191"/>
      <c r="L3145" s="191"/>
      <c r="M3145" s="191"/>
      <c r="N3145" s="191"/>
      <c r="O3145" s="191"/>
      <c r="P3145" s="191"/>
      <c r="Q3145" s="191"/>
      <c r="R3145" s="191"/>
      <c r="S3145" s="191"/>
      <c r="T3145" s="191"/>
      <c r="U3145" s="191"/>
      <c r="V3145" s="191"/>
      <c r="W3145" s="191"/>
    </row>
    <row r="3146" spans="1:23">
      <c r="A3146" s="191"/>
      <c r="B3146" s="191"/>
      <c r="C3146" s="191"/>
      <c r="D3146" s="191"/>
      <c r="E3146" s="182"/>
      <c r="F3146" s="191"/>
      <c r="G3146" s="191"/>
      <c r="H3146" s="191"/>
      <c r="I3146" s="182"/>
      <c r="J3146" s="191"/>
      <c r="K3146" s="191"/>
      <c r="L3146" s="191"/>
      <c r="M3146" s="191"/>
      <c r="N3146" s="191"/>
      <c r="O3146" s="191"/>
      <c r="P3146" s="191"/>
      <c r="Q3146" s="191"/>
      <c r="R3146" s="191"/>
      <c r="S3146" s="191"/>
      <c r="T3146" s="191"/>
      <c r="U3146" s="191"/>
      <c r="V3146" s="191"/>
      <c r="W3146" s="191"/>
    </row>
    <row r="3147" spans="1:23">
      <c r="A3147" s="191"/>
      <c r="B3147" s="191"/>
      <c r="C3147" s="191"/>
      <c r="D3147" s="191"/>
      <c r="E3147" s="182"/>
      <c r="F3147" s="191"/>
      <c r="G3147" s="191"/>
      <c r="H3147" s="191"/>
      <c r="I3147" s="182"/>
      <c r="J3147" s="191"/>
      <c r="K3147" s="191"/>
      <c r="L3147" s="191"/>
      <c r="M3147" s="191"/>
      <c r="N3147" s="191"/>
      <c r="O3147" s="191"/>
      <c r="P3147" s="191"/>
      <c r="Q3147" s="191"/>
      <c r="R3147" s="191"/>
      <c r="S3147" s="191"/>
      <c r="T3147" s="191"/>
      <c r="U3147" s="191"/>
      <c r="V3147" s="191"/>
      <c r="W3147" s="191"/>
    </row>
    <row r="3148" spans="1:23">
      <c r="A3148" s="191"/>
      <c r="B3148" s="191"/>
      <c r="C3148" s="191"/>
      <c r="D3148" s="191"/>
      <c r="E3148" s="182"/>
      <c r="F3148" s="191"/>
      <c r="G3148" s="191"/>
      <c r="H3148" s="191"/>
      <c r="I3148" s="182"/>
      <c r="J3148" s="191"/>
      <c r="K3148" s="191"/>
      <c r="L3148" s="191"/>
      <c r="M3148" s="191"/>
      <c r="N3148" s="191"/>
      <c r="O3148" s="191"/>
      <c r="P3148" s="191"/>
      <c r="Q3148" s="191"/>
      <c r="R3148" s="191"/>
      <c r="S3148" s="191"/>
      <c r="T3148" s="191"/>
      <c r="U3148" s="191"/>
      <c r="V3148" s="191"/>
      <c r="W3148" s="191"/>
    </row>
    <row r="3149" spans="1:23">
      <c r="A3149" s="191"/>
      <c r="B3149" s="191"/>
      <c r="C3149" s="191"/>
      <c r="D3149" s="191"/>
      <c r="E3149" s="182"/>
      <c r="F3149" s="191"/>
      <c r="G3149" s="191"/>
      <c r="H3149" s="191"/>
      <c r="I3149" s="182"/>
      <c r="J3149" s="191"/>
      <c r="K3149" s="191"/>
      <c r="L3149" s="191"/>
      <c r="M3149" s="191"/>
      <c r="N3149" s="191"/>
      <c r="O3149" s="191"/>
      <c r="P3149" s="191"/>
      <c r="Q3149" s="191"/>
      <c r="R3149" s="191"/>
      <c r="S3149" s="191"/>
      <c r="T3149" s="191"/>
      <c r="U3149" s="191"/>
      <c r="V3149" s="191"/>
      <c r="W3149" s="191"/>
    </row>
    <row r="3150" spans="1:23">
      <c r="A3150" s="191"/>
      <c r="B3150" s="191"/>
      <c r="C3150" s="191"/>
      <c r="D3150" s="191"/>
      <c r="E3150" s="182"/>
      <c r="F3150" s="191"/>
      <c r="G3150" s="191"/>
      <c r="H3150" s="191"/>
      <c r="I3150" s="182"/>
      <c r="J3150" s="191"/>
      <c r="K3150" s="191"/>
      <c r="L3150" s="191"/>
      <c r="M3150" s="191"/>
      <c r="N3150" s="191"/>
      <c r="O3150" s="191"/>
      <c r="P3150" s="191"/>
      <c r="Q3150" s="191"/>
      <c r="R3150" s="191"/>
      <c r="S3150" s="191"/>
      <c r="T3150" s="191"/>
      <c r="U3150" s="191"/>
      <c r="V3150" s="191"/>
      <c r="W3150" s="191"/>
    </row>
    <row r="3151" spans="1:23">
      <c r="A3151" s="191"/>
      <c r="B3151" s="191"/>
      <c r="C3151" s="191"/>
      <c r="D3151" s="191"/>
      <c r="E3151" s="182"/>
      <c r="F3151" s="191"/>
      <c r="G3151" s="191"/>
      <c r="H3151" s="191"/>
      <c r="I3151" s="182"/>
      <c r="J3151" s="191"/>
      <c r="K3151" s="191"/>
      <c r="L3151" s="191"/>
      <c r="M3151" s="191"/>
      <c r="N3151" s="191"/>
      <c r="O3151" s="191"/>
      <c r="P3151" s="191"/>
      <c r="Q3151" s="191"/>
      <c r="R3151" s="191"/>
      <c r="S3151" s="191"/>
      <c r="T3151" s="191"/>
      <c r="U3151" s="191"/>
      <c r="V3151" s="191"/>
      <c r="W3151" s="191"/>
    </row>
    <row r="3152" spans="1:23">
      <c r="A3152" s="191"/>
      <c r="B3152" s="191"/>
      <c r="C3152" s="191"/>
      <c r="D3152" s="191"/>
      <c r="E3152" s="182"/>
      <c r="F3152" s="191"/>
      <c r="G3152" s="191"/>
      <c r="H3152" s="191"/>
      <c r="I3152" s="182"/>
      <c r="J3152" s="191"/>
      <c r="K3152" s="191"/>
      <c r="L3152" s="191"/>
      <c r="M3152" s="191"/>
      <c r="N3152" s="191"/>
      <c r="O3152" s="191"/>
      <c r="P3152" s="191"/>
      <c r="Q3152" s="191"/>
      <c r="R3152" s="191"/>
      <c r="S3152" s="191"/>
      <c r="T3152" s="191"/>
      <c r="U3152" s="191"/>
      <c r="V3152" s="191"/>
      <c r="W3152" s="191"/>
    </row>
    <row r="3153" spans="1:23">
      <c r="A3153" s="191"/>
      <c r="B3153" s="191"/>
      <c r="C3153" s="191"/>
      <c r="D3153" s="191"/>
      <c r="E3153" s="182"/>
      <c r="F3153" s="191"/>
      <c r="G3153" s="191"/>
      <c r="H3153" s="191"/>
      <c r="I3153" s="182"/>
      <c r="J3153" s="191"/>
      <c r="K3153" s="191"/>
      <c r="L3153" s="191"/>
      <c r="M3153" s="191"/>
      <c r="N3153" s="191"/>
      <c r="O3153" s="191"/>
      <c r="P3153" s="191"/>
      <c r="Q3153" s="191"/>
      <c r="R3153" s="191"/>
      <c r="S3153" s="191"/>
      <c r="T3153" s="191"/>
      <c r="U3153" s="191"/>
      <c r="V3153" s="191"/>
      <c r="W3153" s="191"/>
    </row>
    <row r="3154" spans="1:23">
      <c r="A3154" s="191"/>
      <c r="B3154" s="191"/>
      <c r="C3154" s="191"/>
      <c r="D3154" s="191"/>
      <c r="E3154" s="182"/>
      <c r="F3154" s="191"/>
      <c r="G3154" s="191"/>
      <c r="H3154" s="191"/>
      <c r="I3154" s="182"/>
      <c r="J3154" s="191"/>
      <c r="K3154" s="191"/>
      <c r="L3154" s="191"/>
      <c r="M3154" s="191"/>
      <c r="N3154" s="191"/>
      <c r="O3154" s="191"/>
      <c r="P3154" s="191"/>
      <c r="Q3154" s="191"/>
      <c r="R3154" s="191"/>
      <c r="S3154" s="191"/>
      <c r="T3154" s="191"/>
      <c r="U3154" s="191"/>
      <c r="V3154" s="191"/>
      <c r="W3154" s="191"/>
    </row>
    <row r="3155" spans="1:23">
      <c r="A3155" s="191"/>
      <c r="B3155" s="191"/>
      <c r="C3155" s="191"/>
      <c r="D3155" s="191"/>
      <c r="E3155" s="182"/>
      <c r="F3155" s="191"/>
      <c r="G3155" s="191"/>
      <c r="H3155" s="191"/>
      <c r="I3155" s="182"/>
      <c r="J3155" s="191"/>
      <c r="K3155" s="191"/>
      <c r="L3155" s="191"/>
      <c r="M3155" s="191"/>
      <c r="N3155" s="191"/>
      <c r="O3155" s="191"/>
      <c r="P3155" s="191"/>
      <c r="Q3155" s="191"/>
      <c r="R3155" s="191"/>
      <c r="S3155" s="191"/>
      <c r="T3155" s="191"/>
      <c r="U3155" s="191"/>
      <c r="V3155" s="191"/>
      <c r="W3155" s="191"/>
    </row>
    <row r="3156" spans="1:23">
      <c r="A3156" s="191"/>
      <c r="B3156" s="191"/>
      <c r="C3156" s="191"/>
      <c r="D3156" s="191"/>
      <c r="E3156" s="182"/>
      <c r="F3156" s="191"/>
      <c r="G3156" s="191"/>
      <c r="H3156" s="191"/>
      <c r="I3156" s="182"/>
      <c r="J3156" s="191"/>
      <c r="K3156" s="191"/>
      <c r="L3156" s="191"/>
      <c r="M3156" s="191"/>
      <c r="N3156" s="191"/>
      <c r="O3156" s="191"/>
      <c r="P3156" s="191"/>
      <c r="Q3156" s="191"/>
      <c r="R3156" s="191"/>
      <c r="S3156" s="191"/>
      <c r="T3156" s="191"/>
      <c r="U3156" s="191"/>
      <c r="V3156" s="191"/>
      <c r="W3156" s="191"/>
    </row>
    <row r="3157" spans="1:23">
      <c r="A3157" s="191"/>
      <c r="B3157" s="191"/>
      <c r="C3157" s="191"/>
      <c r="D3157" s="191"/>
      <c r="E3157" s="182"/>
      <c r="F3157" s="191"/>
      <c r="G3157" s="191"/>
      <c r="H3157" s="191"/>
      <c r="I3157" s="182"/>
      <c r="J3157" s="191"/>
      <c r="K3157" s="191"/>
      <c r="L3157" s="191"/>
      <c r="M3157" s="191"/>
      <c r="N3157" s="191"/>
      <c r="O3157" s="191"/>
      <c r="P3157" s="191"/>
      <c r="Q3157" s="191"/>
      <c r="R3157" s="191"/>
      <c r="S3157" s="191"/>
      <c r="T3157" s="191"/>
      <c r="U3157" s="191"/>
      <c r="V3157" s="191"/>
      <c r="W3157" s="191"/>
    </row>
    <row r="3158" spans="1:23">
      <c r="A3158" s="191"/>
      <c r="B3158" s="191"/>
      <c r="C3158" s="191"/>
      <c r="D3158" s="191"/>
      <c r="E3158" s="182"/>
      <c r="F3158" s="191"/>
      <c r="G3158" s="191"/>
      <c r="H3158" s="191"/>
      <c r="I3158" s="182"/>
      <c r="J3158" s="191"/>
      <c r="K3158" s="191"/>
      <c r="L3158" s="191"/>
      <c r="M3158" s="191"/>
      <c r="N3158" s="191"/>
      <c r="O3158" s="191"/>
      <c r="P3158" s="191"/>
      <c r="Q3158" s="191"/>
      <c r="R3158" s="191"/>
      <c r="S3158" s="191"/>
      <c r="T3158" s="191"/>
      <c r="U3158" s="191"/>
      <c r="V3158" s="191"/>
      <c r="W3158" s="191"/>
    </row>
    <row r="3159" spans="1:23">
      <c r="A3159" s="191"/>
      <c r="B3159" s="191"/>
      <c r="C3159" s="191"/>
      <c r="D3159" s="191"/>
      <c r="E3159" s="182"/>
      <c r="F3159" s="191"/>
      <c r="G3159" s="191"/>
      <c r="H3159" s="191"/>
      <c r="I3159" s="182"/>
      <c r="J3159" s="191"/>
      <c r="K3159" s="191"/>
      <c r="L3159" s="191"/>
      <c r="M3159" s="191"/>
      <c r="N3159" s="191"/>
      <c r="O3159" s="191"/>
      <c r="P3159" s="191"/>
      <c r="Q3159" s="191"/>
      <c r="R3159" s="191"/>
      <c r="S3159" s="191"/>
      <c r="T3159" s="191"/>
      <c r="U3159" s="191"/>
      <c r="V3159" s="191"/>
      <c r="W3159" s="191"/>
    </row>
    <row r="3160" spans="1:23">
      <c r="A3160" s="191"/>
      <c r="B3160" s="191"/>
      <c r="C3160" s="191"/>
      <c r="D3160" s="191"/>
      <c r="E3160" s="182"/>
      <c r="F3160" s="191"/>
      <c r="G3160" s="191"/>
      <c r="H3160" s="191"/>
      <c r="I3160" s="182"/>
      <c r="J3160" s="191"/>
      <c r="K3160" s="191"/>
      <c r="L3160" s="191"/>
      <c r="M3160" s="191"/>
      <c r="N3160" s="191"/>
      <c r="O3160" s="191"/>
      <c r="P3160" s="191"/>
      <c r="Q3160" s="191"/>
      <c r="R3160" s="191"/>
      <c r="S3160" s="191"/>
      <c r="T3160" s="191"/>
      <c r="U3160" s="191"/>
      <c r="V3160" s="191"/>
      <c r="W3160" s="191"/>
    </row>
    <row r="3161" spans="1:23">
      <c r="A3161" s="191"/>
      <c r="B3161" s="191"/>
      <c r="C3161" s="191"/>
      <c r="D3161" s="191"/>
      <c r="E3161" s="182"/>
      <c r="F3161" s="191"/>
      <c r="G3161" s="191"/>
      <c r="H3161" s="191"/>
      <c r="I3161" s="182"/>
      <c r="J3161" s="191"/>
      <c r="K3161" s="191"/>
      <c r="L3161" s="191"/>
      <c r="M3161" s="191"/>
      <c r="N3161" s="191"/>
      <c r="O3161" s="191"/>
      <c r="P3161" s="191"/>
      <c r="Q3161" s="191"/>
      <c r="R3161" s="191"/>
      <c r="S3161" s="191"/>
      <c r="T3161" s="191"/>
      <c r="U3161" s="191"/>
      <c r="V3161" s="191"/>
      <c r="W3161" s="191"/>
    </row>
    <row r="3162" spans="1:23">
      <c r="A3162" s="191"/>
      <c r="B3162" s="191"/>
      <c r="C3162" s="191"/>
      <c r="D3162" s="191"/>
      <c r="E3162" s="182"/>
      <c r="F3162" s="191"/>
      <c r="G3162" s="191"/>
      <c r="H3162" s="191"/>
      <c r="I3162" s="182"/>
      <c r="J3162" s="191"/>
      <c r="K3162" s="191"/>
      <c r="L3162" s="191"/>
      <c r="M3162" s="191"/>
      <c r="N3162" s="191"/>
      <c r="O3162" s="191"/>
      <c r="P3162" s="191"/>
      <c r="Q3162" s="191"/>
      <c r="R3162" s="191"/>
      <c r="S3162" s="191"/>
      <c r="T3162" s="191"/>
      <c r="U3162" s="191"/>
      <c r="V3162" s="191"/>
      <c r="W3162" s="191"/>
    </row>
    <row r="3163" spans="1:23">
      <c r="A3163" s="191"/>
      <c r="B3163" s="191"/>
      <c r="C3163" s="191"/>
      <c r="D3163" s="191"/>
      <c r="E3163" s="182"/>
      <c r="F3163" s="191"/>
      <c r="G3163" s="191"/>
      <c r="H3163" s="191"/>
      <c r="I3163" s="182"/>
      <c r="J3163" s="191"/>
      <c r="K3163" s="191"/>
      <c r="L3163" s="191"/>
      <c r="M3163" s="191"/>
      <c r="N3163" s="191"/>
      <c r="O3163" s="191"/>
      <c r="P3163" s="191"/>
      <c r="Q3163" s="191"/>
      <c r="R3163" s="191"/>
      <c r="S3163" s="191"/>
      <c r="T3163" s="191"/>
      <c r="U3163" s="191"/>
      <c r="V3163" s="191"/>
      <c r="W3163" s="191"/>
    </row>
    <row r="3164" spans="1:23">
      <c r="A3164" s="191"/>
      <c r="B3164" s="191"/>
      <c r="C3164" s="191"/>
      <c r="D3164" s="191"/>
      <c r="E3164" s="182"/>
      <c r="F3164" s="191"/>
      <c r="G3164" s="191"/>
      <c r="H3164" s="191"/>
      <c r="I3164" s="182"/>
      <c r="J3164" s="191"/>
      <c r="K3164" s="191"/>
      <c r="L3164" s="191"/>
      <c r="M3164" s="191"/>
      <c r="N3164" s="191"/>
      <c r="O3164" s="191"/>
      <c r="P3164" s="191"/>
      <c r="Q3164" s="191"/>
      <c r="R3164" s="191"/>
      <c r="S3164" s="191"/>
      <c r="T3164" s="191"/>
      <c r="U3164" s="191"/>
      <c r="V3164" s="191"/>
      <c r="W3164" s="191"/>
    </row>
    <row r="3165" spans="1:23">
      <c r="A3165" s="191"/>
      <c r="B3165" s="191"/>
      <c r="C3165" s="191"/>
      <c r="D3165" s="191"/>
      <c r="E3165" s="182"/>
      <c r="F3165" s="191"/>
      <c r="G3165" s="191"/>
      <c r="H3165" s="191"/>
      <c r="I3165" s="182"/>
      <c r="J3165" s="191"/>
      <c r="K3165" s="191"/>
      <c r="L3165" s="191"/>
      <c r="M3165" s="191"/>
      <c r="N3165" s="191"/>
      <c r="O3165" s="191"/>
      <c r="P3165" s="191"/>
      <c r="Q3165" s="191"/>
      <c r="R3165" s="191"/>
      <c r="S3165" s="191"/>
      <c r="T3165" s="191"/>
      <c r="U3165" s="191"/>
      <c r="V3165" s="191"/>
      <c r="W3165" s="191"/>
    </row>
    <row r="3166" spans="1:23">
      <c r="A3166" s="191"/>
      <c r="B3166" s="191"/>
      <c r="C3166" s="191"/>
      <c r="D3166" s="191"/>
      <c r="E3166" s="182"/>
      <c r="F3166" s="191"/>
      <c r="G3166" s="191"/>
      <c r="H3166" s="191"/>
      <c r="I3166" s="182"/>
      <c r="J3166" s="191"/>
      <c r="K3166" s="191"/>
      <c r="L3166" s="191"/>
      <c r="M3166" s="191"/>
      <c r="N3166" s="191"/>
      <c r="O3166" s="191"/>
      <c r="P3166" s="191"/>
      <c r="Q3166" s="191"/>
      <c r="R3166" s="191"/>
      <c r="S3166" s="191"/>
      <c r="T3166" s="191"/>
      <c r="U3166" s="191"/>
      <c r="V3166" s="191"/>
      <c r="W3166" s="191"/>
    </row>
    <row r="3167" spans="1:23">
      <c r="A3167" s="191"/>
      <c r="B3167" s="191"/>
      <c r="C3167" s="191"/>
      <c r="D3167" s="191"/>
      <c r="E3167" s="182"/>
      <c r="F3167" s="191"/>
      <c r="G3167" s="191"/>
      <c r="H3167" s="191"/>
      <c r="I3167" s="182"/>
      <c r="J3167" s="191"/>
      <c r="K3167" s="191"/>
      <c r="L3167" s="191"/>
      <c r="M3167" s="191"/>
      <c r="N3167" s="191"/>
      <c r="O3167" s="191"/>
      <c r="P3167" s="191"/>
      <c r="Q3167" s="191"/>
      <c r="R3167" s="191"/>
      <c r="S3167" s="191"/>
      <c r="T3167" s="191"/>
      <c r="U3167" s="191"/>
      <c r="V3167" s="191"/>
      <c r="W3167" s="191"/>
    </row>
    <row r="3168" spans="1:23">
      <c r="A3168" s="191"/>
      <c r="B3168" s="191"/>
      <c r="C3168" s="191"/>
      <c r="D3168" s="191"/>
      <c r="E3168" s="182"/>
      <c r="F3168" s="191"/>
      <c r="G3168" s="191"/>
      <c r="H3168" s="191"/>
      <c r="I3168" s="182"/>
      <c r="J3168" s="191"/>
      <c r="K3168" s="191"/>
      <c r="L3168" s="191"/>
      <c r="M3168" s="191"/>
      <c r="N3168" s="191"/>
      <c r="O3168" s="191"/>
      <c r="P3168" s="191"/>
      <c r="Q3168" s="191"/>
      <c r="R3168" s="191"/>
      <c r="S3168" s="191"/>
      <c r="T3168" s="191"/>
      <c r="U3168" s="191"/>
      <c r="V3168" s="191"/>
      <c r="W3168" s="191"/>
    </row>
    <row r="3169" spans="1:23">
      <c r="A3169" s="191"/>
      <c r="B3169" s="191"/>
      <c r="C3169" s="191"/>
      <c r="D3169" s="191"/>
      <c r="E3169" s="182"/>
      <c r="F3169" s="191"/>
      <c r="G3169" s="191"/>
      <c r="H3169" s="191"/>
      <c r="I3169" s="182"/>
      <c r="J3169" s="191"/>
      <c r="K3169" s="191"/>
      <c r="L3169" s="191"/>
      <c r="M3169" s="191"/>
      <c r="N3169" s="191"/>
      <c r="O3169" s="191"/>
      <c r="P3169" s="191"/>
      <c r="Q3169" s="191"/>
      <c r="R3169" s="191"/>
      <c r="S3169" s="191"/>
      <c r="T3169" s="191"/>
      <c r="U3169" s="191"/>
      <c r="V3169" s="191"/>
      <c r="W3169" s="191"/>
    </row>
    <row r="3170" spans="1:23">
      <c r="A3170" s="191"/>
      <c r="B3170" s="191"/>
      <c r="C3170" s="191"/>
      <c r="D3170" s="191"/>
      <c r="E3170" s="182"/>
      <c r="F3170" s="191"/>
      <c r="G3170" s="191"/>
      <c r="H3170" s="191"/>
      <c r="I3170" s="182"/>
      <c r="J3170" s="191"/>
      <c r="K3170" s="191"/>
      <c r="L3170" s="191"/>
      <c r="M3170" s="191"/>
      <c r="N3170" s="191"/>
      <c r="O3170" s="191"/>
      <c r="P3170" s="191"/>
      <c r="Q3170" s="191"/>
      <c r="R3170" s="191"/>
      <c r="S3170" s="191"/>
      <c r="T3170" s="191"/>
      <c r="U3170" s="191"/>
      <c r="V3170" s="191"/>
      <c r="W3170" s="191"/>
    </row>
    <row r="3171" spans="1:23">
      <c r="A3171" s="191"/>
      <c r="B3171" s="191"/>
      <c r="C3171" s="191"/>
      <c r="D3171" s="191"/>
      <c r="E3171" s="182"/>
      <c r="F3171" s="191"/>
      <c r="G3171" s="191"/>
      <c r="H3171" s="191"/>
      <c r="I3171" s="182"/>
      <c r="J3171" s="191"/>
      <c r="K3171" s="191"/>
      <c r="L3171" s="191"/>
      <c r="M3171" s="191"/>
      <c r="N3171" s="191"/>
      <c r="O3171" s="191"/>
      <c r="P3171" s="191"/>
      <c r="Q3171" s="191"/>
      <c r="R3171" s="191"/>
      <c r="S3171" s="191"/>
      <c r="T3171" s="191"/>
      <c r="U3171" s="191"/>
      <c r="V3171" s="191"/>
      <c r="W3171" s="191"/>
    </row>
    <row r="3172" spans="1:23">
      <c r="A3172" s="191"/>
      <c r="B3172" s="191"/>
      <c r="C3172" s="191"/>
      <c r="D3172" s="191"/>
      <c r="E3172" s="182"/>
      <c r="F3172" s="191"/>
      <c r="G3172" s="191"/>
      <c r="H3172" s="191"/>
      <c r="I3172" s="182"/>
      <c r="J3172" s="191"/>
      <c r="K3172" s="191"/>
      <c r="L3172" s="191"/>
      <c r="M3172" s="191"/>
      <c r="N3172" s="191"/>
      <c r="O3172" s="191"/>
      <c r="P3172" s="191"/>
      <c r="Q3172" s="191"/>
      <c r="R3172" s="191"/>
      <c r="S3172" s="191"/>
      <c r="T3172" s="191"/>
      <c r="U3172" s="191"/>
      <c r="V3172" s="191"/>
      <c r="W3172" s="191"/>
    </row>
    <row r="3173" spans="1:23">
      <c r="A3173" s="191"/>
      <c r="B3173" s="191"/>
      <c r="C3173" s="191"/>
      <c r="D3173" s="191"/>
      <c r="E3173" s="182"/>
      <c r="F3173" s="191"/>
      <c r="G3173" s="191"/>
      <c r="H3173" s="191"/>
      <c r="I3173" s="182"/>
      <c r="J3173" s="191"/>
      <c r="K3173" s="191"/>
      <c r="L3173" s="191"/>
      <c r="M3173" s="191"/>
      <c r="N3173" s="191"/>
      <c r="O3173" s="191"/>
      <c r="P3173" s="191"/>
      <c r="Q3173" s="191"/>
      <c r="R3173" s="191"/>
      <c r="S3173" s="191"/>
      <c r="T3173" s="191"/>
      <c r="U3173" s="191"/>
      <c r="V3173" s="191"/>
      <c r="W3173" s="191"/>
    </row>
    <row r="3174" spans="1:23">
      <c r="A3174" s="191"/>
      <c r="B3174" s="191"/>
      <c r="C3174" s="191"/>
      <c r="D3174" s="191"/>
      <c r="E3174" s="182"/>
      <c r="F3174" s="191"/>
      <c r="G3174" s="191"/>
      <c r="H3174" s="191"/>
      <c r="I3174" s="182"/>
      <c r="J3174" s="191"/>
      <c r="K3174" s="191"/>
      <c r="L3174" s="191"/>
      <c r="M3174" s="191"/>
      <c r="N3174" s="191"/>
      <c r="O3174" s="191"/>
      <c r="P3174" s="191"/>
      <c r="Q3174" s="191"/>
      <c r="R3174" s="191"/>
      <c r="S3174" s="191"/>
      <c r="T3174" s="191"/>
      <c r="U3174" s="191"/>
      <c r="V3174" s="191"/>
      <c r="W3174" s="191"/>
    </row>
    <row r="3175" spans="1:23">
      <c r="A3175" s="191"/>
      <c r="B3175" s="191"/>
      <c r="C3175" s="191"/>
      <c r="D3175" s="191"/>
      <c r="E3175" s="182"/>
      <c r="F3175" s="191"/>
      <c r="G3175" s="191"/>
      <c r="H3175" s="191"/>
      <c r="I3175" s="182"/>
      <c r="J3175" s="191"/>
      <c r="K3175" s="191"/>
      <c r="L3175" s="191"/>
      <c r="M3175" s="191"/>
      <c r="N3175" s="191"/>
      <c r="O3175" s="191"/>
      <c r="P3175" s="191"/>
      <c r="Q3175" s="191"/>
      <c r="R3175" s="191"/>
      <c r="S3175" s="191"/>
      <c r="T3175" s="191"/>
      <c r="U3175" s="191"/>
      <c r="V3175" s="191"/>
      <c r="W3175" s="191"/>
    </row>
    <row r="3176" spans="1:23">
      <c r="A3176" s="191"/>
      <c r="B3176" s="191"/>
      <c r="C3176" s="191"/>
      <c r="D3176" s="191"/>
      <c r="E3176" s="182"/>
      <c r="F3176" s="191"/>
      <c r="G3176" s="191"/>
      <c r="H3176" s="191"/>
      <c r="I3176" s="182"/>
      <c r="J3176" s="191"/>
      <c r="K3176" s="191"/>
      <c r="L3176" s="191"/>
      <c r="M3176" s="191"/>
      <c r="N3176" s="191"/>
      <c r="O3176" s="191"/>
      <c r="P3176" s="191"/>
      <c r="Q3176" s="191"/>
      <c r="R3176" s="191"/>
      <c r="S3176" s="191"/>
      <c r="T3176" s="191"/>
      <c r="U3176" s="191"/>
      <c r="V3176" s="191"/>
      <c r="W3176" s="191"/>
    </row>
    <row r="3177" spans="1:23">
      <c r="A3177" s="191"/>
      <c r="B3177" s="191"/>
      <c r="C3177" s="191"/>
      <c r="D3177" s="191"/>
      <c r="E3177" s="182"/>
      <c r="F3177" s="191"/>
      <c r="G3177" s="191"/>
      <c r="H3177" s="191"/>
      <c r="I3177" s="182"/>
      <c r="J3177" s="191"/>
      <c r="K3177" s="191"/>
      <c r="L3177" s="191"/>
      <c r="M3177" s="191"/>
      <c r="N3177" s="191"/>
      <c r="O3177" s="191"/>
      <c r="P3177" s="191"/>
      <c r="Q3177" s="191"/>
      <c r="R3177" s="191"/>
      <c r="S3177" s="191"/>
      <c r="T3177" s="191"/>
      <c r="U3177" s="191"/>
      <c r="V3177" s="191"/>
      <c r="W3177" s="191"/>
    </row>
    <row r="3178" spans="1:23">
      <c r="A3178" s="191"/>
      <c r="B3178" s="191"/>
      <c r="C3178" s="191"/>
      <c r="D3178" s="191"/>
      <c r="E3178" s="182"/>
      <c r="F3178" s="191"/>
      <c r="G3178" s="191"/>
      <c r="H3178" s="191"/>
      <c r="I3178" s="182"/>
      <c r="J3178" s="191"/>
      <c r="K3178" s="191"/>
      <c r="L3178" s="191"/>
      <c r="M3178" s="191"/>
      <c r="N3178" s="191"/>
      <c r="O3178" s="191"/>
      <c r="P3178" s="191"/>
      <c r="Q3178" s="191"/>
      <c r="R3178" s="191"/>
      <c r="S3178" s="191"/>
      <c r="T3178" s="191"/>
      <c r="U3178" s="191"/>
      <c r="V3178" s="191"/>
      <c r="W3178" s="191"/>
    </row>
    <row r="3179" spans="1:23">
      <c r="A3179" s="191"/>
      <c r="B3179" s="191"/>
      <c r="C3179" s="191"/>
      <c r="D3179" s="191"/>
      <c r="E3179" s="182"/>
      <c r="F3179" s="191"/>
      <c r="G3179" s="191"/>
      <c r="H3179" s="191"/>
      <c r="I3179" s="182"/>
      <c r="J3179" s="191"/>
      <c r="K3179" s="191"/>
      <c r="L3179" s="191"/>
      <c r="M3179" s="191"/>
      <c r="N3179" s="191"/>
      <c r="O3179" s="191"/>
      <c r="P3179" s="191"/>
      <c r="Q3179" s="191"/>
      <c r="R3179" s="191"/>
      <c r="S3179" s="191"/>
      <c r="T3179" s="191"/>
      <c r="U3179" s="191"/>
      <c r="V3179" s="191"/>
      <c r="W3179" s="191"/>
    </row>
    <row r="3180" spans="1:23">
      <c r="A3180" s="191"/>
      <c r="B3180" s="191"/>
      <c r="C3180" s="191"/>
      <c r="D3180" s="191"/>
      <c r="E3180" s="182"/>
      <c r="F3180" s="191"/>
      <c r="G3180" s="191"/>
      <c r="H3180" s="191"/>
      <c r="I3180" s="182"/>
      <c r="J3180" s="191"/>
      <c r="K3180" s="191"/>
      <c r="L3180" s="191"/>
      <c r="M3180" s="191"/>
      <c r="N3180" s="191"/>
      <c r="O3180" s="191"/>
      <c r="P3180" s="191"/>
      <c r="Q3180" s="191"/>
      <c r="R3180" s="191"/>
      <c r="S3180" s="191"/>
      <c r="T3180" s="191"/>
      <c r="U3180" s="191"/>
      <c r="V3180" s="191"/>
      <c r="W3180" s="191"/>
    </row>
    <row r="3181" spans="1:23">
      <c r="A3181" s="191"/>
      <c r="B3181" s="191"/>
      <c r="C3181" s="191"/>
      <c r="D3181" s="191"/>
      <c r="E3181" s="182"/>
      <c r="F3181" s="191"/>
      <c r="G3181" s="191"/>
      <c r="H3181" s="191"/>
      <c r="I3181" s="182"/>
      <c r="J3181" s="191"/>
      <c r="K3181" s="191"/>
      <c r="L3181" s="191"/>
      <c r="M3181" s="191"/>
      <c r="N3181" s="191"/>
      <c r="O3181" s="191"/>
      <c r="P3181" s="191"/>
      <c r="Q3181" s="191"/>
      <c r="R3181" s="191"/>
      <c r="S3181" s="191"/>
      <c r="T3181" s="191"/>
      <c r="U3181" s="191"/>
      <c r="V3181" s="191"/>
      <c r="W3181" s="191"/>
    </row>
    <row r="3182" spans="1:23">
      <c r="A3182" s="191"/>
      <c r="B3182" s="191"/>
      <c r="C3182" s="191"/>
      <c r="D3182" s="191"/>
      <c r="E3182" s="182"/>
      <c r="F3182" s="191"/>
      <c r="G3182" s="191"/>
      <c r="H3182" s="191"/>
      <c r="I3182" s="182"/>
      <c r="J3182" s="191"/>
      <c r="K3182" s="191"/>
      <c r="L3182" s="191"/>
      <c r="M3182" s="191"/>
      <c r="N3182" s="191"/>
      <c r="O3182" s="191"/>
      <c r="P3182" s="191"/>
      <c r="Q3182" s="191"/>
      <c r="R3182" s="191"/>
      <c r="S3182" s="191"/>
      <c r="T3182" s="191"/>
      <c r="U3182" s="191"/>
      <c r="V3182" s="191"/>
      <c r="W3182" s="191"/>
    </row>
    <row r="3183" spans="1:23">
      <c r="A3183" s="191"/>
      <c r="B3183" s="191"/>
      <c r="C3183" s="191"/>
      <c r="D3183" s="191"/>
      <c r="E3183" s="182"/>
      <c r="F3183" s="191"/>
      <c r="G3183" s="191"/>
      <c r="H3183" s="191"/>
      <c r="I3183" s="182"/>
      <c r="J3183" s="191"/>
      <c r="K3183" s="191"/>
      <c r="L3183" s="191"/>
      <c r="M3183" s="191"/>
      <c r="N3183" s="191"/>
      <c r="O3183" s="191"/>
      <c r="P3183" s="191"/>
      <c r="Q3183" s="191"/>
      <c r="R3183" s="191"/>
      <c r="S3183" s="191"/>
      <c r="T3183" s="191"/>
      <c r="U3183" s="191"/>
      <c r="V3183" s="191"/>
      <c r="W3183" s="191"/>
    </row>
    <row r="3184" spans="1:23">
      <c r="A3184" s="191"/>
      <c r="B3184" s="191"/>
      <c r="C3184" s="191"/>
      <c r="D3184" s="191"/>
      <c r="E3184" s="182"/>
      <c r="F3184" s="191"/>
      <c r="G3184" s="191"/>
      <c r="H3184" s="191"/>
      <c r="I3184" s="182"/>
      <c r="J3184" s="191"/>
      <c r="K3184" s="191"/>
      <c r="L3184" s="191"/>
      <c r="M3184" s="191"/>
      <c r="N3184" s="191"/>
      <c r="O3184" s="191"/>
      <c r="P3184" s="191"/>
      <c r="Q3184" s="191"/>
      <c r="R3184" s="191"/>
      <c r="S3184" s="191"/>
      <c r="T3184" s="191"/>
      <c r="U3184" s="191"/>
      <c r="V3184" s="191"/>
      <c r="W3184" s="191"/>
    </row>
    <row r="3185" spans="1:23">
      <c r="A3185" s="191"/>
      <c r="B3185" s="191"/>
      <c r="C3185" s="191"/>
      <c r="D3185" s="191"/>
      <c r="E3185" s="182"/>
      <c r="F3185" s="191"/>
      <c r="G3185" s="191"/>
      <c r="H3185" s="191"/>
      <c r="I3185" s="182"/>
      <c r="J3185" s="191"/>
      <c r="K3185" s="191"/>
      <c r="L3185" s="191"/>
      <c r="M3185" s="191"/>
      <c r="N3185" s="191"/>
      <c r="O3185" s="191"/>
      <c r="P3185" s="191"/>
      <c r="Q3185" s="191"/>
      <c r="R3185" s="191"/>
      <c r="S3185" s="191"/>
      <c r="T3185" s="191"/>
      <c r="U3185" s="191"/>
      <c r="V3185" s="191"/>
      <c r="W3185" s="191"/>
    </row>
    <row r="3186" spans="1:23">
      <c r="A3186" s="191"/>
      <c r="B3186" s="191"/>
      <c r="C3186" s="191"/>
      <c r="D3186" s="191"/>
      <c r="E3186" s="182"/>
      <c r="F3186" s="191"/>
      <c r="G3186" s="191"/>
      <c r="H3186" s="191"/>
      <c r="I3186" s="182"/>
      <c r="J3186" s="191"/>
      <c r="K3186" s="191"/>
      <c r="L3186" s="191"/>
      <c r="M3186" s="191"/>
      <c r="N3186" s="191"/>
      <c r="O3186" s="191"/>
      <c r="P3186" s="191"/>
      <c r="Q3186" s="191"/>
      <c r="R3186" s="191"/>
      <c r="S3186" s="191"/>
      <c r="T3186" s="191"/>
      <c r="U3186" s="191"/>
      <c r="V3186" s="191"/>
      <c r="W3186" s="191"/>
    </row>
    <row r="3187" spans="1:23">
      <c r="A3187" s="191"/>
      <c r="B3187" s="191"/>
      <c r="C3187" s="191"/>
      <c r="D3187" s="191"/>
      <c r="E3187" s="182"/>
      <c r="F3187" s="191"/>
      <c r="G3187" s="191"/>
      <c r="H3187" s="191"/>
      <c r="I3187" s="182"/>
      <c r="J3187" s="191"/>
      <c r="K3187" s="191"/>
      <c r="L3187" s="191"/>
      <c r="M3187" s="191"/>
      <c r="N3187" s="191"/>
      <c r="O3187" s="191"/>
      <c r="P3187" s="191"/>
      <c r="Q3187" s="191"/>
      <c r="R3187" s="191"/>
      <c r="S3187" s="191"/>
      <c r="T3187" s="191"/>
      <c r="U3187" s="191"/>
      <c r="V3187" s="191"/>
      <c r="W3187" s="191"/>
    </row>
    <row r="3188" spans="1:23">
      <c r="A3188" s="191"/>
      <c r="B3188" s="191"/>
      <c r="C3188" s="191"/>
      <c r="D3188" s="191"/>
      <c r="E3188" s="182"/>
      <c r="F3188" s="191"/>
      <c r="G3188" s="191"/>
      <c r="H3188" s="191"/>
      <c r="I3188" s="182"/>
      <c r="J3188" s="191"/>
      <c r="K3188" s="191"/>
      <c r="L3188" s="191"/>
      <c r="M3188" s="191"/>
      <c r="N3188" s="191"/>
      <c r="O3188" s="191"/>
      <c r="P3188" s="191"/>
      <c r="Q3188" s="191"/>
      <c r="R3188" s="191"/>
      <c r="S3188" s="191"/>
      <c r="T3188" s="191"/>
      <c r="U3188" s="191"/>
      <c r="V3188" s="191"/>
      <c r="W3188" s="191"/>
    </row>
    <row r="3189" spans="1:23">
      <c r="A3189" s="191"/>
      <c r="B3189" s="191"/>
      <c r="C3189" s="191"/>
      <c r="D3189" s="191"/>
      <c r="E3189" s="182"/>
      <c r="F3189" s="191"/>
      <c r="G3189" s="191"/>
      <c r="H3189" s="191"/>
      <c r="I3189" s="182"/>
      <c r="J3189" s="191"/>
      <c r="K3189" s="191"/>
      <c r="L3189" s="191"/>
      <c r="M3189" s="191"/>
      <c r="N3189" s="191"/>
      <c r="O3189" s="191"/>
      <c r="P3189" s="191"/>
      <c r="Q3189" s="191"/>
      <c r="R3189" s="191"/>
      <c r="S3189" s="191"/>
      <c r="T3189" s="191"/>
      <c r="U3189" s="191"/>
      <c r="V3189" s="191"/>
      <c r="W3189" s="191"/>
    </row>
    <row r="3190" spans="1:23">
      <c r="A3190" s="191"/>
      <c r="B3190" s="191"/>
      <c r="C3190" s="191"/>
      <c r="D3190" s="191"/>
      <c r="E3190" s="182"/>
      <c r="F3190" s="191"/>
      <c r="G3190" s="191"/>
      <c r="H3190" s="191"/>
      <c r="I3190" s="182"/>
      <c r="J3190" s="191"/>
      <c r="K3190" s="191"/>
      <c r="L3190" s="191"/>
      <c r="M3190" s="191"/>
      <c r="N3190" s="191"/>
      <c r="O3190" s="191"/>
      <c r="P3190" s="191"/>
      <c r="Q3190" s="191"/>
      <c r="R3190" s="191"/>
      <c r="S3190" s="191"/>
      <c r="T3190" s="191"/>
      <c r="U3190" s="191"/>
      <c r="V3190" s="191"/>
      <c r="W3190" s="191"/>
    </row>
    <row r="3191" spans="1:23">
      <c r="A3191" s="191"/>
      <c r="B3191" s="191"/>
      <c r="C3191" s="191"/>
      <c r="D3191" s="191"/>
      <c r="E3191" s="182"/>
      <c r="F3191" s="191"/>
      <c r="G3191" s="191"/>
      <c r="H3191" s="191"/>
      <c r="I3191" s="182"/>
      <c r="J3191" s="191"/>
      <c r="K3191" s="191"/>
      <c r="L3191" s="191"/>
      <c r="M3191" s="191"/>
      <c r="N3191" s="191"/>
      <c r="O3191" s="191"/>
      <c r="P3191" s="191"/>
      <c r="Q3191" s="191"/>
      <c r="R3191" s="191"/>
      <c r="S3191" s="191"/>
      <c r="T3191" s="191"/>
      <c r="U3191" s="191"/>
      <c r="V3191" s="191"/>
      <c r="W3191" s="191"/>
    </row>
    <row r="3192" spans="1:23">
      <c r="A3192" s="191"/>
      <c r="B3192" s="191"/>
      <c r="C3192" s="191"/>
      <c r="D3192" s="191"/>
      <c r="E3192" s="182"/>
      <c r="F3192" s="191"/>
      <c r="G3192" s="191"/>
      <c r="H3192" s="191"/>
      <c r="I3192" s="182"/>
      <c r="J3192" s="191"/>
      <c r="K3192" s="191"/>
      <c r="L3192" s="191"/>
      <c r="M3192" s="191"/>
      <c r="N3192" s="191"/>
      <c r="O3192" s="191"/>
      <c r="P3192" s="191"/>
      <c r="Q3192" s="191"/>
      <c r="R3192" s="191"/>
      <c r="S3192" s="191"/>
      <c r="T3192" s="191"/>
      <c r="U3192" s="191"/>
      <c r="V3192" s="191"/>
      <c r="W3192" s="191"/>
    </row>
    <row r="3193" spans="1:23">
      <c r="A3193" s="191"/>
      <c r="B3193" s="191"/>
      <c r="C3193" s="191"/>
      <c r="D3193" s="191"/>
      <c r="E3193" s="182"/>
      <c r="F3193" s="191"/>
      <c r="G3193" s="191"/>
      <c r="H3193" s="191"/>
      <c r="I3193" s="182"/>
      <c r="J3193" s="191"/>
      <c r="K3193" s="191"/>
      <c r="L3193" s="191"/>
      <c r="M3193" s="191"/>
      <c r="N3193" s="191"/>
      <c r="O3193" s="191"/>
      <c r="P3193" s="191"/>
      <c r="Q3193" s="191"/>
      <c r="R3193" s="191"/>
      <c r="S3193" s="191"/>
      <c r="T3193" s="191"/>
      <c r="U3193" s="191"/>
      <c r="V3193" s="191"/>
      <c r="W3193" s="191"/>
    </row>
    <row r="3194" spans="1:23">
      <c r="A3194" s="191"/>
      <c r="B3194" s="191"/>
      <c r="C3194" s="191"/>
      <c r="D3194" s="191"/>
      <c r="E3194" s="182"/>
      <c r="F3194" s="191"/>
      <c r="G3194" s="191"/>
      <c r="H3194" s="191"/>
      <c r="I3194" s="182"/>
      <c r="J3194" s="191"/>
      <c r="K3194" s="191"/>
      <c r="L3194" s="191"/>
      <c r="M3194" s="191"/>
      <c r="N3194" s="191"/>
      <c r="O3194" s="191"/>
      <c r="P3194" s="191"/>
      <c r="Q3194" s="191"/>
      <c r="R3194" s="191"/>
      <c r="S3194" s="191"/>
      <c r="T3194" s="191"/>
      <c r="U3194" s="191"/>
      <c r="V3194" s="191"/>
      <c r="W3194" s="191"/>
    </row>
    <row r="3195" spans="1:23">
      <c r="A3195" s="191"/>
      <c r="B3195" s="191"/>
      <c r="C3195" s="191"/>
      <c r="D3195" s="191"/>
      <c r="E3195" s="182"/>
      <c r="F3195" s="191"/>
      <c r="G3195" s="191"/>
      <c r="H3195" s="191"/>
      <c r="I3195" s="182"/>
      <c r="J3195" s="191"/>
      <c r="K3195" s="191"/>
      <c r="L3195" s="191"/>
      <c r="M3195" s="191"/>
      <c r="N3195" s="191"/>
      <c r="O3195" s="191"/>
      <c r="P3195" s="191"/>
      <c r="Q3195" s="191"/>
      <c r="R3195" s="191"/>
      <c r="S3195" s="191"/>
      <c r="T3195" s="191"/>
      <c r="U3195" s="191"/>
      <c r="V3195" s="191"/>
      <c r="W3195" s="191"/>
    </row>
    <row r="3196" spans="1:23">
      <c r="A3196" s="191"/>
      <c r="B3196" s="191"/>
      <c r="C3196" s="191"/>
      <c r="D3196" s="191"/>
      <c r="E3196" s="182"/>
      <c r="F3196" s="191"/>
      <c r="G3196" s="191"/>
      <c r="H3196" s="191"/>
      <c r="I3196" s="182"/>
      <c r="J3196" s="191"/>
      <c r="K3196" s="191"/>
      <c r="L3196" s="191"/>
      <c r="M3196" s="191"/>
      <c r="N3196" s="191"/>
      <c r="O3196" s="191"/>
      <c r="P3196" s="191"/>
      <c r="Q3196" s="191"/>
      <c r="R3196" s="191"/>
      <c r="S3196" s="191"/>
      <c r="T3196" s="191"/>
      <c r="U3196" s="191"/>
      <c r="V3196" s="191"/>
      <c r="W3196" s="191"/>
    </row>
    <row r="3197" spans="1:23">
      <c r="A3197" s="191"/>
      <c r="B3197" s="191"/>
      <c r="C3197" s="191"/>
      <c r="D3197" s="191"/>
      <c r="E3197" s="182"/>
      <c r="F3197" s="191"/>
      <c r="G3197" s="191"/>
      <c r="H3197" s="191"/>
      <c r="I3197" s="182"/>
      <c r="J3197" s="191"/>
      <c r="K3197" s="191"/>
      <c r="L3197" s="191"/>
      <c r="M3197" s="191"/>
      <c r="N3197" s="191"/>
      <c r="O3197" s="191"/>
      <c r="P3197" s="191"/>
      <c r="Q3197" s="191"/>
      <c r="R3197" s="191"/>
      <c r="S3197" s="191"/>
      <c r="T3197" s="191"/>
      <c r="U3197" s="191"/>
      <c r="V3197" s="191"/>
      <c r="W3197" s="191"/>
    </row>
    <row r="3198" spans="1:23">
      <c r="A3198" s="191"/>
      <c r="B3198" s="191"/>
      <c r="C3198" s="191"/>
      <c r="D3198" s="191"/>
      <c r="E3198" s="182"/>
      <c r="F3198" s="191"/>
      <c r="G3198" s="191"/>
      <c r="H3198" s="191"/>
      <c r="I3198" s="182"/>
      <c r="J3198" s="191"/>
      <c r="K3198" s="191"/>
      <c r="L3198" s="191"/>
      <c r="M3198" s="191"/>
      <c r="N3198" s="191"/>
      <c r="O3198" s="191"/>
      <c r="P3198" s="191"/>
      <c r="Q3198" s="191"/>
      <c r="R3198" s="191"/>
      <c r="S3198" s="191"/>
      <c r="T3198" s="191"/>
      <c r="U3198" s="191"/>
      <c r="V3198" s="191"/>
      <c r="W3198" s="191"/>
    </row>
    <row r="3199" spans="1:23">
      <c r="A3199" s="191"/>
      <c r="B3199" s="191"/>
      <c r="C3199" s="191"/>
      <c r="D3199" s="191"/>
      <c r="E3199" s="182"/>
      <c r="F3199" s="191"/>
      <c r="G3199" s="191"/>
      <c r="H3199" s="191"/>
      <c r="I3199" s="182"/>
      <c r="J3199" s="191"/>
      <c r="K3199" s="191"/>
      <c r="L3199" s="191"/>
      <c r="M3199" s="191"/>
      <c r="N3199" s="191"/>
      <c r="O3199" s="191"/>
      <c r="P3199" s="191"/>
      <c r="Q3199" s="191"/>
      <c r="R3199" s="191"/>
      <c r="S3199" s="191"/>
      <c r="T3199" s="191"/>
      <c r="U3199" s="191"/>
      <c r="V3199" s="191"/>
      <c r="W3199" s="191"/>
    </row>
    <row r="3200" spans="1:23">
      <c r="A3200" s="191"/>
      <c r="B3200" s="191"/>
      <c r="C3200" s="191"/>
      <c r="D3200" s="191"/>
      <c r="E3200" s="182"/>
      <c r="F3200" s="191"/>
      <c r="G3200" s="191"/>
      <c r="H3200" s="191"/>
      <c r="I3200" s="182"/>
      <c r="J3200" s="191"/>
      <c r="K3200" s="191"/>
      <c r="L3200" s="191"/>
      <c r="M3200" s="191"/>
      <c r="N3200" s="191"/>
      <c r="O3200" s="191"/>
      <c r="P3200" s="191"/>
      <c r="Q3200" s="191"/>
      <c r="R3200" s="191"/>
      <c r="S3200" s="191"/>
      <c r="T3200" s="191"/>
      <c r="U3200" s="191"/>
      <c r="V3200" s="191"/>
      <c r="W3200" s="191"/>
    </row>
    <row r="3201" spans="1:23">
      <c r="A3201" s="191"/>
      <c r="B3201" s="191"/>
      <c r="C3201" s="191"/>
      <c r="D3201" s="191"/>
      <c r="E3201" s="182"/>
      <c r="F3201" s="191"/>
      <c r="G3201" s="191"/>
      <c r="H3201" s="191"/>
      <c r="I3201" s="182"/>
      <c r="J3201" s="191"/>
      <c r="K3201" s="191"/>
      <c r="L3201" s="191"/>
      <c r="M3201" s="191"/>
      <c r="N3201" s="191"/>
      <c r="O3201" s="191"/>
      <c r="P3201" s="191"/>
      <c r="Q3201" s="191"/>
      <c r="R3201" s="191"/>
      <c r="S3201" s="191"/>
      <c r="T3201" s="191"/>
      <c r="U3201" s="191"/>
      <c r="V3201" s="191"/>
      <c r="W3201" s="191"/>
    </row>
    <row r="3202" spans="1:23">
      <c r="A3202" s="191"/>
      <c r="B3202" s="191"/>
      <c r="C3202" s="191"/>
      <c r="D3202" s="191"/>
      <c r="E3202" s="182"/>
      <c r="F3202" s="191"/>
      <c r="G3202" s="191"/>
      <c r="H3202" s="191"/>
      <c r="I3202" s="182"/>
      <c r="J3202" s="191"/>
      <c r="K3202" s="191"/>
      <c r="L3202" s="191"/>
      <c r="M3202" s="191"/>
      <c r="N3202" s="191"/>
      <c r="O3202" s="191"/>
      <c r="P3202" s="191"/>
      <c r="Q3202" s="191"/>
      <c r="R3202" s="191"/>
      <c r="S3202" s="191"/>
      <c r="T3202" s="191"/>
      <c r="U3202" s="191"/>
      <c r="V3202" s="191"/>
      <c r="W3202" s="191"/>
    </row>
    <row r="3203" spans="1:23">
      <c r="A3203" s="191"/>
      <c r="B3203" s="191"/>
      <c r="C3203" s="191"/>
      <c r="D3203" s="191"/>
      <c r="E3203" s="182"/>
      <c r="F3203" s="191"/>
      <c r="G3203" s="191"/>
      <c r="H3203" s="191"/>
      <c r="I3203" s="182"/>
      <c r="J3203" s="191"/>
      <c r="K3203" s="191"/>
      <c r="L3203" s="191"/>
      <c r="M3203" s="191"/>
      <c r="N3203" s="191"/>
      <c r="O3203" s="191"/>
      <c r="P3203" s="191"/>
      <c r="Q3203" s="191"/>
      <c r="R3203" s="191"/>
      <c r="S3203" s="191"/>
      <c r="T3203" s="191"/>
      <c r="U3203" s="191"/>
      <c r="V3203" s="191"/>
      <c r="W3203" s="191"/>
    </row>
    <row r="3204" spans="1:23">
      <c r="A3204" s="191"/>
      <c r="B3204" s="191"/>
      <c r="C3204" s="191"/>
      <c r="D3204" s="191"/>
      <c r="E3204" s="182"/>
      <c r="F3204" s="191"/>
      <c r="G3204" s="191"/>
      <c r="H3204" s="191"/>
      <c r="I3204" s="182"/>
      <c r="J3204" s="191"/>
      <c r="K3204" s="191"/>
      <c r="L3204" s="191"/>
      <c r="M3204" s="191"/>
      <c r="N3204" s="191"/>
      <c r="O3204" s="191"/>
      <c r="P3204" s="191"/>
      <c r="Q3204" s="191"/>
      <c r="R3204" s="191"/>
      <c r="S3204" s="191"/>
      <c r="T3204" s="191"/>
      <c r="U3204" s="191"/>
      <c r="V3204" s="191"/>
      <c r="W3204" s="191"/>
    </row>
    <row r="3205" spans="1:23">
      <c r="A3205" s="191"/>
      <c r="B3205" s="191"/>
      <c r="C3205" s="191"/>
      <c r="D3205" s="191"/>
      <c r="E3205" s="182"/>
      <c r="F3205" s="191"/>
      <c r="G3205" s="191"/>
      <c r="H3205" s="191"/>
      <c r="I3205" s="182"/>
      <c r="J3205" s="191"/>
      <c r="K3205" s="191"/>
      <c r="L3205" s="191"/>
      <c r="M3205" s="191"/>
      <c r="N3205" s="191"/>
      <c r="O3205" s="191"/>
      <c r="P3205" s="191"/>
      <c r="Q3205" s="191"/>
      <c r="R3205" s="191"/>
      <c r="S3205" s="191"/>
      <c r="T3205" s="191"/>
      <c r="U3205" s="191"/>
      <c r="V3205" s="191"/>
      <c r="W3205" s="191"/>
    </row>
    <row r="3206" spans="1:23">
      <c r="A3206" s="191"/>
      <c r="B3206" s="191"/>
      <c r="C3206" s="191"/>
      <c r="D3206" s="191"/>
      <c r="E3206" s="182"/>
      <c r="F3206" s="191"/>
      <c r="G3206" s="191"/>
      <c r="H3206" s="191"/>
      <c r="I3206" s="182"/>
      <c r="J3206" s="191"/>
      <c r="K3206" s="191"/>
      <c r="L3206" s="191"/>
      <c r="M3206" s="191"/>
      <c r="N3206" s="191"/>
      <c r="O3206" s="191"/>
      <c r="P3206" s="191"/>
      <c r="Q3206" s="191"/>
      <c r="R3206" s="191"/>
      <c r="S3206" s="191"/>
      <c r="T3206" s="191"/>
      <c r="U3206" s="191"/>
      <c r="V3206" s="191"/>
      <c r="W3206" s="191"/>
    </row>
    <row r="3207" spans="1:23">
      <c r="A3207" s="191"/>
      <c r="B3207" s="191"/>
      <c r="C3207" s="191"/>
      <c r="D3207" s="191"/>
      <c r="E3207" s="182"/>
      <c r="F3207" s="191"/>
      <c r="G3207" s="191"/>
      <c r="H3207" s="191"/>
      <c r="I3207" s="182"/>
      <c r="J3207" s="191"/>
      <c r="K3207" s="191"/>
      <c r="L3207" s="191"/>
      <c r="M3207" s="191"/>
      <c r="N3207" s="191"/>
      <c r="O3207" s="191"/>
      <c r="P3207" s="191"/>
      <c r="Q3207" s="191"/>
      <c r="R3207" s="191"/>
      <c r="S3207" s="191"/>
      <c r="T3207" s="191"/>
      <c r="U3207" s="191"/>
      <c r="V3207" s="191"/>
      <c r="W3207" s="191"/>
    </row>
    <row r="3208" spans="1:23">
      <c r="A3208" s="191"/>
      <c r="B3208" s="191"/>
      <c r="C3208" s="191"/>
      <c r="D3208" s="191"/>
      <c r="E3208" s="182"/>
      <c r="F3208" s="191"/>
      <c r="G3208" s="191"/>
      <c r="H3208" s="191"/>
      <c r="I3208" s="182"/>
      <c r="J3208" s="191"/>
      <c r="K3208" s="191"/>
      <c r="L3208" s="191"/>
      <c r="M3208" s="191"/>
      <c r="N3208" s="191"/>
      <c r="O3208" s="191"/>
      <c r="P3208" s="191"/>
      <c r="Q3208" s="191"/>
      <c r="R3208" s="191"/>
      <c r="S3208" s="191"/>
      <c r="T3208" s="191"/>
      <c r="U3208" s="191"/>
      <c r="V3208" s="191"/>
      <c r="W3208" s="191"/>
    </row>
    <row r="3209" spans="1:23">
      <c r="A3209" s="191"/>
      <c r="B3209" s="191"/>
      <c r="C3209" s="191"/>
      <c r="D3209" s="191"/>
      <c r="E3209" s="182"/>
      <c r="F3209" s="191"/>
      <c r="G3209" s="191"/>
      <c r="H3209" s="191"/>
      <c r="I3209" s="182"/>
      <c r="J3209" s="191"/>
      <c r="K3209" s="191"/>
      <c r="L3209" s="191"/>
      <c r="M3209" s="191"/>
      <c r="N3209" s="191"/>
      <c r="O3209" s="191"/>
      <c r="P3209" s="191"/>
      <c r="Q3209" s="191"/>
      <c r="R3209" s="191"/>
      <c r="S3209" s="191"/>
      <c r="T3209" s="191"/>
      <c r="U3209" s="191"/>
      <c r="V3209" s="191"/>
      <c r="W3209" s="191"/>
    </row>
    <row r="3210" spans="1:23">
      <c r="A3210" s="191"/>
      <c r="B3210" s="191"/>
      <c r="C3210" s="191"/>
      <c r="D3210" s="191"/>
      <c r="E3210" s="182"/>
      <c r="F3210" s="191"/>
      <c r="G3210" s="191"/>
      <c r="H3210" s="191"/>
      <c r="I3210" s="182"/>
      <c r="J3210" s="191"/>
      <c r="K3210" s="191"/>
      <c r="L3210" s="191"/>
      <c r="M3210" s="191"/>
      <c r="N3210" s="191"/>
      <c r="O3210" s="191"/>
      <c r="P3210" s="191"/>
      <c r="Q3210" s="191"/>
      <c r="R3210" s="191"/>
      <c r="S3210" s="191"/>
      <c r="T3210" s="191"/>
      <c r="U3210" s="191"/>
      <c r="V3210" s="191"/>
      <c r="W3210" s="191"/>
    </row>
    <row r="3211" spans="1:23">
      <c r="A3211" s="191"/>
      <c r="B3211" s="191"/>
      <c r="C3211" s="191"/>
      <c r="D3211" s="191"/>
      <c r="E3211" s="182"/>
      <c r="F3211" s="191"/>
      <c r="G3211" s="191"/>
      <c r="H3211" s="191"/>
      <c r="I3211" s="182"/>
      <c r="J3211" s="191"/>
      <c r="K3211" s="191"/>
      <c r="L3211" s="191"/>
      <c r="M3211" s="191"/>
      <c r="N3211" s="191"/>
      <c r="O3211" s="191"/>
      <c r="P3211" s="191"/>
      <c r="Q3211" s="191"/>
      <c r="R3211" s="191"/>
      <c r="S3211" s="191"/>
      <c r="T3211" s="191"/>
      <c r="U3211" s="191"/>
      <c r="V3211" s="191"/>
      <c r="W3211" s="191"/>
    </row>
    <row r="3212" spans="1:23">
      <c r="A3212" s="191"/>
      <c r="B3212" s="191"/>
      <c r="C3212" s="191"/>
      <c r="D3212" s="191"/>
      <c r="E3212" s="182"/>
      <c r="F3212" s="191"/>
      <c r="G3212" s="191"/>
      <c r="H3212" s="191"/>
      <c r="I3212" s="182"/>
      <c r="J3212" s="191"/>
      <c r="K3212" s="191"/>
      <c r="L3212" s="191"/>
      <c r="M3212" s="191"/>
      <c r="N3212" s="191"/>
      <c r="O3212" s="191"/>
      <c r="P3212" s="191"/>
      <c r="Q3212" s="191"/>
      <c r="R3212" s="191"/>
      <c r="S3212" s="191"/>
      <c r="T3212" s="191"/>
      <c r="U3212" s="191"/>
      <c r="V3212" s="191"/>
      <c r="W3212" s="191"/>
    </row>
    <row r="3213" spans="1:23">
      <c r="A3213" s="191"/>
      <c r="B3213" s="191"/>
      <c r="C3213" s="191"/>
      <c r="D3213" s="191"/>
      <c r="E3213" s="182"/>
      <c r="F3213" s="191"/>
      <c r="G3213" s="191"/>
      <c r="H3213" s="191"/>
      <c r="I3213" s="182"/>
      <c r="J3213" s="191"/>
      <c r="K3213" s="191"/>
      <c r="L3213" s="191"/>
      <c r="M3213" s="191"/>
      <c r="N3213" s="191"/>
      <c r="O3213" s="191"/>
      <c r="P3213" s="191"/>
      <c r="Q3213" s="191"/>
      <c r="R3213" s="191"/>
      <c r="S3213" s="191"/>
      <c r="T3213" s="191"/>
      <c r="U3213" s="191"/>
      <c r="V3213" s="191"/>
      <c r="W3213" s="191"/>
    </row>
    <row r="3214" spans="1:23">
      <c r="A3214" s="191"/>
      <c r="B3214" s="191"/>
      <c r="C3214" s="191"/>
      <c r="D3214" s="191"/>
      <c r="E3214" s="182"/>
      <c r="F3214" s="191"/>
      <c r="G3214" s="191"/>
      <c r="H3214" s="191"/>
      <c r="I3214" s="182"/>
      <c r="J3214" s="191"/>
      <c r="K3214" s="191"/>
      <c r="L3214" s="191"/>
      <c r="M3214" s="191"/>
      <c r="N3214" s="191"/>
      <c r="O3214" s="191"/>
      <c r="P3214" s="191"/>
      <c r="Q3214" s="191"/>
      <c r="R3214" s="191"/>
      <c r="S3214" s="191"/>
      <c r="T3214" s="191"/>
      <c r="U3214" s="191"/>
      <c r="V3214" s="191"/>
      <c r="W3214" s="191"/>
    </row>
    <row r="3215" spans="1:23">
      <c r="A3215" s="191"/>
      <c r="B3215" s="191"/>
      <c r="C3215" s="191"/>
      <c r="D3215" s="191"/>
      <c r="E3215" s="182"/>
      <c r="F3215" s="191"/>
      <c r="G3215" s="191"/>
      <c r="H3215" s="191"/>
      <c r="I3215" s="182"/>
      <c r="J3215" s="191"/>
      <c r="K3215" s="191"/>
      <c r="L3215" s="191"/>
      <c r="M3215" s="191"/>
      <c r="N3215" s="191"/>
      <c r="O3215" s="191"/>
      <c r="P3215" s="191"/>
      <c r="Q3215" s="191"/>
      <c r="R3215" s="191"/>
      <c r="S3215" s="191"/>
      <c r="T3215" s="191"/>
      <c r="U3215" s="191"/>
      <c r="V3215" s="191"/>
      <c r="W3215" s="191"/>
    </row>
    <row r="3216" spans="1:23">
      <c r="A3216" s="191"/>
      <c r="B3216" s="191"/>
      <c r="C3216" s="191"/>
      <c r="D3216" s="191"/>
      <c r="E3216" s="182"/>
      <c r="F3216" s="191"/>
      <c r="G3216" s="191"/>
      <c r="H3216" s="191"/>
      <c r="I3216" s="182"/>
      <c r="J3216" s="191"/>
      <c r="K3216" s="191"/>
      <c r="L3216" s="191"/>
      <c r="M3216" s="191"/>
      <c r="N3216" s="191"/>
      <c r="O3216" s="191"/>
      <c r="P3216" s="191"/>
      <c r="Q3216" s="191"/>
      <c r="R3216" s="191"/>
      <c r="S3216" s="191"/>
      <c r="T3216" s="191"/>
      <c r="U3216" s="191"/>
      <c r="V3216" s="191"/>
      <c r="W3216" s="191"/>
    </row>
    <row r="3217" spans="1:23">
      <c r="A3217" s="191"/>
      <c r="B3217" s="191"/>
      <c r="C3217" s="191"/>
      <c r="D3217" s="191"/>
      <c r="E3217" s="182"/>
      <c r="F3217" s="191"/>
      <c r="G3217" s="191"/>
      <c r="H3217" s="191"/>
      <c r="I3217" s="182"/>
      <c r="J3217" s="191"/>
      <c r="K3217" s="191"/>
      <c r="L3217" s="191"/>
      <c r="M3217" s="191"/>
      <c r="N3217" s="191"/>
      <c r="O3217" s="191"/>
      <c r="P3217" s="191"/>
      <c r="Q3217" s="191"/>
      <c r="R3217" s="191"/>
      <c r="S3217" s="191"/>
      <c r="T3217" s="191"/>
      <c r="U3217" s="191"/>
      <c r="V3217" s="191"/>
      <c r="W3217" s="191"/>
    </row>
    <row r="3218" spans="1:23">
      <c r="A3218" s="191"/>
      <c r="B3218" s="191"/>
      <c r="C3218" s="191"/>
      <c r="D3218" s="191"/>
      <c r="E3218" s="182"/>
      <c r="F3218" s="191"/>
      <c r="G3218" s="191"/>
      <c r="H3218" s="191"/>
      <c r="I3218" s="182"/>
      <c r="J3218" s="191"/>
      <c r="K3218" s="191"/>
      <c r="L3218" s="191"/>
      <c r="M3218" s="191"/>
      <c r="N3218" s="191"/>
      <c r="O3218" s="191"/>
      <c r="P3218" s="191"/>
      <c r="Q3218" s="191"/>
      <c r="R3218" s="191"/>
      <c r="S3218" s="191"/>
      <c r="T3218" s="191"/>
      <c r="U3218" s="191"/>
      <c r="V3218" s="191"/>
      <c r="W3218" s="191"/>
    </row>
    <row r="3219" spans="1:23">
      <c r="A3219" s="191"/>
      <c r="B3219" s="191"/>
      <c r="C3219" s="191"/>
      <c r="D3219" s="191"/>
      <c r="E3219" s="182"/>
      <c r="F3219" s="191"/>
      <c r="G3219" s="191"/>
      <c r="H3219" s="191"/>
      <c r="I3219" s="182"/>
      <c r="J3219" s="191"/>
      <c r="K3219" s="191"/>
      <c r="L3219" s="191"/>
      <c r="M3219" s="191"/>
      <c r="N3219" s="191"/>
      <c r="O3219" s="191"/>
      <c r="P3219" s="191"/>
      <c r="Q3219" s="191"/>
      <c r="R3219" s="191"/>
      <c r="S3219" s="191"/>
      <c r="T3219" s="191"/>
      <c r="U3219" s="191"/>
      <c r="V3219" s="191"/>
      <c r="W3219" s="191"/>
    </row>
    <row r="3220" spans="1:23">
      <c r="A3220" s="191"/>
      <c r="B3220" s="191"/>
      <c r="C3220" s="191"/>
      <c r="D3220" s="191"/>
      <c r="E3220" s="182"/>
      <c r="F3220" s="191"/>
      <c r="G3220" s="191"/>
      <c r="H3220" s="191"/>
      <c r="I3220" s="182"/>
      <c r="J3220" s="191"/>
      <c r="K3220" s="191"/>
      <c r="L3220" s="191"/>
      <c r="M3220" s="191"/>
      <c r="N3220" s="191"/>
      <c r="O3220" s="191"/>
      <c r="P3220" s="191"/>
      <c r="Q3220" s="191"/>
      <c r="R3220" s="191"/>
      <c r="S3220" s="191"/>
      <c r="T3220" s="191"/>
      <c r="U3220" s="191"/>
      <c r="V3220" s="191"/>
      <c r="W3220" s="191"/>
    </row>
    <row r="3221" spans="1:23">
      <c r="A3221" s="191"/>
      <c r="B3221" s="191"/>
      <c r="C3221" s="191"/>
      <c r="D3221" s="191"/>
      <c r="E3221" s="182"/>
      <c r="F3221" s="191"/>
      <c r="G3221" s="191"/>
      <c r="H3221" s="191"/>
      <c r="I3221" s="182"/>
      <c r="J3221" s="191"/>
      <c r="K3221" s="191"/>
      <c r="L3221" s="191"/>
      <c r="M3221" s="191"/>
      <c r="N3221" s="191"/>
      <c r="O3221" s="191"/>
      <c r="P3221" s="191"/>
      <c r="Q3221" s="191"/>
      <c r="R3221" s="191"/>
      <c r="S3221" s="191"/>
      <c r="T3221" s="191"/>
      <c r="U3221" s="191"/>
      <c r="V3221" s="191"/>
      <c r="W3221" s="191"/>
    </row>
    <row r="3222" spans="1:23">
      <c r="A3222" s="191"/>
      <c r="B3222" s="191"/>
      <c r="C3222" s="191"/>
      <c r="D3222" s="191"/>
      <c r="E3222" s="182"/>
      <c r="F3222" s="191"/>
      <c r="G3222" s="191"/>
      <c r="H3222" s="191"/>
      <c r="I3222" s="182"/>
      <c r="J3222" s="191"/>
      <c r="K3222" s="191"/>
      <c r="L3222" s="191"/>
      <c r="M3222" s="191"/>
      <c r="N3222" s="191"/>
      <c r="O3222" s="191"/>
      <c r="P3222" s="191"/>
      <c r="Q3222" s="191"/>
      <c r="R3222" s="191"/>
      <c r="S3222" s="191"/>
      <c r="T3222" s="191"/>
      <c r="U3222" s="191"/>
      <c r="V3222" s="191"/>
      <c r="W3222" s="191"/>
    </row>
    <row r="3223" spans="1:23">
      <c r="A3223" s="191"/>
      <c r="B3223" s="191"/>
      <c r="C3223" s="191"/>
      <c r="D3223" s="191"/>
      <c r="E3223" s="182"/>
      <c r="F3223" s="191"/>
      <c r="G3223" s="191"/>
      <c r="H3223" s="191"/>
      <c r="I3223" s="182"/>
      <c r="J3223" s="191"/>
      <c r="K3223" s="191"/>
      <c r="L3223" s="191"/>
      <c r="M3223" s="191"/>
      <c r="N3223" s="191"/>
      <c r="O3223" s="191"/>
      <c r="P3223" s="191"/>
      <c r="Q3223" s="191"/>
      <c r="R3223" s="191"/>
      <c r="S3223" s="191"/>
      <c r="T3223" s="191"/>
      <c r="U3223" s="191"/>
      <c r="V3223" s="191"/>
      <c r="W3223" s="191"/>
    </row>
    <row r="3224" spans="1:23">
      <c r="A3224" s="191"/>
      <c r="B3224" s="191"/>
      <c r="C3224" s="191"/>
      <c r="D3224" s="191"/>
      <c r="E3224" s="182"/>
      <c r="F3224" s="191"/>
      <c r="G3224" s="191"/>
      <c r="H3224" s="191"/>
      <c r="I3224" s="182"/>
      <c r="J3224" s="191"/>
      <c r="K3224" s="191"/>
      <c r="L3224" s="191"/>
      <c r="M3224" s="191"/>
      <c r="N3224" s="191"/>
      <c r="O3224" s="191"/>
      <c r="P3224" s="191"/>
      <c r="Q3224" s="191"/>
      <c r="R3224" s="191"/>
      <c r="S3224" s="191"/>
      <c r="T3224" s="191"/>
      <c r="U3224" s="191"/>
      <c r="V3224" s="191"/>
      <c r="W3224" s="191"/>
    </row>
    <row r="3225" spans="1:23">
      <c r="A3225" s="191"/>
      <c r="B3225" s="191"/>
      <c r="C3225" s="191"/>
      <c r="D3225" s="191"/>
      <c r="E3225" s="182"/>
      <c r="F3225" s="191"/>
      <c r="G3225" s="191"/>
      <c r="H3225" s="191"/>
      <c r="I3225" s="182"/>
      <c r="J3225" s="191"/>
      <c r="K3225" s="191"/>
      <c r="L3225" s="191"/>
      <c r="M3225" s="191"/>
      <c r="N3225" s="191"/>
      <c r="O3225" s="191"/>
      <c r="P3225" s="191"/>
      <c r="Q3225" s="191"/>
      <c r="R3225" s="191"/>
      <c r="S3225" s="191"/>
      <c r="T3225" s="191"/>
      <c r="U3225" s="191"/>
      <c r="V3225" s="191"/>
      <c r="W3225" s="191"/>
    </row>
    <row r="3226" spans="1:23">
      <c r="A3226" s="191"/>
      <c r="B3226" s="191"/>
      <c r="C3226" s="191"/>
      <c r="D3226" s="191"/>
      <c r="E3226" s="182"/>
      <c r="F3226" s="191"/>
      <c r="G3226" s="191"/>
      <c r="H3226" s="191"/>
      <c r="I3226" s="182"/>
      <c r="J3226" s="191"/>
      <c r="K3226" s="191"/>
      <c r="L3226" s="191"/>
      <c r="M3226" s="191"/>
      <c r="N3226" s="191"/>
      <c r="O3226" s="191"/>
      <c r="P3226" s="191"/>
      <c r="Q3226" s="191"/>
      <c r="R3226" s="191"/>
      <c r="S3226" s="191"/>
      <c r="T3226" s="191"/>
      <c r="U3226" s="191"/>
      <c r="V3226" s="191"/>
      <c r="W3226" s="191"/>
    </row>
    <row r="3227" spans="1:23">
      <c r="A3227" s="191"/>
      <c r="B3227" s="191"/>
      <c r="C3227" s="191"/>
      <c r="D3227" s="191"/>
      <c r="E3227" s="182"/>
      <c r="F3227" s="191"/>
      <c r="G3227" s="191"/>
      <c r="H3227" s="191"/>
      <c r="I3227" s="182"/>
      <c r="J3227" s="191"/>
      <c r="K3227" s="191"/>
      <c r="L3227" s="191"/>
      <c r="M3227" s="191"/>
      <c r="N3227" s="191"/>
      <c r="O3227" s="191"/>
      <c r="P3227" s="191"/>
      <c r="Q3227" s="191"/>
      <c r="R3227" s="191"/>
      <c r="S3227" s="191"/>
      <c r="T3227" s="191"/>
      <c r="U3227" s="191"/>
      <c r="V3227" s="191"/>
      <c r="W3227" s="191"/>
    </row>
    <row r="3228" spans="1:23">
      <c r="A3228" s="191"/>
      <c r="B3228" s="191"/>
      <c r="C3228" s="191"/>
      <c r="D3228" s="191"/>
      <c r="E3228" s="182"/>
      <c r="F3228" s="191"/>
      <c r="G3228" s="191"/>
      <c r="H3228" s="191"/>
      <c r="I3228" s="182"/>
      <c r="J3228" s="191"/>
      <c r="K3228" s="191"/>
      <c r="L3228" s="191"/>
      <c r="M3228" s="191"/>
      <c r="N3228" s="191"/>
      <c r="O3228" s="191"/>
      <c r="P3228" s="191"/>
      <c r="Q3228" s="191"/>
      <c r="R3228" s="191"/>
      <c r="S3228" s="191"/>
      <c r="T3228" s="191"/>
      <c r="U3228" s="191"/>
      <c r="V3228" s="191"/>
      <c r="W3228" s="191"/>
    </row>
    <row r="3229" spans="1:23">
      <c r="A3229" s="191"/>
      <c r="B3229" s="191"/>
      <c r="C3229" s="191"/>
      <c r="D3229" s="191"/>
      <c r="E3229" s="182"/>
      <c r="F3229" s="191"/>
      <c r="G3229" s="191"/>
      <c r="H3229" s="191"/>
      <c r="I3229" s="182"/>
      <c r="J3229" s="191"/>
      <c r="K3229" s="191"/>
      <c r="L3229" s="191"/>
      <c r="M3229" s="191"/>
      <c r="N3229" s="191"/>
      <c r="O3229" s="191"/>
      <c r="P3229" s="191"/>
      <c r="Q3229" s="191"/>
      <c r="R3229" s="191"/>
      <c r="S3229" s="191"/>
      <c r="T3229" s="191"/>
      <c r="U3229" s="191"/>
      <c r="V3229" s="191"/>
      <c r="W3229" s="191"/>
    </row>
    <row r="3230" spans="1:23">
      <c r="A3230" s="191"/>
      <c r="B3230" s="191"/>
      <c r="C3230" s="191"/>
      <c r="D3230" s="191"/>
      <c r="E3230" s="182"/>
      <c r="F3230" s="191"/>
      <c r="G3230" s="191"/>
      <c r="H3230" s="191"/>
      <c r="I3230" s="182"/>
      <c r="J3230" s="191"/>
      <c r="K3230" s="191"/>
      <c r="L3230" s="191"/>
      <c r="M3230" s="191"/>
      <c r="N3230" s="191"/>
      <c r="O3230" s="191"/>
      <c r="P3230" s="191"/>
      <c r="Q3230" s="191"/>
      <c r="R3230" s="191"/>
      <c r="S3230" s="191"/>
      <c r="T3230" s="191"/>
      <c r="U3230" s="191"/>
      <c r="V3230" s="191"/>
      <c r="W3230" s="191"/>
    </row>
    <row r="3231" spans="1:23">
      <c r="A3231" s="191"/>
      <c r="B3231" s="191"/>
      <c r="C3231" s="191"/>
      <c r="D3231" s="191"/>
      <c r="E3231" s="182"/>
      <c r="F3231" s="191"/>
      <c r="G3231" s="191"/>
      <c r="H3231" s="191"/>
      <c r="I3231" s="182"/>
      <c r="J3231" s="191"/>
      <c r="K3231" s="191"/>
      <c r="L3231" s="191"/>
      <c r="M3231" s="191"/>
      <c r="N3231" s="191"/>
      <c r="O3231" s="191"/>
      <c r="P3231" s="191"/>
      <c r="Q3231" s="191"/>
      <c r="R3231" s="191"/>
      <c r="S3231" s="191"/>
      <c r="T3231" s="191"/>
      <c r="U3231" s="191"/>
      <c r="V3231" s="191"/>
      <c r="W3231" s="191"/>
    </row>
    <row r="3232" spans="1:23">
      <c r="A3232" s="191"/>
      <c r="B3232" s="191"/>
      <c r="C3232" s="191"/>
      <c r="D3232" s="191"/>
      <c r="E3232" s="182"/>
      <c r="F3232" s="191"/>
      <c r="G3232" s="191"/>
      <c r="H3232" s="191"/>
      <c r="I3232" s="182"/>
      <c r="J3232" s="191"/>
      <c r="K3232" s="191"/>
      <c r="L3232" s="191"/>
      <c r="M3232" s="191"/>
      <c r="N3232" s="191"/>
      <c r="O3232" s="191"/>
      <c r="P3232" s="191"/>
      <c r="Q3232" s="191"/>
      <c r="R3232" s="191"/>
      <c r="S3232" s="191"/>
      <c r="T3232" s="191"/>
      <c r="U3232" s="191"/>
      <c r="V3232" s="191"/>
      <c r="W3232" s="191"/>
    </row>
    <row r="3233" spans="1:23">
      <c r="A3233" s="191"/>
      <c r="B3233" s="191"/>
      <c r="C3233" s="191"/>
      <c r="D3233" s="191"/>
      <c r="E3233" s="182"/>
      <c r="F3233" s="191"/>
      <c r="G3233" s="191"/>
      <c r="H3233" s="191"/>
      <c r="I3233" s="182"/>
      <c r="J3233" s="191"/>
      <c r="K3233" s="191"/>
      <c r="L3233" s="191"/>
      <c r="M3233" s="191"/>
      <c r="N3233" s="191"/>
      <c r="O3233" s="191"/>
      <c r="P3233" s="191"/>
      <c r="Q3233" s="191"/>
      <c r="R3233" s="191"/>
      <c r="S3233" s="191"/>
      <c r="T3233" s="191"/>
      <c r="U3233" s="191"/>
      <c r="V3233" s="191"/>
      <c r="W3233" s="191"/>
    </row>
    <row r="3234" spans="1:23">
      <c r="A3234" s="191"/>
      <c r="B3234" s="191"/>
      <c r="C3234" s="191"/>
      <c r="D3234" s="191"/>
      <c r="E3234" s="182"/>
      <c r="F3234" s="191"/>
      <c r="G3234" s="191"/>
      <c r="H3234" s="191"/>
      <c r="I3234" s="182"/>
      <c r="J3234" s="191"/>
      <c r="K3234" s="191"/>
      <c r="L3234" s="191"/>
      <c r="M3234" s="191"/>
      <c r="N3234" s="191"/>
      <c r="O3234" s="191"/>
      <c r="P3234" s="191"/>
      <c r="Q3234" s="191"/>
      <c r="R3234" s="191"/>
      <c r="S3234" s="191"/>
      <c r="T3234" s="191"/>
      <c r="U3234" s="191"/>
      <c r="V3234" s="191"/>
      <c r="W3234" s="191"/>
    </row>
    <row r="3235" spans="1:23">
      <c r="A3235" s="191"/>
      <c r="B3235" s="191"/>
      <c r="C3235" s="191"/>
      <c r="D3235" s="191"/>
      <c r="E3235" s="182"/>
      <c r="F3235" s="191"/>
      <c r="G3235" s="191"/>
      <c r="H3235" s="191"/>
      <c r="I3235" s="182"/>
      <c r="J3235" s="191"/>
      <c r="K3235" s="191"/>
      <c r="L3235" s="191"/>
      <c r="M3235" s="191"/>
      <c r="N3235" s="191"/>
      <c r="O3235" s="191"/>
      <c r="P3235" s="191"/>
      <c r="Q3235" s="191"/>
      <c r="R3235" s="191"/>
      <c r="S3235" s="191"/>
      <c r="T3235" s="191"/>
      <c r="U3235" s="191"/>
      <c r="V3235" s="191"/>
      <c r="W3235" s="191"/>
    </row>
    <row r="3236" spans="1:23">
      <c r="A3236" s="191"/>
      <c r="B3236" s="191"/>
      <c r="C3236" s="191"/>
      <c r="D3236" s="191"/>
      <c r="E3236" s="182"/>
      <c r="F3236" s="191"/>
      <c r="G3236" s="191"/>
      <c r="H3236" s="191"/>
      <c r="I3236" s="182"/>
      <c r="J3236" s="191"/>
      <c r="K3236" s="191"/>
      <c r="L3236" s="191"/>
      <c r="M3236" s="191"/>
      <c r="N3236" s="191"/>
      <c r="O3236" s="191"/>
      <c r="P3236" s="191"/>
      <c r="Q3236" s="191"/>
      <c r="R3236" s="191"/>
      <c r="S3236" s="191"/>
      <c r="T3236" s="191"/>
      <c r="U3236" s="191"/>
      <c r="V3236" s="191"/>
      <c r="W3236" s="191"/>
    </row>
    <row r="3237" spans="1:23">
      <c r="A3237" s="191"/>
      <c r="B3237" s="191"/>
      <c r="C3237" s="191"/>
      <c r="D3237" s="191"/>
      <c r="E3237" s="182"/>
      <c r="F3237" s="191"/>
      <c r="G3237" s="191"/>
      <c r="H3237" s="191"/>
      <c r="I3237" s="182"/>
      <c r="J3237" s="191"/>
      <c r="K3237" s="191"/>
      <c r="L3237" s="191"/>
      <c r="M3237" s="191"/>
      <c r="N3237" s="191"/>
      <c r="O3237" s="191"/>
      <c r="P3237" s="191"/>
      <c r="Q3237" s="191"/>
      <c r="R3237" s="191"/>
      <c r="S3237" s="191"/>
      <c r="T3237" s="191"/>
      <c r="U3237" s="191"/>
      <c r="V3237" s="191"/>
      <c r="W3237" s="191"/>
    </row>
    <row r="3238" spans="1:23">
      <c r="A3238" s="191"/>
      <c r="B3238" s="191"/>
      <c r="C3238" s="191"/>
      <c r="D3238" s="191"/>
      <c r="E3238" s="182"/>
      <c r="F3238" s="191"/>
      <c r="G3238" s="191"/>
      <c r="H3238" s="191"/>
      <c r="I3238" s="182"/>
      <c r="J3238" s="191"/>
      <c r="K3238" s="191"/>
      <c r="L3238" s="191"/>
      <c r="M3238" s="191"/>
      <c r="N3238" s="191"/>
      <c r="O3238" s="191"/>
      <c r="P3238" s="191"/>
      <c r="Q3238" s="191"/>
      <c r="R3238" s="191"/>
      <c r="S3238" s="191"/>
      <c r="T3238" s="191"/>
      <c r="U3238" s="191"/>
      <c r="V3238" s="191"/>
      <c r="W3238" s="191"/>
    </row>
    <row r="3239" spans="1:23">
      <c r="A3239" s="191"/>
      <c r="B3239" s="191"/>
      <c r="C3239" s="191"/>
      <c r="D3239" s="191"/>
      <c r="E3239" s="182"/>
      <c r="F3239" s="191"/>
      <c r="G3239" s="191"/>
      <c r="H3239" s="191"/>
      <c r="I3239" s="182"/>
      <c r="J3239" s="191"/>
      <c r="K3239" s="191"/>
      <c r="L3239" s="191"/>
      <c r="M3239" s="191"/>
      <c r="N3239" s="191"/>
      <c r="O3239" s="191"/>
      <c r="P3239" s="191"/>
      <c r="Q3239" s="191"/>
      <c r="R3239" s="191"/>
      <c r="S3239" s="191"/>
      <c r="T3239" s="191"/>
      <c r="U3239" s="191"/>
      <c r="V3239" s="191"/>
      <c r="W3239" s="191"/>
    </row>
    <row r="3240" spans="1:23">
      <c r="A3240" s="191"/>
      <c r="B3240" s="191"/>
      <c r="C3240" s="191"/>
      <c r="D3240" s="191"/>
      <c r="E3240" s="182"/>
      <c r="F3240" s="191"/>
      <c r="G3240" s="191"/>
      <c r="H3240" s="191"/>
      <c r="I3240" s="182"/>
      <c r="J3240" s="191"/>
      <c r="K3240" s="191"/>
      <c r="L3240" s="191"/>
      <c r="M3240" s="191"/>
      <c r="N3240" s="191"/>
      <c r="O3240" s="191"/>
      <c r="P3240" s="191"/>
      <c r="Q3240" s="191"/>
      <c r="R3240" s="191"/>
      <c r="S3240" s="191"/>
      <c r="T3240" s="191"/>
      <c r="U3240" s="191"/>
      <c r="V3240" s="191"/>
      <c r="W3240" s="191"/>
    </row>
    <row r="3241" spans="1:23">
      <c r="A3241" s="191"/>
      <c r="B3241" s="191"/>
      <c r="C3241" s="191"/>
      <c r="D3241" s="191"/>
      <c r="E3241" s="182"/>
      <c r="F3241" s="191"/>
      <c r="G3241" s="191"/>
      <c r="H3241" s="191"/>
      <c r="I3241" s="182"/>
      <c r="J3241" s="191"/>
      <c r="K3241" s="191"/>
      <c r="L3241" s="191"/>
      <c r="M3241" s="191"/>
      <c r="N3241" s="191"/>
      <c r="O3241" s="191"/>
      <c r="P3241" s="191"/>
      <c r="Q3241" s="191"/>
      <c r="R3241" s="191"/>
      <c r="S3241" s="191"/>
      <c r="T3241" s="191"/>
      <c r="U3241" s="191"/>
      <c r="V3241" s="191"/>
      <c r="W3241" s="191"/>
    </row>
    <row r="3242" spans="1:23">
      <c r="A3242" s="191"/>
      <c r="B3242" s="191"/>
      <c r="C3242" s="191"/>
      <c r="D3242" s="191"/>
      <c r="E3242" s="182"/>
      <c r="F3242" s="191"/>
      <c r="G3242" s="191"/>
      <c r="H3242" s="191"/>
      <c r="I3242" s="182"/>
      <c r="J3242" s="191"/>
      <c r="K3242" s="191"/>
      <c r="L3242" s="191"/>
      <c r="M3242" s="191"/>
      <c r="N3242" s="191"/>
      <c r="O3242" s="191"/>
      <c r="P3242" s="191"/>
      <c r="Q3242" s="191"/>
      <c r="R3242" s="191"/>
      <c r="S3242" s="191"/>
      <c r="T3242" s="191"/>
      <c r="U3242" s="191"/>
      <c r="V3242" s="191"/>
      <c r="W3242" s="191"/>
    </row>
    <row r="3243" spans="1:23">
      <c r="A3243" s="191"/>
      <c r="B3243" s="191"/>
      <c r="C3243" s="191"/>
      <c r="D3243" s="191"/>
      <c r="E3243" s="182"/>
      <c r="F3243" s="191"/>
      <c r="G3243" s="191"/>
      <c r="H3243" s="191"/>
      <c r="I3243" s="182"/>
      <c r="J3243" s="191"/>
      <c r="K3243" s="191"/>
      <c r="L3243" s="191"/>
      <c r="M3243" s="191"/>
      <c r="N3243" s="191"/>
      <c r="O3243" s="191"/>
      <c r="P3243" s="191"/>
      <c r="Q3243" s="191"/>
      <c r="R3243" s="191"/>
      <c r="S3243" s="191"/>
      <c r="T3243" s="191"/>
      <c r="U3243" s="191"/>
      <c r="V3243" s="191"/>
      <c r="W3243" s="191"/>
    </row>
    <row r="3244" spans="1:23">
      <c r="A3244" s="191"/>
      <c r="B3244" s="191"/>
      <c r="C3244" s="191"/>
      <c r="D3244" s="191"/>
      <c r="E3244" s="182"/>
      <c r="F3244" s="191"/>
      <c r="G3244" s="191"/>
      <c r="H3244" s="191"/>
      <c r="I3244" s="182"/>
      <c r="J3244" s="191"/>
      <c r="K3244" s="191"/>
      <c r="L3244" s="191"/>
      <c r="M3244" s="191"/>
      <c r="N3244" s="191"/>
      <c r="O3244" s="191"/>
      <c r="P3244" s="191"/>
      <c r="Q3244" s="191"/>
      <c r="R3244" s="191"/>
      <c r="S3244" s="191"/>
      <c r="T3244" s="191"/>
      <c r="U3244" s="191"/>
      <c r="V3244" s="191"/>
      <c r="W3244" s="191"/>
    </row>
    <row r="3245" spans="1:23">
      <c r="A3245" s="191"/>
      <c r="B3245" s="191"/>
      <c r="C3245" s="191"/>
      <c r="D3245" s="191"/>
      <c r="E3245" s="182"/>
      <c r="F3245" s="191"/>
      <c r="G3245" s="191"/>
      <c r="H3245" s="191"/>
      <c r="I3245" s="182"/>
      <c r="J3245" s="191"/>
      <c r="K3245" s="191"/>
      <c r="L3245" s="191"/>
      <c r="M3245" s="191"/>
      <c r="N3245" s="191"/>
      <c r="O3245" s="191"/>
      <c r="P3245" s="191"/>
      <c r="Q3245" s="191"/>
      <c r="R3245" s="191"/>
      <c r="S3245" s="191"/>
      <c r="T3245" s="191"/>
      <c r="U3245" s="191"/>
      <c r="V3245" s="191"/>
      <c r="W3245" s="191"/>
    </row>
    <row r="3246" spans="1:23">
      <c r="A3246" s="191"/>
      <c r="B3246" s="191"/>
      <c r="C3246" s="191"/>
      <c r="D3246" s="191"/>
      <c r="E3246" s="182"/>
      <c r="F3246" s="191"/>
      <c r="G3246" s="191"/>
      <c r="H3246" s="191"/>
      <c r="I3246" s="182"/>
      <c r="J3246" s="191"/>
      <c r="K3246" s="191"/>
      <c r="L3246" s="191"/>
      <c r="M3246" s="191"/>
      <c r="N3246" s="191"/>
      <c r="O3246" s="191"/>
      <c r="P3246" s="191"/>
      <c r="Q3246" s="191"/>
      <c r="R3246" s="191"/>
      <c r="S3246" s="191"/>
      <c r="T3246" s="191"/>
      <c r="U3246" s="191"/>
      <c r="V3246" s="191"/>
      <c r="W3246" s="191"/>
    </row>
    <row r="3247" spans="1:23">
      <c r="A3247" s="191"/>
      <c r="B3247" s="191"/>
      <c r="C3247" s="191"/>
      <c r="D3247" s="191"/>
      <c r="E3247" s="182"/>
      <c r="F3247" s="191"/>
      <c r="G3247" s="191"/>
      <c r="H3247" s="191"/>
      <c r="I3247" s="182"/>
      <c r="J3247" s="191"/>
      <c r="K3247" s="191"/>
      <c r="L3247" s="191"/>
      <c r="M3247" s="191"/>
      <c r="N3247" s="191"/>
      <c r="O3247" s="191"/>
      <c r="P3247" s="191"/>
      <c r="Q3247" s="191"/>
      <c r="R3247" s="191"/>
      <c r="S3247" s="191"/>
      <c r="T3247" s="191"/>
      <c r="U3247" s="191"/>
      <c r="V3247" s="191"/>
      <c r="W3247" s="191"/>
    </row>
    <row r="3248" spans="1:23">
      <c r="A3248" s="191"/>
      <c r="B3248" s="191"/>
      <c r="C3248" s="191"/>
      <c r="D3248" s="191"/>
      <c r="E3248" s="182"/>
      <c r="F3248" s="191"/>
      <c r="G3248" s="191"/>
      <c r="H3248" s="191"/>
      <c r="I3248" s="182"/>
      <c r="J3248" s="191"/>
      <c r="K3248" s="191"/>
      <c r="L3248" s="191"/>
      <c r="M3248" s="191"/>
      <c r="N3248" s="191"/>
      <c r="O3248" s="191"/>
      <c r="P3248" s="191"/>
      <c r="Q3248" s="191"/>
      <c r="R3248" s="191"/>
      <c r="S3248" s="191"/>
      <c r="T3248" s="191"/>
      <c r="U3248" s="191"/>
      <c r="V3248" s="191"/>
      <c r="W3248" s="191"/>
    </row>
    <row r="3249" spans="1:23">
      <c r="A3249" s="191"/>
      <c r="B3249" s="191"/>
      <c r="C3249" s="191"/>
      <c r="D3249" s="191"/>
      <c r="E3249" s="182"/>
      <c r="F3249" s="191"/>
      <c r="G3249" s="191"/>
      <c r="H3249" s="191"/>
      <c r="I3249" s="182"/>
      <c r="J3249" s="191"/>
      <c r="K3249" s="191"/>
      <c r="L3249" s="191"/>
      <c r="M3249" s="191"/>
      <c r="N3249" s="191"/>
      <c r="O3249" s="191"/>
      <c r="P3249" s="191"/>
      <c r="Q3249" s="191"/>
      <c r="R3249" s="191"/>
      <c r="S3249" s="191"/>
      <c r="T3249" s="191"/>
      <c r="U3249" s="191"/>
      <c r="V3249" s="191"/>
      <c r="W3249" s="191"/>
    </row>
    <row r="3250" spans="1:23">
      <c r="A3250" s="191"/>
      <c r="B3250" s="191"/>
      <c r="C3250" s="191"/>
      <c r="D3250" s="191"/>
      <c r="E3250" s="182"/>
      <c r="F3250" s="191"/>
      <c r="G3250" s="191"/>
      <c r="H3250" s="191"/>
      <c r="I3250" s="182"/>
      <c r="J3250" s="191"/>
      <c r="K3250" s="191"/>
      <c r="L3250" s="191"/>
      <c r="M3250" s="191"/>
      <c r="N3250" s="191"/>
      <c r="O3250" s="191"/>
      <c r="P3250" s="191"/>
      <c r="Q3250" s="191"/>
      <c r="R3250" s="191"/>
      <c r="S3250" s="191"/>
      <c r="T3250" s="191"/>
      <c r="U3250" s="191"/>
      <c r="V3250" s="191"/>
      <c r="W3250" s="191"/>
    </row>
    <row r="3251" spans="1:23">
      <c r="A3251" s="191"/>
      <c r="B3251" s="191"/>
      <c r="C3251" s="191"/>
      <c r="D3251" s="191"/>
      <c r="E3251" s="182"/>
      <c r="F3251" s="191"/>
      <c r="G3251" s="191"/>
      <c r="H3251" s="191"/>
      <c r="I3251" s="182"/>
      <c r="J3251" s="191"/>
      <c r="K3251" s="191"/>
      <c r="L3251" s="191"/>
      <c r="M3251" s="191"/>
      <c r="N3251" s="191"/>
      <c r="O3251" s="191"/>
      <c r="P3251" s="191"/>
      <c r="Q3251" s="191"/>
      <c r="R3251" s="191"/>
      <c r="S3251" s="191"/>
      <c r="T3251" s="191"/>
      <c r="U3251" s="191"/>
      <c r="V3251" s="191"/>
      <c r="W3251" s="191"/>
    </row>
    <row r="3252" spans="1:23">
      <c r="A3252" s="191"/>
      <c r="B3252" s="191"/>
      <c r="C3252" s="191"/>
      <c r="D3252" s="191"/>
      <c r="E3252" s="182"/>
      <c r="F3252" s="191"/>
      <c r="G3252" s="191"/>
      <c r="H3252" s="191"/>
      <c r="I3252" s="182"/>
      <c r="J3252" s="191"/>
      <c r="K3252" s="191"/>
      <c r="L3252" s="191"/>
      <c r="M3252" s="191"/>
      <c r="N3252" s="191"/>
      <c r="O3252" s="191"/>
      <c r="P3252" s="191"/>
      <c r="Q3252" s="191"/>
      <c r="R3252" s="191"/>
      <c r="S3252" s="191"/>
      <c r="T3252" s="191"/>
      <c r="U3252" s="191"/>
      <c r="V3252" s="191"/>
      <c r="W3252" s="191"/>
    </row>
    <row r="3253" spans="1:23">
      <c r="A3253" s="191"/>
      <c r="B3253" s="191"/>
      <c r="C3253" s="191"/>
      <c r="D3253" s="191"/>
      <c r="E3253" s="182"/>
      <c r="F3253" s="191"/>
      <c r="G3253" s="191"/>
      <c r="H3253" s="191"/>
      <c r="I3253" s="182"/>
      <c r="J3253" s="191"/>
      <c r="K3253" s="191"/>
      <c r="L3253" s="191"/>
      <c r="M3253" s="191"/>
      <c r="N3253" s="191"/>
      <c r="O3253" s="191"/>
      <c r="P3253" s="191"/>
      <c r="Q3253" s="191"/>
      <c r="R3253" s="191"/>
      <c r="S3253" s="191"/>
      <c r="T3253" s="191"/>
      <c r="U3253" s="191"/>
      <c r="V3253" s="191"/>
      <c r="W3253" s="191"/>
    </row>
    <row r="3254" spans="1:23">
      <c r="A3254" s="191"/>
      <c r="B3254" s="191"/>
      <c r="C3254" s="191"/>
      <c r="D3254" s="191"/>
      <c r="E3254" s="182"/>
      <c r="F3254" s="191"/>
      <c r="G3254" s="191"/>
      <c r="H3254" s="191"/>
      <c r="I3254" s="182"/>
      <c r="J3254" s="191"/>
      <c r="K3254" s="191"/>
      <c r="L3254" s="191"/>
      <c r="M3254" s="191"/>
      <c r="N3254" s="191"/>
      <c r="O3254" s="191"/>
      <c r="P3254" s="191"/>
      <c r="Q3254" s="191"/>
      <c r="R3254" s="191"/>
      <c r="S3254" s="191"/>
      <c r="T3254" s="191"/>
      <c r="U3254" s="191"/>
      <c r="V3254" s="191"/>
      <c r="W3254" s="191"/>
    </row>
    <row r="3255" spans="1:23">
      <c r="A3255" s="191"/>
      <c r="B3255" s="191"/>
      <c r="C3255" s="191"/>
      <c r="D3255" s="191"/>
      <c r="E3255" s="182"/>
      <c r="F3255" s="191"/>
      <c r="G3255" s="191"/>
      <c r="H3255" s="191"/>
      <c r="I3255" s="182"/>
      <c r="J3255" s="191"/>
      <c r="K3255" s="191"/>
      <c r="L3255" s="191"/>
      <c r="M3255" s="191"/>
      <c r="N3255" s="191"/>
      <c r="O3255" s="191"/>
      <c r="P3255" s="191"/>
      <c r="Q3255" s="191"/>
      <c r="R3255" s="191"/>
      <c r="S3255" s="191"/>
      <c r="T3255" s="191"/>
      <c r="U3255" s="191"/>
      <c r="V3255" s="191"/>
      <c r="W3255" s="191"/>
    </row>
    <row r="3256" spans="1:23">
      <c r="A3256" s="191"/>
      <c r="B3256" s="191"/>
      <c r="C3256" s="191"/>
      <c r="D3256" s="191"/>
      <c r="E3256" s="182"/>
      <c r="F3256" s="191"/>
      <c r="G3256" s="191"/>
      <c r="H3256" s="191"/>
      <c r="I3256" s="182"/>
      <c r="J3256" s="191"/>
      <c r="K3256" s="191"/>
      <c r="L3256" s="191"/>
      <c r="M3256" s="191"/>
      <c r="N3256" s="191"/>
      <c r="O3256" s="191"/>
      <c r="P3256" s="191"/>
      <c r="Q3256" s="191"/>
      <c r="R3256" s="191"/>
      <c r="S3256" s="191"/>
      <c r="T3256" s="191"/>
      <c r="U3256" s="191"/>
      <c r="V3256" s="191"/>
      <c r="W3256" s="191"/>
    </row>
    <row r="3257" spans="1:23">
      <c r="A3257" s="191"/>
      <c r="B3257" s="191"/>
      <c r="C3257" s="191"/>
      <c r="D3257" s="191"/>
      <c r="E3257" s="182"/>
      <c r="F3257" s="191"/>
      <c r="G3257" s="191"/>
      <c r="H3257" s="191"/>
      <c r="I3257" s="182"/>
      <c r="J3257" s="191"/>
      <c r="K3257" s="191"/>
      <c r="L3257" s="191"/>
      <c r="M3257" s="191"/>
      <c r="N3257" s="191"/>
      <c r="O3257" s="191"/>
      <c r="P3257" s="191"/>
      <c r="Q3257" s="191"/>
      <c r="R3257" s="191"/>
      <c r="S3257" s="191"/>
      <c r="T3257" s="191"/>
      <c r="U3257" s="191"/>
      <c r="V3257" s="191"/>
      <c r="W3257" s="191"/>
    </row>
    <row r="3258" spans="1:23">
      <c r="A3258" s="191"/>
      <c r="B3258" s="191"/>
      <c r="C3258" s="191"/>
      <c r="D3258" s="191"/>
      <c r="E3258" s="182"/>
      <c r="F3258" s="191"/>
      <c r="G3258" s="191"/>
      <c r="H3258" s="191"/>
      <c r="I3258" s="182"/>
      <c r="J3258" s="191"/>
      <c r="K3258" s="191"/>
      <c r="L3258" s="191"/>
      <c r="M3258" s="191"/>
      <c r="N3258" s="191"/>
      <c r="O3258" s="191"/>
      <c r="P3258" s="191"/>
      <c r="Q3258" s="191"/>
      <c r="R3258" s="191"/>
      <c r="S3258" s="191"/>
      <c r="T3258" s="191"/>
      <c r="U3258" s="191"/>
      <c r="V3258" s="191"/>
      <c r="W3258" s="191"/>
    </row>
    <row r="3259" spans="1:23">
      <c r="A3259" s="191"/>
      <c r="B3259" s="191"/>
      <c r="C3259" s="191"/>
      <c r="D3259" s="191"/>
      <c r="E3259" s="182"/>
      <c r="F3259" s="191"/>
      <c r="G3259" s="191"/>
      <c r="H3259" s="191"/>
      <c r="I3259" s="182"/>
      <c r="J3259" s="191"/>
      <c r="K3259" s="191"/>
      <c r="L3259" s="191"/>
      <c r="M3259" s="191"/>
      <c r="N3259" s="191"/>
      <c r="O3259" s="191"/>
      <c r="P3259" s="191"/>
      <c r="Q3259" s="191"/>
      <c r="R3259" s="191"/>
      <c r="S3259" s="191"/>
      <c r="T3259" s="191"/>
      <c r="U3259" s="191"/>
      <c r="V3259" s="191"/>
      <c r="W3259" s="191"/>
    </row>
    <row r="3260" spans="1:23">
      <c r="A3260" s="191"/>
      <c r="B3260" s="191"/>
      <c r="C3260" s="191"/>
      <c r="D3260" s="191"/>
      <c r="E3260" s="182"/>
      <c r="F3260" s="191"/>
      <c r="G3260" s="191"/>
      <c r="H3260" s="191"/>
      <c r="I3260" s="182"/>
      <c r="J3260" s="191"/>
      <c r="K3260" s="191"/>
      <c r="L3260" s="191"/>
      <c r="M3260" s="191"/>
      <c r="N3260" s="191"/>
      <c r="O3260" s="191"/>
      <c r="P3260" s="191"/>
      <c r="Q3260" s="191"/>
      <c r="R3260" s="191"/>
      <c r="S3260" s="191"/>
      <c r="T3260" s="191"/>
      <c r="U3260" s="191"/>
      <c r="V3260" s="191"/>
      <c r="W3260" s="191"/>
    </row>
    <row r="3261" spans="1:23">
      <c r="A3261" s="191"/>
      <c r="B3261" s="191"/>
      <c r="C3261" s="191"/>
      <c r="D3261" s="191"/>
      <c r="E3261" s="182"/>
      <c r="F3261" s="191"/>
      <c r="G3261" s="191"/>
      <c r="H3261" s="191"/>
      <c r="I3261" s="182"/>
      <c r="J3261" s="191"/>
      <c r="K3261" s="191"/>
      <c r="L3261" s="191"/>
      <c r="M3261" s="191"/>
      <c r="N3261" s="191"/>
      <c r="O3261" s="191"/>
      <c r="P3261" s="191"/>
      <c r="Q3261" s="191"/>
      <c r="R3261" s="191"/>
      <c r="S3261" s="191"/>
      <c r="T3261" s="191"/>
      <c r="U3261" s="191"/>
      <c r="V3261" s="191"/>
      <c r="W3261" s="191"/>
    </row>
    <row r="3262" spans="1:23">
      <c r="A3262" s="191"/>
      <c r="B3262" s="191"/>
      <c r="C3262" s="191"/>
      <c r="D3262" s="191"/>
      <c r="E3262" s="182"/>
      <c r="F3262" s="191"/>
      <c r="G3262" s="191"/>
      <c r="H3262" s="191"/>
      <c r="I3262" s="182"/>
      <c r="J3262" s="191"/>
      <c r="K3262" s="191"/>
      <c r="L3262" s="191"/>
      <c r="M3262" s="191"/>
      <c r="N3262" s="191"/>
      <c r="O3262" s="191"/>
      <c r="P3262" s="191"/>
      <c r="Q3262" s="191"/>
      <c r="R3262" s="191"/>
      <c r="S3262" s="191"/>
      <c r="T3262" s="191"/>
      <c r="U3262" s="191"/>
      <c r="V3262" s="191"/>
      <c r="W3262" s="191"/>
    </row>
    <row r="3263" spans="1:23">
      <c r="A3263" s="191"/>
      <c r="B3263" s="191"/>
      <c r="C3263" s="191"/>
      <c r="D3263" s="191"/>
      <c r="E3263" s="182"/>
      <c r="F3263" s="191"/>
      <c r="G3263" s="191"/>
      <c r="H3263" s="191"/>
      <c r="I3263" s="182"/>
      <c r="J3263" s="191"/>
      <c r="K3263" s="191"/>
      <c r="L3263" s="191"/>
      <c r="M3263" s="191"/>
      <c r="N3263" s="191"/>
      <c r="O3263" s="191"/>
      <c r="P3263" s="191"/>
      <c r="Q3263" s="191"/>
      <c r="R3263" s="191"/>
      <c r="S3263" s="191"/>
      <c r="T3263" s="191"/>
      <c r="U3263" s="191"/>
      <c r="V3263" s="191"/>
      <c r="W3263" s="191"/>
    </row>
    <row r="3264" spans="1:23">
      <c r="A3264" s="191"/>
      <c r="B3264" s="191"/>
      <c r="C3264" s="191"/>
      <c r="D3264" s="191"/>
      <c r="E3264" s="182"/>
      <c r="F3264" s="191"/>
      <c r="G3264" s="191"/>
      <c r="H3264" s="191"/>
      <c r="I3264" s="182"/>
      <c r="J3264" s="191"/>
      <c r="K3264" s="191"/>
      <c r="L3264" s="191"/>
      <c r="M3264" s="191"/>
      <c r="N3264" s="191"/>
      <c r="O3264" s="191"/>
      <c r="P3264" s="191"/>
      <c r="Q3264" s="191"/>
      <c r="R3264" s="191"/>
      <c r="S3264" s="191"/>
      <c r="T3264" s="191"/>
      <c r="U3264" s="191"/>
      <c r="V3264" s="191"/>
      <c r="W3264" s="191"/>
    </row>
    <row r="3265" spans="1:23">
      <c r="A3265" s="191"/>
      <c r="B3265" s="191"/>
      <c r="C3265" s="191"/>
      <c r="D3265" s="191"/>
      <c r="E3265" s="182"/>
      <c r="F3265" s="191"/>
      <c r="G3265" s="191"/>
      <c r="H3265" s="191"/>
      <c r="I3265" s="182"/>
      <c r="J3265" s="191"/>
      <c r="K3265" s="191"/>
      <c r="L3265" s="191"/>
      <c r="M3265" s="191"/>
      <c r="N3265" s="191"/>
      <c r="O3265" s="191"/>
      <c r="P3265" s="191"/>
      <c r="Q3265" s="191"/>
      <c r="R3265" s="191"/>
      <c r="S3265" s="191"/>
      <c r="T3265" s="191"/>
      <c r="U3265" s="191"/>
      <c r="V3265" s="191"/>
      <c r="W3265" s="191"/>
    </row>
    <row r="3266" spans="1:23">
      <c r="A3266" s="191"/>
      <c r="B3266" s="191"/>
      <c r="C3266" s="191"/>
      <c r="D3266" s="191"/>
      <c r="E3266" s="182"/>
      <c r="F3266" s="191"/>
      <c r="G3266" s="191"/>
      <c r="H3266" s="191"/>
      <c r="I3266" s="182"/>
      <c r="J3266" s="191"/>
      <c r="K3266" s="191"/>
      <c r="L3266" s="191"/>
      <c r="M3266" s="191"/>
      <c r="N3266" s="191"/>
      <c r="O3266" s="191"/>
      <c r="P3266" s="191"/>
      <c r="Q3266" s="191"/>
      <c r="R3266" s="191"/>
      <c r="S3266" s="191"/>
      <c r="T3266" s="191"/>
      <c r="U3266" s="191"/>
      <c r="V3266" s="191"/>
      <c r="W3266" s="191"/>
    </row>
    <row r="3267" spans="1:23">
      <c r="A3267" s="191"/>
      <c r="B3267" s="191"/>
      <c r="C3267" s="191"/>
      <c r="D3267" s="191"/>
      <c r="E3267" s="182"/>
      <c r="F3267" s="191"/>
      <c r="G3267" s="191"/>
      <c r="H3267" s="191"/>
      <c r="I3267" s="182"/>
      <c r="J3267" s="191"/>
      <c r="K3267" s="191"/>
      <c r="L3267" s="191"/>
      <c r="M3267" s="191"/>
      <c r="N3267" s="191"/>
      <c r="O3267" s="191"/>
      <c r="P3267" s="191"/>
      <c r="Q3267" s="191"/>
      <c r="R3267" s="191"/>
      <c r="S3267" s="191"/>
      <c r="T3267" s="191"/>
      <c r="U3267" s="191"/>
      <c r="V3267" s="191"/>
      <c r="W3267" s="191"/>
    </row>
    <row r="3268" spans="1:23">
      <c r="A3268" s="191"/>
      <c r="B3268" s="191"/>
      <c r="C3268" s="191"/>
      <c r="D3268" s="191"/>
      <c r="E3268" s="182"/>
      <c r="F3268" s="191"/>
      <c r="G3268" s="191"/>
      <c r="H3268" s="191"/>
      <c r="I3268" s="182"/>
      <c r="J3268" s="191"/>
      <c r="K3268" s="191"/>
      <c r="L3268" s="191"/>
      <c r="M3268" s="191"/>
      <c r="N3268" s="191"/>
      <c r="O3268" s="191"/>
      <c r="P3268" s="191"/>
      <c r="Q3268" s="191"/>
      <c r="R3268" s="191"/>
      <c r="S3268" s="191"/>
      <c r="T3268" s="191"/>
      <c r="U3268" s="191"/>
      <c r="V3268" s="191"/>
      <c r="W3268" s="191"/>
    </row>
    <row r="3269" spans="1:23">
      <c r="A3269" s="191"/>
      <c r="B3269" s="191"/>
      <c r="C3269" s="191"/>
      <c r="D3269" s="191"/>
      <c r="E3269" s="182"/>
      <c r="F3269" s="191"/>
      <c r="G3269" s="191"/>
      <c r="H3269" s="191"/>
      <c r="I3269" s="182"/>
      <c r="J3269" s="191"/>
      <c r="K3269" s="191"/>
      <c r="L3269" s="191"/>
      <c r="M3269" s="191"/>
      <c r="N3269" s="191"/>
      <c r="O3269" s="191"/>
      <c r="P3269" s="191"/>
      <c r="Q3269" s="191"/>
      <c r="R3269" s="191"/>
      <c r="S3269" s="191"/>
      <c r="T3269" s="191"/>
      <c r="U3269" s="191"/>
      <c r="V3269" s="191"/>
      <c r="W3269" s="191"/>
    </row>
    <row r="3270" spans="1:23">
      <c r="A3270" s="191"/>
      <c r="B3270" s="191"/>
      <c r="C3270" s="191"/>
      <c r="D3270" s="191"/>
      <c r="E3270" s="182"/>
      <c r="F3270" s="191"/>
      <c r="G3270" s="191"/>
      <c r="H3270" s="191"/>
      <c r="I3270" s="182"/>
      <c r="J3270" s="191"/>
      <c r="K3270" s="191"/>
      <c r="L3270" s="191"/>
      <c r="M3270" s="191"/>
      <c r="N3270" s="191"/>
      <c r="O3270" s="191"/>
      <c r="P3270" s="191"/>
      <c r="Q3270" s="191"/>
      <c r="R3270" s="191"/>
      <c r="S3270" s="191"/>
      <c r="T3270" s="191"/>
      <c r="U3270" s="191"/>
      <c r="V3270" s="191"/>
      <c r="W3270" s="191"/>
    </row>
    <row r="3271" spans="1:23">
      <c r="A3271" s="191"/>
      <c r="B3271" s="191"/>
      <c r="C3271" s="191"/>
      <c r="D3271" s="191"/>
      <c r="E3271" s="182"/>
      <c r="F3271" s="191"/>
      <c r="G3271" s="191"/>
      <c r="H3271" s="191"/>
      <c r="I3271" s="182"/>
      <c r="J3271" s="191"/>
      <c r="K3271" s="191"/>
      <c r="L3271" s="191"/>
      <c r="M3271" s="191"/>
      <c r="N3271" s="191"/>
      <c r="O3271" s="191"/>
      <c r="P3271" s="191"/>
      <c r="Q3271" s="191"/>
      <c r="R3271" s="191"/>
      <c r="S3271" s="191"/>
      <c r="T3271" s="191"/>
      <c r="U3271" s="191"/>
      <c r="V3271" s="191"/>
      <c r="W3271" s="191"/>
    </row>
    <row r="3272" spans="1:23">
      <c r="A3272" s="191"/>
      <c r="B3272" s="191"/>
      <c r="C3272" s="191"/>
      <c r="D3272" s="191"/>
      <c r="E3272" s="182"/>
      <c r="F3272" s="191"/>
      <c r="G3272" s="191"/>
      <c r="H3272" s="191"/>
      <c r="I3272" s="182"/>
      <c r="J3272" s="191"/>
      <c r="K3272" s="191"/>
      <c r="L3272" s="191"/>
      <c r="M3272" s="191"/>
      <c r="N3272" s="191"/>
      <c r="O3272" s="191"/>
      <c r="P3272" s="191"/>
      <c r="Q3272" s="191"/>
      <c r="R3272" s="191"/>
      <c r="S3272" s="191"/>
      <c r="T3272" s="191"/>
      <c r="U3272" s="191"/>
      <c r="V3272" s="191"/>
      <c r="W3272" s="191"/>
    </row>
    <row r="3273" spans="1:23">
      <c r="A3273" s="191"/>
      <c r="B3273" s="191"/>
      <c r="C3273" s="191"/>
      <c r="D3273" s="191"/>
      <c r="E3273" s="182"/>
      <c r="F3273" s="191"/>
      <c r="G3273" s="191"/>
      <c r="H3273" s="191"/>
      <c r="I3273" s="182"/>
      <c r="J3273" s="191"/>
      <c r="K3273" s="191"/>
      <c r="L3273" s="191"/>
      <c r="M3273" s="191"/>
      <c r="N3273" s="191"/>
      <c r="O3273" s="191"/>
      <c r="P3273" s="191"/>
      <c r="Q3273" s="191"/>
      <c r="R3273" s="191"/>
      <c r="S3273" s="191"/>
      <c r="T3273" s="191"/>
      <c r="U3273" s="191"/>
      <c r="V3273" s="191"/>
      <c r="W3273" s="191"/>
    </row>
    <row r="3274" spans="1:23">
      <c r="A3274" s="191"/>
      <c r="B3274" s="191"/>
      <c r="C3274" s="191"/>
      <c r="D3274" s="191"/>
      <c r="E3274" s="182"/>
      <c r="F3274" s="191"/>
      <c r="G3274" s="191"/>
      <c r="H3274" s="191"/>
      <c r="I3274" s="182"/>
      <c r="J3274" s="191"/>
      <c r="K3274" s="191"/>
      <c r="L3274" s="191"/>
      <c r="M3274" s="191"/>
      <c r="N3274" s="191"/>
      <c r="O3274" s="191"/>
      <c r="P3274" s="191"/>
      <c r="Q3274" s="191"/>
      <c r="R3274" s="191"/>
      <c r="S3274" s="191"/>
      <c r="T3274" s="191"/>
      <c r="U3274" s="191"/>
      <c r="V3274" s="191"/>
      <c r="W3274" s="191"/>
    </row>
    <row r="3275" spans="1:23">
      <c r="A3275" s="191"/>
      <c r="B3275" s="191"/>
      <c r="C3275" s="191"/>
      <c r="D3275" s="191"/>
      <c r="E3275" s="182"/>
      <c r="F3275" s="191"/>
      <c r="G3275" s="191"/>
      <c r="H3275" s="191"/>
      <c r="I3275" s="182"/>
      <c r="J3275" s="191"/>
      <c r="K3275" s="191"/>
      <c r="L3275" s="191"/>
      <c r="M3275" s="191"/>
      <c r="N3275" s="191"/>
      <c r="O3275" s="191"/>
      <c r="P3275" s="191"/>
      <c r="Q3275" s="191"/>
      <c r="R3275" s="191"/>
      <c r="S3275" s="191"/>
      <c r="T3275" s="191"/>
      <c r="U3275" s="191"/>
      <c r="V3275" s="191"/>
      <c r="W3275" s="191"/>
    </row>
    <row r="3276" spans="1:23">
      <c r="A3276" s="191"/>
      <c r="B3276" s="191"/>
      <c r="C3276" s="191"/>
      <c r="D3276" s="191"/>
      <c r="E3276" s="182"/>
      <c r="F3276" s="191"/>
      <c r="G3276" s="191"/>
      <c r="H3276" s="191"/>
      <c r="I3276" s="182"/>
      <c r="J3276" s="191"/>
      <c r="K3276" s="191"/>
      <c r="L3276" s="191"/>
      <c r="M3276" s="191"/>
      <c r="N3276" s="191"/>
      <c r="O3276" s="191"/>
      <c r="P3276" s="191"/>
      <c r="Q3276" s="191"/>
      <c r="R3276" s="191"/>
      <c r="S3276" s="191"/>
      <c r="T3276" s="191"/>
      <c r="U3276" s="191"/>
      <c r="V3276" s="191"/>
      <c r="W3276" s="191"/>
    </row>
    <row r="3277" spans="1:23">
      <c r="A3277" s="191"/>
      <c r="B3277" s="191"/>
      <c r="C3277" s="191"/>
      <c r="D3277" s="191"/>
      <c r="E3277" s="182"/>
      <c r="F3277" s="191"/>
      <c r="G3277" s="191"/>
      <c r="H3277" s="191"/>
      <c r="I3277" s="182"/>
      <c r="J3277" s="191"/>
      <c r="K3277" s="191"/>
      <c r="L3277" s="191"/>
      <c r="M3277" s="191"/>
      <c r="N3277" s="191"/>
      <c r="O3277" s="191"/>
      <c r="P3277" s="191"/>
      <c r="Q3277" s="191"/>
      <c r="R3277" s="191"/>
      <c r="S3277" s="191"/>
      <c r="T3277" s="191"/>
      <c r="U3277" s="191"/>
      <c r="V3277" s="191"/>
      <c r="W3277" s="191"/>
    </row>
    <row r="3278" spans="1:23">
      <c r="A3278" s="191"/>
      <c r="B3278" s="191"/>
      <c r="C3278" s="191"/>
      <c r="D3278" s="191"/>
      <c r="E3278" s="182"/>
      <c r="F3278" s="191"/>
      <c r="G3278" s="191"/>
      <c r="H3278" s="191"/>
      <c r="I3278" s="182"/>
      <c r="J3278" s="191"/>
      <c r="K3278" s="191"/>
      <c r="L3278" s="191"/>
      <c r="M3278" s="191"/>
      <c r="N3278" s="191"/>
      <c r="O3278" s="191"/>
      <c r="P3278" s="191"/>
      <c r="Q3278" s="191"/>
      <c r="R3278" s="191"/>
      <c r="S3278" s="191"/>
      <c r="T3278" s="191"/>
      <c r="U3278" s="191"/>
      <c r="V3278" s="191"/>
      <c r="W3278" s="191"/>
    </row>
    <row r="3279" spans="1:23">
      <c r="A3279" s="191"/>
      <c r="B3279" s="191"/>
      <c r="C3279" s="191"/>
      <c r="D3279" s="191"/>
      <c r="E3279" s="182"/>
      <c r="F3279" s="191"/>
      <c r="G3279" s="191"/>
      <c r="H3279" s="191"/>
      <c r="I3279" s="182"/>
      <c r="J3279" s="191"/>
      <c r="K3279" s="191"/>
      <c r="L3279" s="191"/>
      <c r="M3279" s="191"/>
      <c r="N3279" s="191"/>
      <c r="O3279" s="191"/>
      <c r="P3279" s="191"/>
      <c r="Q3279" s="191"/>
      <c r="R3279" s="191"/>
      <c r="S3279" s="191"/>
      <c r="T3279" s="191"/>
      <c r="U3279" s="191"/>
      <c r="V3279" s="191"/>
      <c r="W3279" s="191"/>
    </row>
    <row r="3280" spans="1:23">
      <c r="A3280" s="191"/>
      <c r="B3280" s="191"/>
      <c r="C3280" s="191"/>
      <c r="D3280" s="191"/>
      <c r="E3280" s="182"/>
      <c r="F3280" s="191"/>
      <c r="G3280" s="191"/>
      <c r="H3280" s="191"/>
      <c r="I3280" s="182"/>
      <c r="J3280" s="191"/>
      <c r="K3280" s="191"/>
      <c r="L3280" s="191"/>
      <c r="M3280" s="191"/>
      <c r="N3280" s="191"/>
      <c r="O3280" s="191"/>
      <c r="P3280" s="191"/>
      <c r="Q3280" s="191"/>
      <c r="R3280" s="191"/>
      <c r="S3280" s="191"/>
      <c r="T3280" s="191"/>
      <c r="U3280" s="191"/>
      <c r="V3280" s="191"/>
      <c r="W3280" s="191"/>
    </row>
    <row r="3281" spans="1:23">
      <c r="A3281" s="191"/>
      <c r="B3281" s="191"/>
      <c r="C3281" s="191"/>
      <c r="D3281" s="191"/>
      <c r="E3281" s="182"/>
      <c r="F3281" s="191"/>
      <c r="G3281" s="191"/>
      <c r="H3281" s="191"/>
      <c r="I3281" s="182"/>
      <c r="J3281" s="191"/>
      <c r="K3281" s="191"/>
      <c r="L3281" s="191"/>
      <c r="M3281" s="191"/>
      <c r="N3281" s="191"/>
      <c r="O3281" s="191"/>
      <c r="P3281" s="191"/>
      <c r="Q3281" s="191"/>
      <c r="R3281" s="191"/>
      <c r="S3281" s="191"/>
      <c r="T3281" s="191"/>
      <c r="U3281" s="191"/>
      <c r="V3281" s="191"/>
      <c r="W3281" s="191"/>
    </row>
    <row r="3282" spans="1:23">
      <c r="A3282" s="191"/>
      <c r="B3282" s="191"/>
      <c r="C3282" s="191"/>
      <c r="D3282" s="191"/>
      <c r="E3282" s="182"/>
      <c r="F3282" s="191"/>
      <c r="G3282" s="191"/>
      <c r="H3282" s="191"/>
      <c r="I3282" s="182"/>
      <c r="J3282" s="191"/>
      <c r="K3282" s="191"/>
      <c r="L3282" s="191"/>
      <c r="M3282" s="191"/>
      <c r="N3282" s="191"/>
      <c r="O3282" s="191"/>
      <c r="P3282" s="191"/>
      <c r="Q3282" s="191"/>
      <c r="R3282" s="191"/>
      <c r="S3282" s="191"/>
      <c r="T3282" s="191"/>
      <c r="U3282" s="191"/>
      <c r="V3282" s="191"/>
      <c r="W3282" s="191"/>
    </row>
    <row r="3283" spans="1:23">
      <c r="A3283" s="191"/>
      <c r="B3283" s="191"/>
      <c r="C3283" s="191"/>
      <c r="D3283" s="191"/>
      <c r="E3283" s="182"/>
      <c r="F3283" s="191"/>
      <c r="G3283" s="191"/>
      <c r="H3283" s="191"/>
      <c r="I3283" s="182"/>
      <c r="J3283" s="191"/>
      <c r="K3283" s="191"/>
      <c r="L3283" s="191"/>
      <c r="M3283" s="191"/>
      <c r="N3283" s="191"/>
      <c r="O3283" s="191"/>
      <c r="P3283" s="191"/>
      <c r="Q3283" s="191"/>
      <c r="R3283" s="191"/>
      <c r="S3283" s="191"/>
      <c r="T3283" s="191"/>
      <c r="U3283" s="191"/>
      <c r="V3283" s="191"/>
      <c r="W3283" s="191"/>
    </row>
    <row r="3284" spans="1:23">
      <c r="A3284" s="191"/>
      <c r="B3284" s="191"/>
      <c r="C3284" s="191"/>
      <c r="D3284" s="191"/>
      <c r="E3284" s="182"/>
      <c r="F3284" s="191"/>
      <c r="G3284" s="191"/>
      <c r="H3284" s="191"/>
      <c r="I3284" s="182"/>
      <c r="J3284" s="191"/>
      <c r="K3284" s="191"/>
      <c r="L3284" s="191"/>
      <c r="M3284" s="191"/>
      <c r="N3284" s="191"/>
      <c r="O3284" s="191"/>
      <c r="P3284" s="191"/>
      <c r="Q3284" s="191"/>
      <c r="R3284" s="191"/>
      <c r="S3284" s="191"/>
      <c r="T3284" s="191"/>
      <c r="U3284" s="191"/>
      <c r="V3284" s="191"/>
      <c r="W3284" s="191"/>
    </row>
    <row r="3285" spans="1:23">
      <c r="A3285" s="191"/>
      <c r="B3285" s="191"/>
      <c r="C3285" s="191"/>
      <c r="D3285" s="191"/>
      <c r="E3285" s="182"/>
      <c r="F3285" s="191"/>
      <c r="G3285" s="191"/>
      <c r="H3285" s="191"/>
      <c r="I3285" s="182"/>
      <c r="J3285" s="191"/>
      <c r="K3285" s="191"/>
      <c r="L3285" s="191"/>
      <c r="M3285" s="191"/>
      <c r="N3285" s="191"/>
      <c r="O3285" s="191"/>
      <c r="P3285" s="191"/>
      <c r="Q3285" s="191"/>
      <c r="R3285" s="191"/>
      <c r="S3285" s="191"/>
      <c r="T3285" s="191"/>
      <c r="U3285" s="191"/>
      <c r="V3285" s="191"/>
      <c r="W3285" s="191"/>
    </row>
    <row r="3286" spans="1:23">
      <c r="A3286" s="191"/>
      <c r="B3286" s="191"/>
      <c r="C3286" s="191"/>
      <c r="D3286" s="191"/>
      <c r="E3286" s="182"/>
      <c r="F3286" s="191"/>
      <c r="G3286" s="191"/>
      <c r="H3286" s="191"/>
      <c r="I3286" s="182"/>
      <c r="J3286" s="191"/>
      <c r="K3286" s="191"/>
      <c r="L3286" s="191"/>
      <c r="M3286" s="191"/>
      <c r="N3286" s="191"/>
      <c r="O3286" s="191"/>
      <c r="P3286" s="191"/>
      <c r="Q3286" s="191"/>
      <c r="R3286" s="191"/>
      <c r="S3286" s="191"/>
      <c r="T3286" s="191"/>
      <c r="U3286" s="191"/>
      <c r="V3286" s="191"/>
      <c r="W3286" s="191"/>
    </row>
    <row r="3287" spans="1:23">
      <c r="A3287" s="191"/>
      <c r="B3287" s="191"/>
      <c r="C3287" s="191"/>
      <c r="D3287" s="191"/>
      <c r="E3287" s="182"/>
      <c r="F3287" s="191"/>
      <c r="G3287" s="191"/>
      <c r="H3287" s="191"/>
      <c r="I3287" s="182"/>
      <c r="J3287" s="191"/>
      <c r="K3287" s="191"/>
      <c r="L3287" s="191"/>
      <c r="M3287" s="191"/>
      <c r="N3287" s="191"/>
      <c r="O3287" s="191"/>
      <c r="P3287" s="191"/>
      <c r="Q3287" s="191"/>
      <c r="R3287" s="191"/>
      <c r="S3287" s="191"/>
      <c r="T3287" s="191"/>
      <c r="U3287" s="191"/>
      <c r="V3287" s="191"/>
      <c r="W3287" s="191"/>
    </row>
    <row r="3288" spans="1:23">
      <c r="A3288" s="191"/>
      <c r="B3288" s="191"/>
      <c r="C3288" s="191"/>
      <c r="D3288" s="191"/>
      <c r="E3288" s="182"/>
      <c r="F3288" s="191"/>
      <c r="G3288" s="191"/>
      <c r="H3288" s="191"/>
      <c r="I3288" s="182"/>
      <c r="J3288" s="191"/>
      <c r="K3288" s="191"/>
      <c r="L3288" s="191"/>
      <c r="M3288" s="191"/>
      <c r="N3288" s="191"/>
      <c r="O3288" s="191"/>
      <c r="P3288" s="191"/>
      <c r="Q3288" s="191"/>
      <c r="R3288" s="191"/>
      <c r="S3288" s="191"/>
      <c r="T3288" s="191"/>
      <c r="U3288" s="191"/>
      <c r="V3288" s="191"/>
      <c r="W3288" s="191"/>
    </row>
    <row r="3289" spans="1:23">
      <c r="A3289" s="191"/>
      <c r="B3289" s="191"/>
      <c r="C3289" s="191"/>
      <c r="D3289" s="191"/>
      <c r="E3289" s="182"/>
      <c r="F3289" s="191"/>
      <c r="G3289" s="191"/>
      <c r="H3289" s="191"/>
      <c r="I3289" s="182"/>
      <c r="J3289" s="191"/>
      <c r="K3289" s="191"/>
      <c r="L3289" s="191"/>
      <c r="M3289" s="191"/>
      <c r="N3289" s="191"/>
      <c r="O3289" s="191"/>
      <c r="P3289" s="191"/>
      <c r="Q3289" s="191"/>
      <c r="R3289" s="191"/>
      <c r="S3289" s="191"/>
      <c r="T3289" s="191"/>
      <c r="U3289" s="191"/>
      <c r="V3289" s="191"/>
      <c r="W3289" s="191"/>
    </row>
    <row r="3290" spans="1:23">
      <c r="A3290" s="191"/>
      <c r="B3290" s="191"/>
      <c r="C3290" s="191"/>
      <c r="D3290" s="191"/>
      <c r="E3290" s="182"/>
      <c r="F3290" s="191"/>
      <c r="G3290" s="191"/>
      <c r="H3290" s="191"/>
      <c r="I3290" s="182"/>
      <c r="J3290" s="191"/>
      <c r="K3290" s="191"/>
      <c r="L3290" s="191"/>
      <c r="M3290" s="191"/>
      <c r="N3290" s="191"/>
      <c r="O3290" s="191"/>
      <c r="P3290" s="191"/>
      <c r="Q3290" s="191"/>
      <c r="R3290" s="191"/>
      <c r="S3290" s="191"/>
      <c r="T3290" s="191"/>
      <c r="U3290" s="191"/>
      <c r="V3290" s="191"/>
      <c r="W3290" s="191"/>
    </row>
    <row r="3291" spans="1:23">
      <c r="A3291" s="191"/>
      <c r="B3291" s="191"/>
      <c r="C3291" s="191"/>
      <c r="D3291" s="191"/>
      <c r="E3291" s="182"/>
      <c r="F3291" s="191"/>
      <c r="G3291" s="191"/>
      <c r="H3291" s="191"/>
      <c r="I3291" s="182"/>
      <c r="J3291" s="191"/>
      <c r="K3291" s="191"/>
      <c r="L3291" s="191"/>
      <c r="M3291" s="191"/>
      <c r="N3291" s="191"/>
      <c r="O3291" s="191"/>
      <c r="P3291" s="191"/>
      <c r="Q3291" s="191"/>
      <c r="R3291" s="191"/>
      <c r="S3291" s="191"/>
      <c r="T3291" s="191"/>
      <c r="U3291" s="191"/>
      <c r="V3291" s="191"/>
      <c r="W3291" s="191"/>
    </row>
    <row r="3292" spans="1:23">
      <c r="A3292" s="191"/>
      <c r="B3292" s="191"/>
      <c r="C3292" s="191"/>
      <c r="D3292" s="191"/>
      <c r="E3292" s="182"/>
      <c r="F3292" s="191"/>
      <c r="G3292" s="191"/>
      <c r="H3292" s="191"/>
      <c r="I3292" s="182"/>
      <c r="J3292" s="191"/>
      <c r="K3292" s="191"/>
      <c r="L3292" s="191"/>
      <c r="M3292" s="191"/>
      <c r="N3292" s="191"/>
      <c r="O3292" s="191"/>
      <c r="P3292" s="191"/>
      <c r="Q3292" s="191"/>
      <c r="R3292" s="191"/>
      <c r="S3292" s="191"/>
      <c r="T3292" s="191"/>
      <c r="U3292" s="191"/>
      <c r="V3292" s="191"/>
      <c r="W3292" s="191"/>
    </row>
    <row r="3293" spans="1:23">
      <c r="A3293" s="191"/>
      <c r="B3293" s="191"/>
      <c r="C3293" s="191"/>
      <c r="D3293" s="191"/>
      <c r="E3293" s="182"/>
      <c r="F3293" s="191"/>
      <c r="G3293" s="191"/>
      <c r="H3293" s="191"/>
      <c r="I3293" s="182"/>
      <c r="J3293" s="191"/>
      <c r="K3293" s="191"/>
      <c r="L3293" s="191"/>
      <c r="M3293" s="191"/>
      <c r="N3293" s="191"/>
      <c r="O3293" s="191"/>
      <c r="P3293" s="191"/>
      <c r="Q3293" s="191"/>
      <c r="R3293" s="191"/>
      <c r="S3293" s="191"/>
      <c r="T3293" s="191"/>
      <c r="U3293" s="191"/>
      <c r="V3293" s="191"/>
      <c r="W3293" s="191"/>
    </row>
    <row r="3294" spans="1:23">
      <c r="A3294" s="191"/>
      <c r="B3294" s="191"/>
      <c r="C3294" s="191"/>
      <c r="D3294" s="191"/>
      <c r="E3294" s="182"/>
      <c r="F3294" s="191"/>
      <c r="G3294" s="191"/>
      <c r="H3294" s="191"/>
      <c r="I3294" s="182"/>
      <c r="J3294" s="191"/>
      <c r="K3294" s="191"/>
      <c r="L3294" s="191"/>
      <c r="M3294" s="191"/>
      <c r="N3294" s="191"/>
      <c r="O3294" s="191"/>
      <c r="P3294" s="191"/>
      <c r="Q3294" s="191"/>
      <c r="R3294" s="191"/>
      <c r="S3294" s="191"/>
      <c r="T3294" s="191"/>
      <c r="U3294" s="191"/>
      <c r="V3294" s="191"/>
      <c r="W3294" s="191"/>
    </row>
    <row r="3295" spans="1:23">
      <c r="A3295" s="191"/>
      <c r="B3295" s="191"/>
      <c r="C3295" s="191"/>
      <c r="D3295" s="191"/>
      <c r="E3295" s="182"/>
      <c r="F3295" s="191"/>
      <c r="G3295" s="191"/>
      <c r="H3295" s="191"/>
      <c r="I3295" s="182"/>
      <c r="J3295" s="191"/>
      <c r="K3295" s="191"/>
      <c r="L3295" s="191"/>
      <c r="M3295" s="191"/>
      <c r="N3295" s="191"/>
      <c r="O3295" s="191"/>
      <c r="P3295" s="191"/>
      <c r="Q3295" s="191"/>
      <c r="R3295" s="191"/>
      <c r="S3295" s="191"/>
      <c r="T3295" s="191"/>
      <c r="U3295" s="191"/>
      <c r="V3295" s="191"/>
      <c r="W3295" s="191"/>
    </row>
    <row r="3296" spans="1:23">
      <c r="A3296" s="191"/>
      <c r="B3296" s="191"/>
      <c r="C3296" s="191"/>
      <c r="D3296" s="191"/>
      <c r="E3296" s="182"/>
      <c r="F3296" s="191"/>
      <c r="G3296" s="191"/>
      <c r="H3296" s="191"/>
      <c r="I3296" s="182"/>
      <c r="J3296" s="191"/>
      <c r="K3296" s="191"/>
      <c r="L3296" s="191"/>
      <c r="M3296" s="191"/>
      <c r="N3296" s="191"/>
      <c r="O3296" s="191"/>
      <c r="P3296" s="191"/>
      <c r="Q3296" s="191"/>
      <c r="R3296" s="191"/>
      <c r="S3296" s="191"/>
      <c r="T3296" s="191"/>
      <c r="U3296" s="191"/>
      <c r="V3296" s="191"/>
      <c r="W3296" s="191"/>
    </row>
    <row r="3297" spans="1:23">
      <c r="A3297" s="191"/>
      <c r="B3297" s="191"/>
      <c r="C3297" s="191"/>
      <c r="D3297" s="191"/>
      <c r="E3297" s="182"/>
      <c r="F3297" s="191"/>
      <c r="G3297" s="191"/>
      <c r="H3297" s="191"/>
      <c r="I3297" s="182"/>
      <c r="J3297" s="191"/>
      <c r="K3297" s="191"/>
      <c r="L3297" s="191"/>
      <c r="M3297" s="191"/>
      <c r="N3297" s="191"/>
      <c r="O3297" s="191"/>
      <c r="P3297" s="191"/>
      <c r="Q3297" s="191"/>
      <c r="R3297" s="191"/>
      <c r="S3297" s="191"/>
      <c r="T3297" s="191"/>
      <c r="U3297" s="191"/>
      <c r="V3297" s="191"/>
      <c r="W3297" s="191"/>
    </row>
    <row r="3298" spans="1:23">
      <c r="A3298" s="191"/>
      <c r="B3298" s="191"/>
      <c r="C3298" s="191"/>
      <c r="D3298" s="191"/>
      <c r="E3298" s="182"/>
      <c r="F3298" s="191"/>
      <c r="G3298" s="191"/>
      <c r="H3298" s="191"/>
      <c r="I3298" s="182"/>
      <c r="J3298" s="191"/>
      <c r="K3298" s="191"/>
      <c r="L3298" s="191"/>
      <c r="M3298" s="191"/>
      <c r="N3298" s="191"/>
      <c r="O3298" s="191"/>
      <c r="P3298" s="191"/>
      <c r="Q3298" s="191"/>
      <c r="R3298" s="191"/>
      <c r="S3298" s="191"/>
      <c r="T3298" s="191"/>
      <c r="U3298" s="191"/>
      <c r="V3298" s="191"/>
      <c r="W3298" s="191"/>
    </row>
    <row r="3299" spans="1:23">
      <c r="A3299" s="191"/>
      <c r="B3299" s="191"/>
      <c r="C3299" s="191"/>
      <c r="D3299" s="191"/>
      <c r="E3299" s="182"/>
      <c r="F3299" s="191"/>
      <c r="G3299" s="191"/>
      <c r="H3299" s="191"/>
      <c r="I3299" s="182"/>
      <c r="J3299" s="191"/>
      <c r="K3299" s="191"/>
      <c r="L3299" s="191"/>
      <c r="M3299" s="191"/>
      <c r="N3299" s="191"/>
      <c r="O3299" s="191"/>
      <c r="P3299" s="191"/>
      <c r="Q3299" s="191"/>
      <c r="R3299" s="191"/>
      <c r="S3299" s="191"/>
      <c r="T3299" s="191"/>
      <c r="U3299" s="191"/>
      <c r="V3299" s="191"/>
      <c r="W3299" s="191"/>
    </row>
    <row r="3300" spans="1:23">
      <c r="A3300" s="191"/>
      <c r="B3300" s="191"/>
      <c r="C3300" s="191"/>
      <c r="D3300" s="191"/>
      <c r="E3300" s="182"/>
      <c r="F3300" s="191"/>
      <c r="G3300" s="191"/>
      <c r="H3300" s="191"/>
      <c r="I3300" s="182"/>
      <c r="J3300" s="191"/>
      <c r="K3300" s="191"/>
      <c r="L3300" s="191"/>
      <c r="M3300" s="191"/>
      <c r="N3300" s="191"/>
      <c r="O3300" s="191"/>
      <c r="P3300" s="191"/>
      <c r="Q3300" s="191"/>
      <c r="R3300" s="191"/>
      <c r="S3300" s="191"/>
      <c r="T3300" s="191"/>
      <c r="U3300" s="191"/>
      <c r="V3300" s="191"/>
      <c r="W3300" s="191"/>
    </row>
    <row r="3301" spans="1:23">
      <c r="A3301" s="191"/>
      <c r="B3301" s="191"/>
      <c r="C3301" s="191"/>
      <c r="D3301" s="191"/>
      <c r="E3301" s="182"/>
      <c r="F3301" s="191"/>
      <c r="G3301" s="191"/>
      <c r="H3301" s="191"/>
      <c r="I3301" s="182"/>
      <c r="J3301" s="191"/>
      <c r="K3301" s="191"/>
      <c r="L3301" s="191"/>
      <c r="M3301" s="191"/>
      <c r="N3301" s="191"/>
      <c r="O3301" s="191"/>
      <c r="P3301" s="191"/>
      <c r="Q3301" s="191"/>
      <c r="R3301" s="191"/>
      <c r="S3301" s="191"/>
      <c r="T3301" s="191"/>
      <c r="U3301" s="191"/>
      <c r="V3301" s="191"/>
      <c r="W3301" s="191"/>
    </row>
    <row r="3302" spans="1:23">
      <c r="A3302" s="191"/>
      <c r="B3302" s="191"/>
      <c r="C3302" s="191"/>
      <c r="D3302" s="191"/>
      <c r="E3302" s="182"/>
      <c r="F3302" s="191"/>
      <c r="G3302" s="191"/>
      <c r="H3302" s="191"/>
      <c r="I3302" s="182"/>
      <c r="J3302" s="191"/>
      <c r="K3302" s="191"/>
      <c r="L3302" s="191"/>
      <c r="M3302" s="191"/>
      <c r="N3302" s="191"/>
      <c r="O3302" s="191"/>
      <c r="P3302" s="191"/>
      <c r="Q3302" s="191"/>
      <c r="R3302" s="191"/>
      <c r="S3302" s="191"/>
      <c r="T3302" s="191"/>
      <c r="U3302" s="191"/>
      <c r="V3302" s="191"/>
      <c r="W3302" s="191"/>
    </row>
    <row r="3303" spans="1:23">
      <c r="A3303" s="191"/>
      <c r="B3303" s="191"/>
      <c r="C3303" s="191"/>
      <c r="D3303" s="191"/>
      <c r="E3303" s="182"/>
      <c r="F3303" s="191"/>
      <c r="G3303" s="191"/>
      <c r="H3303" s="191"/>
      <c r="I3303" s="182"/>
      <c r="J3303" s="191"/>
      <c r="K3303" s="191"/>
      <c r="L3303" s="191"/>
      <c r="M3303" s="191"/>
      <c r="N3303" s="191"/>
      <c r="O3303" s="191"/>
      <c r="P3303" s="191"/>
      <c r="Q3303" s="191"/>
      <c r="R3303" s="191"/>
      <c r="S3303" s="191"/>
      <c r="T3303" s="191"/>
      <c r="U3303" s="191"/>
      <c r="V3303" s="191"/>
      <c r="W3303" s="191"/>
    </row>
    <row r="3304" spans="1:23">
      <c r="A3304" s="191"/>
      <c r="B3304" s="191"/>
      <c r="C3304" s="191"/>
      <c r="D3304" s="191"/>
      <c r="E3304" s="182"/>
      <c r="F3304" s="191"/>
      <c r="G3304" s="191"/>
      <c r="H3304" s="191"/>
      <c r="I3304" s="182"/>
      <c r="J3304" s="191"/>
      <c r="K3304" s="191"/>
      <c r="L3304" s="191"/>
      <c r="M3304" s="191"/>
      <c r="N3304" s="191"/>
      <c r="O3304" s="191"/>
      <c r="P3304" s="191"/>
      <c r="Q3304" s="191"/>
      <c r="R3304" s="191"/>
      <c r="S3304" s="191"/>
      <c r="T3304" s="191"/>
      <c r="U3304" s="191"/>
      <c r="V3304" s="191"/>
      <c r="W3304" s="191"/>
    </row>
    <row r="3305" spans="1:23">
      <c r="A3305" s="191"/>
      <c r="B3305" s="191"/>
      <c r="C3305" s="191"/>
      <c r="D3305" s="191"/>
      <c r="E3305" s="182"/>
      <c r="F3305" s="191"/>
      <c r="G3305" s="191"/>
      <c r="H3305" s="191"/>
      <c r="I3305" s="182"/>
      <c r="J3305" s="191"/>
      <c r="K3305" s="191"/>
      <c r="L3305" s="191"/>
      <c r="M3305" s="191"/>
      <c r="N3305" s="191"/>
      <c r="O3305" s="191"/>
      <c r="P3305" s="191"/>
      <c r="Q3305" s="191"/>
      <c r="R3305" s="191"/>
      <c r="S3305" s="191"/>
      <c r="T3305" s="191"/>
      <c r="U3305" s="191"/>
      <c r="V3305" s="191"/>
      <c r="W3305" s="191"/>
    </row>
    <row r="3306" spans="1:23">
      <c r="A3306" s="191"/>
      <c r="B3306" s="191"/>
      <c r="C3306" s="191"/>
      <c r="D3306" s="191"/>
      <c r="E3306" s="182"/>
      <c r="F3306" s="191"/>
      <c r="G3306" s="191"/>
      <c r="H3306" s="191"/>
      <c r="I3306" s="182"/>
      <c r="J3306" s="191"/>
      <c r="K3306" s="191"/>
      <c r="L3306" s="191"/>
      <c r="M3306" s="191"/>
      <c r="N3306" s="191"/>
      <c r="O3306" s="191"/>
      <c r="P3306" s="191"/>
      <c r="Q3306" s="191"/>
      <c r="R3306" s="191"/>
      <c r="S3306" s="191"/>
      <c r="T3306" s="191"/>
      <c r="U3306" s="191"/>
      <c r="V3306" s="191"/>
      <c r="W3306" s="191"/>
    </row>
    <row r="3307" spans="1:23">
      <c r="A3307" s="191"/>
      <c r="B3307" s="191"/>
      <c r="C3307" s="191"/>
      <c r="D3307" s="191"/>
      <c r="E3307" s="182"/>
      <c r="F3307" s="191"/>
      <c r="G3307" s="191"/>
      <c r="H3307" s="191"/>
      <c r="I3307" s="182"/>
      <c r="J3307" s="191"/>
      <c r="K3307" s="191"/>
      <c r="L3307" s="191"/>
      <c r="M3307" s="191"/>
      <c r="N3307" s="191"/>
      <c r="O3307" s="191"/>
      <c r="P3307" s="191"/>
      <c r="Q3307" s="191"/>
      <c r="R3307" s="191"/>
      <c r="S3307" s="191"/>
      <c r="T3307" s="191"/>
      <c r="U3307" s="191"/>
      <c r="V3307" s="191"/>
      <c r="W3307" s="191"/>
    </row>
    <row r="3308" spans="1:23">
      <c r="A3308" s="191"/>
      <c r="B3308" s="191"/>
      <c r="C3308" s="191"/>
      <c r="D3308" s="191"/>
      <c r="E3308" s="182"/>
      <c r="F3308" s="191"/>
      <c r="G3308" s="191"/>
      <c r="H3308" s="191"/>
      <c r="I3308" s="182"/>
      <c r="J3308" s="191"/>
      <c r="K3308" s="191"/>
      <c r="L3308" s="191"/>
      <c r="M3308" s="191"/>
      <c r="N3308" s="191"/>
      <c r="O3308" s="191"/>
      <c r="P3308" s="191"/>
      <c r="Q3308" s="191"/>
      <c r="R3308" s="191"/>
      <c r="S3308" s="191"/>
      <c r="T3308" s="191"/>
      <c r="U3308" s="191"/>
      <c r="V3308" s="191"/>
      <c r="W3308" s="191"/>
    </row>
    <row r="3309" spans="1:23">
      <c r="A3309" s="191"/>
      <c r="B3309" s="191"/>
      <c r="C3309" s="191"/>
      <c r="D3309" s="191"/>
      <c r="E3309" s="182"/>
      <c r="F3309" s="191"/>
      <c r="G3309" s="191"/>
      <c r="H3309" s="191"/>
      <c r="I3309" s="182"/>
      <c r="J3309" s="191"/>
      <c r="K3309" s="191"/>
      <c r="L3309" s="191"/>
      <c r="M3309" s="191"/>
      <c r="N3309" s="191"/>
      <c r="O3309" s="191"/>
      <c r="P3309" s="191"/>
      <c r="Q3309" s="191"/>
      <c r="R3309" s="191"/>
      <c r="S3309" s="191"/>
      <c r="T3309" s="191"/>
      <c r="U3309" s="191"/>
      <c r="V3309" s="191"/>
      <c r="W3309" s="191"/>
    </row>
    <row r="3310" spans="1:23">
      <c r="A3310" s="191"/>
      <c r="B3310" s="191"/>
      <c r="C3310" s="191"/>
      <c r="D3310" s="191"/>
      <c r="E3310" s="182"/>
      <c r="F3310" s="191"/>
      <c r="G3310" s="191"/>
      <c r="H3310" s="191"/>
      <c r="I3310" s="182"/>
      <c r="J3310" s="191"/>
      <c r="K3310" s="191"/>
      <c r="L3310" s="191"/>
      <c r="M3310" s="191"/>
      <c r="N3310" s="191"/>
      <c r="O3310" s="191"/>
      <c r="P3310" s="191"/>
      <c r="Q3310" s="191"/>
      <c r="R3310" s="191"/>
      <c r="S3310" s="191"/>
      <c r="T3310" s="191"/>
      <c r="U3310" s="191"/>
      <c r="V3310" s="191"/>
      <c r="W3310" s="191"/>
    </row>
    <row r="3311" spans="1:23">
      <c r="A3311" s="191"/>
      <c r="B3311" s="191"/>
      <c r="C3311" s="191"/>
      <c r="D3311" s="191"/>
      <c r="E3311" s="182"/>
      <c r="F3311" s="191"/>
      <c r="G3311" s="191"/>
      <c r="H3311" s="191"/>
      <c r="I3311" s="182"/>
      <c r="J3311" s="191"/>
      <c r="K3311" s="191"/>
      <c r="L3311" s="191"/>
      <c r="M3311" s="191"/>
      <c r="N3311" s="191"/>
      <c r="O3311" s="191"/>
      <c r="P3311" s="191"/>
      <c r="Q3311" s="191"/>
      <c r="R3311" s="191"/>
      <c r="S3311" s="191"/>
      <c r="T3311" s="191"/>
      <c r="U3311" s="191"/>
      <c r="V3311" s="191"/>
      <c r="W3311" s="191"/>
    </row>
    <row r="3312" spans="1:23">
      <c r="A3312" s="191"/>
      <c r="B3312" s="191"/>
      <c r="C3312" s="191"/>
      <c r="D3312" s="191"/>
      <c r="E3312" s="182"/>
      <c r="F3312" s="191"/>
      <c r="G3312" s="191"/>
      <c r="H3312" s="191"/>
      <c r="I3312" s="182"/>
      <c r="J3312" s="191"/>
      <c r="K3312" s="191"/>
      <c r="L3312" s="191"/>
      <c r="M3312" s="191"/>
      <c r="N3312" s="191"/>
      <c r="O3312" s="191"/>
      <c r="P3312" s="191"/>
      <c r="Q3312" s="191"/>
      <c r="R3312" s="191"/>
      <c r="S3312" s="191"/>
      <c r="T3312" s="191"/>
      <c r="U3312" s="191"/>
      <c r="V3312" s="191"/>
      <c r="W3312" s="191"/>
    </row>
    <row r="3313" spans="1:23">
      <c r="A3313" s="191"/>
      <c r="B3313" s="191"/>
      <c r="C3313" s="191"/>
      <c r="D3313" s="191"/>
      <c r="E3313" s="182"/>
      <c r="F3313" s="191"/>
      <c r="G3313" s="191"/>
      <c r="H3313" s="191"/>
      <c r="I3313" s="182"/>
      <c r="J3313" s="191"/>
      <c r="K3313" s="191"/>
      <c r="L3313" s="191"/>
      <c r="M3313" s="191"/>
      <c r="N3313" s="191"/>
      <c r="O3313" s="191"/>
      <c r="P3313" s="191"/>
      <c r="Q3313" s="191"/>
      <c r="R3313" s="191"/>
      <c r="S3313" s="191"/>
      <c r="T3313" s="191"/>
      <c r="U3313" s="191"/>
      <c r="V3313" s="191"/>
      <c r="W3313" s="191"/>
    </row>
    <row r="3314" spans="1:23">
      <c r="A3314" s="191"/>
      <c r="B3314" s="191"/>
      <c r="C3314" s="191"/>
      <c r="D3314" s="191"/>
      <c r="E3314" s="182"/>
      <c r="F3314" s="191"/>
      <c r="G3314" s="191"/>
      <c r="H3314" s="191"/>
      <c r="I3314" s="182"/>
      <c r="J3314" s="191"/>
      <c r="K3314" s="191"/>
      <c r="L3314" s="191"/>
      <c r="M3314" s="191"/>
      <c r="N3314" s="191"/>
      <c r="O3314" s="191"/>
      <c r="P3314" s="191"/>
      <c r="Q3314" s="191"/>
      <c r="R3314" s="191"/>
      <c r="S3314" s="191"/>
      <c r="T3314" s="191"/>
      <c r="U3314" s="191"/>
      <c r="V3314" s="191"/>
      <c r="W3314" s="191"/>
    </row>
    <row r="3315" spans="1:23">
      <c r="A3315" s="191"/>
      <c r="B3315" s="191"/>
      <c r="C3315" s="191"/>
      <c r="D3315" s="191"/>
      <c r="E3315" s="182"/>
      <c r="F3315" s="191"/>
      <c r="G3315" s="191"/>
      <c r="H3315" s="191"/>
      <c r="I3315" s="182"/>
      <c r="J3315" s="191"/>
      <c r="K3315" s="191"/>
      <c r="L3315" s="191"/>
      <c r="M3315" s="191"/>
      <c r="N3315" s="191"/>
      <c r="O3315" s="191"/>
      <c r="P3315" s="191"/>
      <c r="Q3315" s="191"/>
      <c r="R3315" s="191"/>
      <c r="S3315" s="191"/>
      <c r="T3315" s="191"/>
      <c r="U3315" s="191"/>
      <c r="V3315" s="191"/>
      <c r="W3315" s="191"/>
    </row>
    <row r="3316" spans="1:23">
      <c r="A3316" s="191"/>
      <c r="B3316" s="191"/>
      <c r="C3316" s="191"/>
      <c r="D3316" s="191"/>
      <c r="E3316" s="182"/>
      <c r="F3316" s="191"/>
      <c r="G3316" s="191"/>
      <c r="H3316" s="191"/>
      <c r="I3316" s="182"/>
      <c r="J3316" s="191"/>
      <c r="K3316" s="191"/>
      <c r="L3316" s="191"/>
      <c r="M3316" s="191"/>
      <c r="N3316" s="191"/>
      <c r="O3316" s="191"/>
      <c r="P3316" s="191"/>
      <c r="Q3316" s="191"/>
      <c r="R3316" s="191"/>
      <c r="S3316" s="191"/>
      <c r="T3316" s="191"/>
      <c r="U3316" s="191"/>
      <c r="V3316" s="191"/>
      <c r="W3316" s="191"/>
    </row>
    <row r="3317" spans="1:23">
      <c r="A3317" s="191"/>
      <c r="B3317" s="191"/>
      <c r="C3317" s="191"/>
      <c r="D3317" s="191"/>
      <c r="E3317" s="182"/>
      <c r="F3317" s="191"/>
      <c r="G3317" s="191"/>
      <c r="H3317" s="191"/>
      <c r="I3317" s="182"/>
      <c r="J3317" s="191"/>
      <c r="K3317" s="191"/>
      <c r="L3317" s="191"/>
      <c r="M3317" s="191"/>
      <c r="N3317" s="191"/>
      <c r="O3317" s="191"/>
      <c r="P3317" s="191"/>
      <c r="Q3317" s="191"/>
      <c r="R3317" s="191"/>
      <c r="S3317" s="191"/>
      <c r="T3317" s="191"/>
      <c r="U3317" s="191"/>
      <c r="V3317" s="191"/>
      <c r="W3317" s="191"/>
    </row>
    <row r="3318" spans="1:23">
      <c r="A3318" s="191"/>
      <c r="B3318" s="191"/>
      <c r="C3318" s="191"/>
      <c r="D3318" s="191"/>
      <c r="E3318" s="182"/>
      <c r="F3318" s="191"/>
      <c r="G3318" s="191"/>
      <c r="H3318" s="191"/>
      <c r="I3318" s="182"/>
      <c r="J3318" s="191"/>
      <c r="K3318" s="191"/>
      <c r="L3318" s="191"/>
      <c r="M3318" s="191"/>
      <c r="N3318" s="191"/>
      <c r="O3318" s="191"/>
      <c r="P3318" s="191"/>
      <c r="Q3318" s="191"/>
      <c r="R3318" s="191"/>
      <c r="S3318" s="191"/>
      <c r="T3318" s="191"/>
      <c r="U3318" s="191"/>
      <c r="V3318" s="191"/>
      <c r="W3318" s="191"/>
    </row>
    <row r="3319" spans="1:23">
      <c r="A3319" s="191"/>
      <c r="B3319" s="191"/>
      <c r="C3319" s="191"/>
      <c r="D3319" s="191"/>
      <c r="E3319" s="182"/>
      <c r="F3319" s="191"/>
      <c r="G3319" s="191"/>
      <c r="H3319" s="191"/>
      <c r="I3319" s="182"/>
      <c r="J3319" s="191"/>
      <c r="K3319" s="191"/>
      <c r="L3319" s="191"/>
      <c r="M3319" s="191"/>
      <c r="N3319" s="191"/>
      <c r="O3319" s="191"/>
      <c r="P3319" s="191"/>
      <c r="Q3319" s="191"/>
      <c r="R3319" s="191"/>
      <c r="S3319" s="191"/>
      <c r="T3319" s="191"/>
      <c r="U3319" s="191"/>
      <c r="V3319" s="191"/>
      <c r="W3319" s="191"/>
    </row>
    <row r="3320" spans="1:23">
      <c r="A3320" s="191"/>
      <c r="B3320" s="191"/>
      <c r="C3320" s="191"/>
      <c r="D3320" s="191"/>
      <c r="E3320" s="182"/>
      <c r="F3320" s="191"/>
      <c r="G3320" s="191"/>
      <c r="H3320" s="191"/>
      <c r="I3320" s="182"/>
      <c r="J3320" s="191"/>
      <c r="K3320" s="191"/>
      <c r="L3320" s="191"/>
      <c r="M3320" s="191"/>
      <c r="N3320" s="191"/>
      <c r="O3320" s="191"/>
      <c r="P3320" s="191"/>
      <c r="Q3320" s="191"/>
      <c r="R3320" s="191"/>
      <c r="S3320" s="191"/>
      <c r="T3320" s="191"/>
      <c r="U3320" s="191"/>
      <c r="V3320" s="191"/>
      <c r="W3320" s="191"/>
    </row>
    <row r="3321" spans="1:23">
      <c r="A3321" s="191"/>
      <c r="B3321" s="191"/>
      <c r="C3321" s="191"/>
      <c r="D3321" s="191"/>
      <c r="E3321" s="182"/>
      <c r="F3321" s="191"/>
      <c r="G3321" s="191"/>
      <c r="H3321" s="191"/>
      <c r="I3321" s="182"/>
      <c r="J3321" s="191"/>
      <c r="K3321" s="191"/>
      <c r="L3321" s="191"/>
      <c r="M3321" s="191"/>
      <c r="N3321" s="191"/>
      <c r="O3321" s="191"/>
      <c r="P3321" s="191"/>
      <c r="Q3321" s="191"/>
      <c r="R3321" s="191"/>
      <c r="S3321" s="191"/>
      <c r="T3321" s="191"/>
      <c r="U3321" s="191"/>
      <c r="V3321" s="191"/>
      <c r="W3321" s="191"/>
    </row>
    <row r="3322" spans="1:23">
      <c r="A3322" s="191"/>
      <c r="B3322" s="191"/>
      <c r="C3322" s="191"/>
      <c r="D3322" s="191"/>
      <c r="E3322" s="182"/>
      <c r="F3322" s="191"/>
      <c r="G3322" s="191"/>
      <c r="H3322" s="191"/>
      <c r="I3322" s="182"/>
      <c r="J3322" s="191"/>
      <c r="K3322" s="191"/>
      <c r="L3322" s="191"/>
      <c r="M3322" s="191"/>
      <c r="N3322" s="191"/>
      <c r="O3322" s="191"/>
      <c r="P3322" s="191"/>
      <c r="Q3322" s="191"/>
      <c r="R3322" s="191"/>
      <c r="S3322" s="191"/>
      <c r="T3322" s="191"/>
      <c r="U3322" s="191"/>
      <c r="V3322" s="191"/>
      <c r="W3322" s="191"/>
    </row>
    <row r="3323" spans="1:23">
      <c r="A3323" s="191"/>
      <c r="B3323" s="191"/>
      <c r="C3323" s="191"/>
      <c r="D3323" s="191"/>
      <c r="E3323" s="182"/>
      <c r="F3323" s="191"/>
      <c r="G3323" s="191"/>
      <c r="H3323" s="191"/>
      <c r="I3323" s="182"/>
      <c r="J3323" s="191"/>
      <c r="K3323" s="191"/>
      <c r="L3323" s="191"/>
      <c r="M3323" s="191"/>
      <c r="N3323" s="191"/>
      <c r="O3323" s="191"/>
      <c r="P3323" s="191"/>
      <c r="Q3323" s="191"/>
      <c r="R3323" s="191"/>
      <c r="S3323" s="191"/>
      <c r="T3323" s="191"/>
      <c r="U3323" s="191"/>
      <c r="V3323" s="191"/>
      <c r="W3323" s="191"/>
    </row>
    <row r="3324" spans="1:23">
      <c r="A3324" s="191"/>
      <c r="B3324" s="191"/>
      <c r="C3324" s="191"/>
      <c r="D3324" s="191"/>
      <c r="E3324" s="182"/>
      <c r="F3324" s="191"/>
      <c r="G3324" s="191"/>
      <c r="H3324" s="191"/>
      <c r="I3324" s="182"/>
      <c r="J3324" s="191"/>
      <c r="K3324" s="191"/>
      <c r="L3324" s="191"/>
      <c r="M3324" s="191"/>
      <c r="N3324" s="191"/>
      <c r="O3324" s="191"/>
      <c r="P3324" s="191"/>
      <c r="Q3324" s="191"/>
      <c r="R3324" s="191"/>
      <c r="S3324" s="191"/>
      <c r="T3324" s="191"/>
      <c r="U3324" s="191"/>
      <c r="V3324" s="191"/>
      <c r="W3324" s="191"/>
    </row>
    <row r="3325" spans="1:23">
      <c r="A3325" s="191"/>
      <c r="B3325" s="191"/>
      <c r="C3325" s="191"/>
      <c r="D3325" s="191"/>
      <c r="E3325" s="182"/>
      <c r="F3325" s="191"/>
      <c r="G3325" s="191"/>
      <c r="H3325" s="191"/>
      <c r="I3325" s="182"/>
      <c r="J3325" s="191"/>
      <c r="K3325" s="191"/>
      <c r="L3325" s="191"/>
      <c r="M3325" s="191"/>
      <c r="N3325" s="191"/>
      <c r="O3325" s="191"/>
      <c r="P3325" s="191"/>
      <c r="Q3325" s="191"/>
      <c r="R3325" s="191"/>
      <c r="S3325" s="191"/>
      <c r="T3325" s="191"/>
      <c r="U3325" s="191"/>
      <c r="V3325" s="191"/>
      <c r="W3325" s="191"/>
    </row>
    <row r="3326" spans="1:23">
      <c r="A3326" s="191"/>
      <c r="B3326" s="191"/>
      <c r="C3326" s="191"/>
      <c r="D3326" s="191"/>
      <c r="E3326" s="182"/>
      <c r="F3326" s="191"/>
      <c r="G3326" s="191"/>
      <c r="H3326" s="191"/>
      <c r="I3326" s="182"/>
      <c r="J3326" s="191"/>
      <c r="K3326" s="191"/>
      <c r="L3326" s="191"/>
      <c r="M3326" s="191"/>
      <c r="N3326" s="191"/>
      <c r="O3326" s="191"/>
      <c r="P3326" s="191"/>
      <c r="Q3326" s="191"/>
      <c r="R3326" s="191"/>
      <c r="S3326" s="191"/>
      <c r="T3326" s="191"/>
      <c r="U3326" s="191"/>
      <c r="V3326" s="191"/>
      <c r="W3326" s="191"/>
    </row>
    <row r="3327" spans="1:23">
      <c r="A3327" s="191"/>
      <c r="B3327" s="191"/>
      <c r="C3327" s="191"/>
      <c r="D3327" s="191"/>
      <c r="E3327" s="182"/>
      <c r="F3327" s="191"/>
      <c r="G3327" s="191"/>
      <c r="H3327" s="191"/>
      <c r="I3327" s="182"/>
      <c r="J3327" s="191"/>
      <c r="K3327" s="191"/>
      <c r="L3327" s="191"/>
      <c r="M3327" s="191"/>
      <c r="N3327" s="191"/>
      <c r="O3327" s="191"/>
      <c r="P3327" s="191"/>
      <c r="Q3327" s="191"/>
      <c r="R3327" s="191"/>
      <c r="S3327" s="191"/>
      <c r="T3327" s="191"/>
      <c r="U3327" s="191"/>
      <c r="V3327" s="191"/>
      <c r="W3327" s="191"/>
    </row>
    <row r="3328" spans="1:23">
      <c r="A3328" s="191"/>
      <c r="B3328" s="191"/>
      <c r="C3328" s="191"/>
      <c r="D3328" s="191"/>
      <c r="E3328" s="182"/>
      <c r="F3328" s="191"/>
      <c r="G3328" s="191"/>
      <c r="H3328" s="191"/>
      <c r="I3328" s="182"/>
      <c r="J3328" s="191"/>
      <c r="K3328" s="191"/>
      <c r="L3328" s="191"/>
      <c r="M3328" s="191"/>
      <c r="N3328" s="191"/>
      <c r="O3328" s="191"/>
      <c r="P3328" s="191"/>
      <c r="Q3328" s="191"/>
      <c r="R3328" s="191"/>
      <c r="S3328" s="191"/>
      <c r="T3328" s="191"/>
      <c r="U3328" s="191"/>
      <c r="V3328" s="191"/>
      <c r="W3328" s="191"/>
    </row>
    <row r="3329" spans="1:23">
      <c r="A3329" s="191"/>
      <c r="B3329" s="191"/>
      <c r="C3329" s="191"/>
      <c r="D3329" s="191"/>
      <c r="E3329" s="182"/>
      <c r="F3329" s="191"/>
      <c r="G3329" s="191"/>
      <c r="H3329" s="191"/>
      <c r="I3329" s="182"/>
      <c r="J3329" s="191"/>
      <c r="K3329" s="191"/>
      <c r="L3329" s="191"/>
      <c r="M3329" s="191"/>
      <c r="N3329" s="191"/>
      <c r="O3329" s="191"/>
      <c r="P3329" s="191"/>
      <c r="Q3329" s="191"/>
      <c r="R3329" s="191"/>
      <c r="S3329" s="191"/>
      <c r="T3329" s="191"/>
      <c r="U3329" s="191"/>
      <c r="V3329" s="191"/>
      <c r="W3329" s="191"/>
    </row>
    <row r="3330" spans="1:23">
      <c r="A3330" s="191"/>
      <c r="B3330" s="191"/>
      <c r="C3330" s="191"/>
      <c r="D3330" s="191"/>
      <c r="E3330" s="182"/>
      <c r="F3330" s="191"/>
      <c r="G3330" s="191"/>
      <c r="H3330" s="191"/>
      <c r="I3330" s="182"/>
      <c r="J3330" s="191"/>
      <c r="K3330" s="191"/>
      <c r="L3330" s="191"/>
      <c r="M3330" s="191"/>
      <c r="N3330" s="191"/>
      <c r="O3330" s="191"/>
      <c r="P3330" s="191"/>
      <c r="Q3330" s="191"/>
      <c r="R3330" s="191"/>
      <c r="S3330" s="191"/>
      <c r="T3330" s="191"/>
      <c r="U3330" s="191"/>
      <c r="V3330" s="191"/>
      <c r="W3330" s="191"/>
    </row>
    <row r="3331" spans="1:23">
      <c r="A3331" s="191"/>
      <c r="B3331" s="191"/>
      <c r="C3331" s="191"/>
      <c r="D3331" s="191"/>
      <c r="E3331" s="182"/>
      <c r="F3331" s="191"/>
      <c r="G3331" s="191"/>
      <c r="H3331" s="191"/>
      <c r="I3331" s="182"/>
      <c r="J3331" s="191"/>
      <c r="K3331" s="191"/>
      <c r="L3331" s="191"/>
      <c r="M3331" s="191"/>
      <c r="N3331" s="191"/>
      <c r="O3331" s="191"/>
      <c r="P3331" s="191"/>
      <c r="Q3331" s="191"/>
      <c r="R3331" s="191"/>
      <c r="S3331" s="191"/>
      <c r="T3331" s="191"/>
      <c r="U3331" s="191"/>
      <c r="V3331" s="191"/>
      <c r="W3331" s="191"/>
    </row>
    <row r="3332" spans="1:23">
      <c r="A3332" s="191"/>
      <c r="B3332" s="191"/>
      <c r="C3332" s="191"/>
      <c r="D3332" s="191"/>
      <c r="E3332" s="182"/>
      <c r="F3332" s="191"/>
      <c r="G3332" s="191"/>
      <c r="H3332" s="191"/>
      <c r="I3332" s="182"/>
      <c r="J3332" s="191"/>
      <c r="K3332" s="191"/>
      <c r="L3332" s="191"/>
      <c r="M3332" s="191"/>
      <c r="N3332" s="191"/>
      <c r="O3332" s="191"/>
      <c r="P3332" s="191"/>
      <c r="Q3332" s="191"/>
      <c r="R3332" s="191"/>
      <c r="S3332" s="191"/>
      <c r="T3332" s="191"/>
      <c r="U3332" s="191"/>
      <c r="V3332" s="191"/>
      <c r="W3332" s="191"/>
    </row>
    <row r="3333" spans="1:23">
      <c r="A3333" s="191"/>
      <c r="B3333" s="191"/>
      <c r="C3333" s="191"/>
      <c r="D3333" s="191"/>
      <c r="E3333" s="182"/>
      <c r="F3333" s="191"/>
      <c r="G3333" s="191"/>
      <c r="H3333" s="191"/>
      <c r="I3333" s="182"/>
      <c r="J3333" s="191"/>
      <c r="K3333" s="191"/>
      <c r="L3333" s="191"/>
      <c r="M3333" s="191"/>
      <c r="N3333" s="191"/>
      <c r="O3333" s="191"/>
      <c r="P3333" s="191"/>
      <c r="Q3333" s="191"/>
      <c r="R3333" s="191"/>
      <c r="S3333" s="191"/>
      <c r="T3333" s="191"/>
      <c r="U3333" s="191"/>
      <c r="V3333" s="191"/>
      <c r="W3333" s="191"/>
    </row>
    <row r="3334" spans="1:23">
      <c r="A3334" s="191"/>
      <c r="B3334" s="191"/>
      <c r="C3334" s="191"/>
      <c r="D3334" s="191"/>
      <c r="E3334" s="182"/>
      <c r="F3334" s="191"/>
      <c r="G3334" s="191"/>
      <c r="H3334" s="191"/>
      <c r="I3334" s="182"/>
      <c r="J3334" s="191"/>
      <c r="K3334" s="191"/>
      <c r="L3334" s="191"/>
      <c r="M3334" s="191"/>
      <c r="N3334" s="191"/>
      <c r="O3334" s="191"/>
      <c r="P3334" s="191"/>
      <c r="Q3334" s="191"/>
      <c r="R3334" s="191"/>
      <c r="S3334" s="191"/>
      <c r="T3334" s="191"/>
      <c r="U3334" s="191"/>
      <c r="V3334" s="191"/>
      <c r="W3334" s="191"/>
    </row>
    <row r="3335" spans="1:23">
      <c r="A3335" s="191"/>
      <c r="B3335" s="191"/>
      <c r="C3335" s="191"/>
      <c r="D3335" s="191"/>
      <c r="E3335" s="182"/>
      <c r="F3335" s="191"/>
      <c r="G3335" s="191"/>
      <c r="H3335" s="191"/>
      <c r="I3335" s="182"/>
      <c r="J3335" s="191"/>
      <c r="K3335" s="191"/>
      <c r="L3335" s="191"/>
      <c r="M3335" s="191"/>
      <c r="N3335" s="191"/>
      <c r="O3335" s="191"/>
      <c r="P3335" s="191"/>
      <c r="Q3335" s="191"/>
      <c r="R3335" s="191"/>
      <c r="S3335" s="191"/>
      <c r="T3335" s="191"/>
      <c r="U3335" s="191"/>
      <c r="V3335" s="191"/>
      <c r="W3335" s="191"/>
    </row>
    <row r="3336" spans="1:23">
      <c r="A3336" s="191"/>
      <c r="B3336" s="191"/>
      <c r="C3336" s="191"/>
      <c r="D3336" s="191"/>
      <c r="E3336" s="182"/>
      <c r="F3336" s="191"/>
      <c r="G3336" s="191"/>
      <c r="H3336" s="191"/>
      <c r="I3336" s="182"/>
      <c r="J3336" s="191"/>
      <c r="K3336" s="191"/>
      <c r="L3336" s="191"/>
      <c r="M3336" s="191"/>
      <c r="N3336" s="191"/>
      <c r="O3336" s="191"/>
      <c r="P3336" s="191"/>
      <c r="Q3336" s="191"/>
      <c r="R3336" s="191"/>
      <c r="S3336" s="191"/>
      <c r="T3336" s="191"/>
      <c r="U3336" s="191"/>
      <c r="V3336" s="191"/>
      <c r="W3336" s="191"/>
    </row>
    <row r="3337" spans="1:23">
      <c r="A3337" s="191"/>
      <c r="B3337" s="191"/>
      <c r="C3337" s="191"/>
      <c r="D3337" s="191"/>
      <c r="E3337" s="182"/>
      <c r="F3337" s="191"/>
      <c r="G3337" s="191"/>
      <c r="H3337" s="191"/>
      <c r="I3337" s="182"/>
      <c r="J3337" s="191"/>
      <c r="K3337" s="191"/>
      <c r="L3337" s="191"/>
      <c r="M3337" s="191"/>
      <c r="N3337" s="191"/>
      <c r="O3337" s="191"/>
      <c r="P3337" s="191"/>
      <c r="Q3337" s="191"/>
      <c r="R3337" s="191"/>
      <c r="S3337" s="191"/>
      <c r="T3337" s="191"/>
      <c r="U3337" s="191"/>
      <c r="V3337" s="191"/>
      <c r="W3337" s="191"/>
    </row>
    <row r="3338" spans="1:23">
      <c r="A3338" s="191"/>
      <c r="B3338" s="191"/>
      <c r="C3338" s="191"/>
      <c r="D3338" s="191"/>
      <c r="E3338" s="182"/>
      <c r="F3338" s="191"/>
      <c r="G3338" s="191"/>
      <c r="H3338" s="191"/>
      <c r="I3338" s="182"/>
      <c r="J3338" s="191"/>
      <c r="K3338" s="191"/>
      <c r="L3338" s="191"/>
      <c r="M3338" s="191"/>
      <c r="N3338" s="191"/>
      <c r="O3338" s="191"/>
      <c r="P3338" s="191"/>
      <c r="Q3338" s="191"/>
      <c r="R3338" s="191"/>
      <c r="S3338" s="191"/>
      <c r="T3338" s="191"/>
      <c r="U3338" s="191"/>
      <c r="V3338" s="191"/>
      <c r="W3338" s="191"/>
    </row>
    <row r="3339" spans="1:23">
      <c r="A3339" s="191"/>
      <c r="B3339" s="191"/>
      <c r="C3339" s="191"/>
      <c r="D3339" s="191"/>
      <c r="E3339" s="182"/>
      <c r="F3339" s="191"/>
      <c r="G3339" s="191"/>
      <c r="H3339" s="191"/>
      <c r="I3339" s="182"/>
      <c r="J3339" s="191"/>
      <c r="K3339" s="191"/>
      <c r="L3339" s="191"/>
      <c r="M3339" s="191"/>
      <c r="N3339" s="191"/>
      <c r="O3339" s="191"/>
      <c r="P3339" s="191"/>
      <c r="Q3339" s="191"/>
      <c r="R3339" s="191"/>
      <c r="S3339" s="191"/>
      <c r="T3339" s="191"/>
      <c r="U3339" s="191"/>
      <c r="V3339" s="191"/>
      <c r="W3339" s="191"/>
    </row>
    <row r="3340" spans="1:23">
      <c r="A3340" s="191"/>
      <c r="B3340" s="191"/>
      <c r="C3340" s="191"/>
      <c r="D3340" s="191"/>
      <c r="E3340" s="182"/>
      <c r="F3340" s="191"/>
      <c r="G3340" s="191"/>
      <c r="H3340" s="191"/>
      <c r="I3340" s="182"/>
      <c r="J3340" s="191"/>
      <c r="K3340" s="191"/>
      <c r="L3340" s="191"/>
      <c r="M3340" s="191"/>
      <c r="N3340" s="191"/>
      <c r="O3340" s="191"/>
      <c r="P3340" s="191"/>
      <c r="Q3340" s="191"/>
      <c r="R3340" s="191"/>
      <c r="S3340" s="191"/>
      <c r="T3340" s="191"/>
      <c r="U3340" s="191"/>
      <c r="V3340" s="191"/>
      <c r="W3340" s="191"/>
    </row>
    <row r="3341" spans="1:23">
      <c r="A3341" s="191"/>
      <c r="B3341" s="191"/>
      <c r="C3341" s="191"/>
      <c r="D3341" s="191"/>
      <c r="E3341" s="182"/>
      <c r="F3341" s="191"/>
      <c r="G3341" s="191"/>
      <c r="H3341" s="191"/>
      <c r="I3341" s="182"/>
      <c r="J3341" s="191"/>
      <c r="K3341" s="191"/>
      <c r="L3341" s="191"/>
      <c r="M3341" s="191"/>
      <c r="N3341" s="191"/>
      <c r="O3341" s="191"/>
      <c r="P3341" s="191"/>
      <c r="Q3341" s="191"/>
      <c r="R3341" s="191"/>
      <c r="S3341" s="191"/>
      <c r="T3341" s="191"/>
      <c r="U3341" s="191"/>
      <c r="V3341" s="191"/>
      <c r="W3341" s="191"/>
    </row>
    <row r="3342" spans="1:23">
      <c r="A3342" s="191"/>
      <c r="B3342" s="191"/>
      <c r="C3342" s="191"/>
      <c r="D3342" s="191"/>
      <c r="E3342" s="182"/>
      <c r="F3342" s="191"/>
      <c r="G3342" s="191"/>
      <c r="H3342" s="191"/>
      <c r="I3342" s="182"/>
      <c r="J3342" s="191"/>
      <c r="K3342" s="191"/>
      <c r="L3342" s="191"/>
      <c r="M3342" s="191"/>
      <c r="N3342" s="191"/>
      <c r="O3342" s="191"/>
      <c r="P3342" s="191"/>
      <c r="Q3342" s="191"/>
      <c r="R3342" s="191"/>
      <c r="S3342" s="191"/>
      <c r="T3342" s="191"/>
      <c r="U3342" s="191"/>
      <c r="V3342" s="191"/>
      <c r="W3342" s="191"/>
    </row>
    <row r="3343" spans="1:23">
      <c r="A3343" s="191"/>
      <c r="B3343" s="191"/>
      <c r="C3343" s="191"/>
      <c r="D3343" s="191"/>
      <c r="E3343" s="182"/>
      <c r="F3343" s="191"/>
      <c r="G3343" s="191"/>
      <c r="H3343" s="191"/>
      <c r="I3343" s="182"/>
      <c r="J3343" s="191"/>
      <c r="K3343" s="191"/>
      <c r="L3343" s="191"/>
      <c r="M3343" s="191"/>
      <c r="N3343" s="191"/>
      <c r="O3343" s="191"/>
      <c r="P3343" s="191"/>
      <c r="Q3343" s="191"/>
      <c r="R3343" s="191"/>
      <c r="S3343" s="191"/>
      <c r="T3343" s="191"/>
      <c r="U3343" s="191"/>
      <c r="V3343" s="191"/>
      <c r="W3343" s="191"/>
    </row>
    <row r="3344" spans="1:23">
      <c r="A3344" s="191"/>
      <c r="B3344" s="191"/>
      <c r="C3344" s="191"/>
      <c r="D3344" s="191"/>
      <c r="E3344" s="182"/>
      <c r="F3344" s="191"/>
      <c r="G3344" s="191"/>
      <c r="H3344" s="191"/>
      <c r="I3344" s="182"/>
      <c r="J3344" s="191"/>
      <c r="K3344" s="191"/>
      <c r="L3344" s="191"/>
      <c r="M3344" s="191"/>
      <c r="N3344" s="191"/>
      <c r="O3344" s="191"/>
      <c r="P3344" s="191"/>
      <c r="Q3344" s="191"/>
      <c r="R3344" s="191"/>
      <c r="S3344" s="191"/>
      <c r="T3344" s="191"/>
      <c r="U3344" s="191"/>
      <c r="V3344" s="191"/>
      <c r="W3344" s="191"/>
    </row>
    <row r="3345" spans="1:23">
      <c r="A3345" s="191"/>
      <c r="B3345" s="191"/>
      <c r="C3345" s="191"/>
      <c r="D3345" s="191"/>
      <c r="E3345" s="182"/>
      <c r="F3345" s="191"/>
      <c r="G3345" s="191"/>
      <c r="H3345" s="191"/>
      <c r="I3345" s="182"/>
      <c r="J3345" s="191"/>
      <c r="K3345" s="191"/>
      <c r="L3345" s="191"/>
      <c r="M3345" s="191"/>
      <c r="N3345" s="191"/>
      <c r="O3345" s="191"/>
      <c r="P3345" s="191"/>
      <c r="Q3345" s="191"/>
      <c r="R3345" s="191"/>
      <c r="S3345" s="191"/>
      <c r="T3345" s="191"/>
      <c r="U3345" s="191"/>
      <c r="V3345" s="191"/>
      <c r="W3345" s="191"/>
    </row>
    <row r="3346" spans="1:23">
      <c r="A3346" s="191"/>
      <c r="B3346" s="191"/>
      <c r="C3346" s="191"/>
      <c r="D3346" s="191"/>
      <c r="E3346" s="182"/>
      <c r="F3346" s="191"/>
      <c r="G3346" s="191"/>
      <c r="H3346" s="191"/>
      <c r="I3346" s="182"/>
      <c r="J3346" s="191"/>
      <c r="K3346" s="191"/>
      <c r="L3346" s="191"/>
      <c r="M3346" s="191"/>
      <c r="N3346" s="191"/>
      <c r="O3346" s="191"/>
      <c r="P3346" s="191"/>
      <c r="Q3346" s="191"/>
      <c r="R3346" s="191"/>
      <c r="S3346" s="191"/>
      <c r="T3346" s="191"/>
      <c r="U3346" s="191"/>
      <c r="V3346" s="191"/>
      <c r="W3346" s="191"/>
    </row>
    <row r="3347" spans="1:23">
      <c r="A3347" s="191"/>
      <c r="B3347" s="191"/>
      <c r="C3347" s="191"/>
      <c r="D3347" s="191"/>
      <c r="E3347" s="182"/>
      <c r="F3347" s="191"/>
      <c r="G3347" s="191"/>
      <c r="H3347" s="191"/>
      <c r="I3347" s="182"/>
      <c r="J3347" s="191"/>
      <c r="K3347" s="191"/>
      <c r="L3347" s="191"/>
      <c r="M3347" s="191"/>
      <c r="N3347" s="191"/>
      <c r="O3347" s="191"/>
      <c r="P3347" s="191"/>
      <c r="Q3347" s="191"/>
      <c r="R3347" s="191"/>
      <c r="S3347" s="191"/>
      <c r="T3347" s="191"/>
      <c r="U3347" s="191"/>
      <c r="V3347" s="191"/>
      <c r="W3347" s="191"/>
    </row>
    <row r="3348" spans="1:23">
      <c r="A3348" s="191"/>
      <c r="B3348" s="191"/>
      <c r="C3348" s="191"/>
      <c r="D3348" s="191"/>
      <c r="E3348" s="182"/>
      <c r="F3348" s="191"/>
      <c r="G3348" s="191"/>
      <c r="H3348" s="191"/>
      <c r="I3348" s="182"/>
      <c r="J3348" s="191"/>
      <c r="K3348" s="191"/>
      <c r="L3348" s="191"/>
      <c r="M3348" s="191"/>
      <c r="N3348" s="191"/>
      <c r="O3348" s="191"/>
      <c r="P3348" s="191"/>
      <c r="Q3348" s="191"/>
      <c r="R3348" s="191"/>
      <c r="S3348" s="191"/>
      <c r="T3348" s="191"/>
      <c r="U3348" s="191"/>
      <c r="V3348" s="191"/>
      <c r="W3348" s="191"/>
    </row>
    <row r="3349" spans="1:23">
      <c r="A3349" s="191"/>
      <c r="B3349" s="191"/>
      <c r="C3349" s="191"/>
      <c r="D3349" s="191"/>
      <c r="E3349" s="182"/>
      <c r="F3349" s="191"/>
      <c r="G3349" s="191"/>
      <c r="H3349" s="191"/>
      <c r="I3349" s="182"/>
      <c r="J3349" s="191"/>
      <c r="K3349" s="191"/>
      <c r="L3349" s="191"/>
      <c r="M3349" s="191"/>
      <c r="N3349" s="191"/>
      <c r="O3349" s="191"/>
      <c r="P3349" s="191"/>
      <c r="Q3349" s="191"/>
      <c r="R3349" s="191"/>
      <c r="S3349" s="191"/>
      <c r="T3349" s="191"/>
      <c r="U3349" s="191"/>
      <c r="V3349" s="191"/>
      <c r="W3349" s="191"/>
    </row>
    <row r="3350" spans="1:23">
      <c r="A3350" s="191"/>
      <c r="B3350" s="191"/>
      <c r="C3350" s="191"/>
      <c r="D3350" s="191"/>
      <c r="E3350" s="182"/>
      <c r="F3350" s="191"/>
      <c r="G3350" s="191"/>
      <c r="H3350" s="191"/>
      <c r="I3350" s="182"/>
      <c r="J3350" s="191"/>
      <c r="K3350" s="191"/>
      <c r="L3350" s="191"/>
      <c r="M3350" s="191"/>
      <c r="N3350" s="191"/>
      <c r="O3350" s="191"/>
      <c r="P3350" s="191"/>
      <c r="Q3350" s="191"/>
      <c r="R3350" s="191"/>
      <c r="S3350" s="191"/>
      <c r="T3350" s="191"/>
      <c r="U3350" s="191"/>
      <c r="V3350" s="191"/>
      <c r="W3350" s="191"/>
    </row>
    <row r="3351" spans="1:23">
      <c r="A3351" s="191"/>
      <c r="B3351" s="191"/>
      <c r="C3351" s="191"/>
      <c r="D3351" s="191"/>
      <c r="E3351" s="182"/>
      <c r="F3351" s="191"/>
      <c r="G3351" s="191"/>
      <c r="H3351" s="191"/>
      <c r="I3351" s="182"/>
      <c r="J3351" s="191"/>
      <c r="K3351" s="191"/>
      <c r="L3351" s="191"/>
      <c r="M3351" s="191"/>
      <c r="N3351" s="191"/>
      <c r="O3351" s="191"/>
      <c r="P3351" s="191"/>
      <c r="Q3351" s="191"/>
      <c r="R3351" s="191"/>
      <c r="S3351" s="191"/>
      <c r="T3351" s="191"/>
      <c r="U3351" s="191"/>
      <c r="V3351" s="191"/>
      <c r="W3351" s="191"/>
    </row>
    <row r="3352" spans="1:23">
      <c r="A3352" s="191"/>
      <c r="B3352" s="191"/>
      <c r="C3352" s="191"/>
      <c r="D3352" s="191"/>
      <c r="E3352" s="182"/>
      <c r="F3352" s="191"/>
      <c r="G3352" s="191"/>
      <c r="H3352" s="191"/>
      <c r="I3352" s="182"/>
      <c r="J3352" s="191"/>
      <c r="K3352" s="191"/>
      <c r="L3352" s="191"/>
      <c r="M3352" s="191"/>
      <c r="N3352" s="191"/>
      <c r="O3352" s="191"/>
      <c r="P3352" s="191"/>
      <c r="Q3352" s="191"/>
      <c r="R3352" s="191"/>
      <c r="S3352" s="191"/>
      <c r="T3352" s="191"/>
      <c r="U3352" s="191"/>
      <c r="V3352" s="191"/>
      <c r="W3352" s="191"/>
    </row>
    <row r="3353" spans="1:23">
      <c r="A3353" s="191"/>
      <c r="B3353" s="191"/>
      <c r="C3353" s="191"/>
      <c r="D3353" s="191"/>
      <c r="E3353" s="182"/>
      <c r="F3353" s="191"/>
      <c r="G3353" s="191"/>
      <c r="H3353" s="191"/>
      <c r="I3353" s="182"/>
      <c r="J3353" s="191"/>
      <c r="K3353" s="191"/>
      <c r="L3353" s="191"/>
      <c r="M3353" s="191"/>
      <c r="N3353" s="191"/>
      <c r="O3353" s="191"/>
      <c r="P3353" s="191"/>
      <c r="Q3353" s="191"/>
      <c r="R3353" s="191"/>
      <c r="S3353" s="191"/>
      <c r="T3353" s="191"/>
      <c r="U3353" s="191"/>
      <c r="V3353" s="191"/>
      <c r="W3353" s="191"/>
    </row>
    <row r="3354" spans="1:23">
      <c r="A3354" s="191"/>
      <c r="B3354" s="191"/>
      <c r="C3354" s="191"/>
      <c r="D3354" s="191"/>
      <c r="E3354" s="182"/>
      <c r="F3354" s="191"/>
      <c r="G3354" s="191"/>
      <c r="H3354" s="191"/>
      <c r="I3354" s="182"/>
      <c r="J3354" s="191"/>
      <c r="K3354" s="191"/>
      <c r="L3354" s="191"/>
      <c r="M3354" s="191"/>
      <c r="N3354" s="191"/>
      <c r="O3354" s="191"/>
      <c r="P3354" s="191"/>
      <c r="Q3354" s="191"/>
      <c r="R3354" s="191"/>
      <c r="S3354" s="191"/>
      <c r="T3354" s="191"/>
      <c r="U3354" s="191"/>
      <c r="V3354" s="191"/>
      <c r="W3354" s="191"/>
    </row>
    <row r="3355" spans="1:23">
      <c r="A3355" s="191"/>
      <c r="B3355" s="191"/>
      <c r="C3355" s="191"/>
      <c r="D3355" s="191"/>
      <c r="E3355" s="182"/>
      <c r="F3355" s="191"/>
      <c r="G3355" s="191"/>
      <c r="H3355" s="191"/>
      <c r="I3355" s="182"/>
      <c r="J3355" s="191"/>
      <c r="K3355" s="191"/>
      <c r="L3355" s="191"/>
      <c r="M3355" s="191"/>
      <c r="N3355" s="191"/>
      <c r="O3355" s="191"/>
      <c r="P3355" s="191"/>
      <c r="Q3355" s="191"/>
      <c r="R3355" s="191"/>
      <c r="S3355" s="191"/>
      <c r="T3355" s="191"/>
      <c r="U3355" s="191"/>
      <c r="V3355" s="191"/>
      <c r="W3355" s="191"/>
    </row>
    <row r="3356" spans="1:23">
      <c r="A3356" s="191"/>
      <c r="B3356" s="191"/>
      <c r="C3356" s="191"/>
      <c r="D3356" s="191"/>
      <c r="E3356" s="182"/>
      <c r="F3356" s="191"/>
      <c r="G3356" s="191"/>
      <c r="H3356" s="191"/>
      <c r="I3356" s="182"/>
      <c r="J3356" s="191"/>
      <c r="K3356" s="191"/>
      <c r="L3356" s="191"/>
      <c r="M3356" s="191"/>
      <c r="N3356" s="191"/>
      <c r="O3356" s="191"/>
      <c r="P3356" s="191"/>
      <c r="Q3356" s="191"/>
      <c r="R3356" s="191"/>
      <c r="S3356" s="191"/>
      <c r="T3356" s="191"/>
      <c r="U3356" s="191"/>
      <c r="V3356" s="191"/>
      <c r="W3356" s="191"/>
    </row>
    <row r="3357" spans="1:23">
      <c r="A3357" s="191"/>
      <c r="B3357" s="191"/>
      <c r="C3357" s="191"/>
      <c r="D3357" s="191"/>
      <c r="E3357" s="182"/>
      <c r="F3357" s="191"/>
      <c r="G3357" s="191"/>
      <c r="H3357" s="191"/>
      <c r="I3357" s="182"/>
      <c r="J3357" s="191"/>
      <c r="K3357" s="191"/>
      <c r="L3357" s="191"/>
      <c r="M3357" s="191"/>
      <c r="N3357" s="191"/>
      <c r="O3357" s="191"/>
      <c r="P3357" s="191"/>
      <c r="Q3357" s="191"/>
      <c r="R3357" s="191"/>
      <c r="S3357" s="191"/>
      <c r="T3357" s="191"/>
      <c r="U3357" s="191"/>
      <c r="V3357" s="191"/>
      <c r="W3357" s="191"/>
    </row>
    <row r="3358" spans="1:23">
      <c r="A3358" s="191"/>
      <c r="B3358" s="191"/>
      <c r="C3358" s="191"/>
      <c r="D3358" s="191"/>
      <c r="E3358" s="182"/>
      <c r="F3358" s="191"/>
      <c r="G3358" s="191"/>
      <c r="H3358" s="191"/>
      <c r="I3358" s="182"/>
      <c r="J3358" s="191"/>
      <c r="K3358" s="191"/>
      <c r="L3358" s="191"/>
      <c r="M3358" s="191"/>
      <c r="N3358" s="191"/>
      <c r="O3358" s="191"/>
      <c r="P3358" s="191"/>
      <c r="Q3358" s="191"/>
      <c r="R3358" s="191"/>
      <c r="S3358" s="191"/>
      <c r="T3358" s="191"/>
      <c r="U3358" s="191"/>
      <c r="V3358" s="191"/>
      <c r="W3358" s="191"/>
    </row>
    <row r="3359" spans="1:23">
      <c r="A3359" s="191"/>
      <c r="B3359" s="191"/>
      <c r="C3359" s="191"/>
      <c r="D3359" s="191"/>
      <c r="E3359" s="182"/>
      <c r="F3359" s="191"/>
      <c r="G3359" s="191"/>
      <c r="H3359" s="191"/>
      <c r="I3359" s="182"/>
      <c r="J3359" s="191"/>
      <c r="K3359" s="191"/>
      <c r="L3359" s="191"/>
      <c r="M3359" s="191"/>
      <c r="N3359" s="191"/>
      <c r="O3359" s="191"/>
      <c r="P3359" s="191"/>
      <c r="Q3359" s="191"/>
      <c r="R3359" s="191"/>
      <c r="S3359" s="191"/>
      <c r="T3359" s="191"/>
      <c r="U3359" s="191"/>
      <c r="V3359" s="191"/>
      <c r="W3359" s="191"/>
    </row>
    <row r="3360" spans="1:23">
      <c r="A3360" s="191"/>
      <c r="B3360" s="191"/>
      <c r="C3360" s="191"/>
      <c r="D3360" s="191"/>
      <c r="E3360" s="182"/>
      <c r="F3360" s="191"/>
      <c r="G3360" s="191"/>
      <c r="H3360" s="191"/>
      <c r="I3360" s="182"/>
      <c r="J3360" s="191"/>
      <c r="K3360" s="191"/>
      <c r="L3360" s="191"/>
      <c r="M3360" s="191"/>
      <c r="N3360" s="191"/>
      <c r="O3360" s="191"/>
      <c r="P3360" s="191"/>
      <c r="Q3360" s="191"/>
      <c r="R3360" s="191"/>
      <c r="S3360" s="191"/>
      <c r="T3360" s="191"/>
      <c r="U3360" s="191"/>
      <c r="V3360" s="191"/>
      <c r="W3360" s="191"/>
    </row>
    <row r="3361" spans="1:23">
      <c r="A3361" s="191"/>
      <c r="B3361" s="191"/>
      <c r="C3361" s="191"/>
      <c r="D3361" s="191"/>
      <c r="E3361" s="182"/>
      <c r="F3361" s="191"/>
      <c r="G3361" s="191"/>
      <c r="H3361" s="191"/>
      <c r="I3361" s="182"/>
      <c r="J3361" s="191"/>
      <c r="K3361" s="191"/>
      <c r="L3361" s="191"/>
      <c r="M3361" s="191"/>
      <c r="N3361" s="191"/>
      <c r="O3361" s="191"/>
      <c r="P3361" s="191"/>
      <c r="Q3361" s="191"/>
      <c r="R3361" s="191"/>
      <c r="S3361" s="191"/>
      <c r="T3361" s="191"/>
      <c r="U3361" s="191"/>
      <c r="V3361" s="191"/>
      <c r="W3361" s="191"/>
    </row>
    <row r="3362" spans="1:23">
      <c r="A3362" s="191"/>
      <c r="B3362" s="191"/>
      <c r="C3362" s="191"/>
      <c r="D3362" s="191"/>
      <c r="E3362" s="182"/>
      <c r="F3362" s="191"/>
      <c r="G3362" s="191"/>
      <c r="H3362" s="191"/>
      <c r="I3362" s="182"/>
      <c r="J3362" s="191"/>
      <c r="K3362" s="191"/>
      <c r="L3362" s="191"/>
      <c r="M3362" s="191"/>
      <c r="N3362" s="191"/>
      <c r="O3362" s="191"/>
      <c r="P3362" s="191"/>
      <c r="Q3362" s="191"/>
      <c r="R3362" s="191"/>
      <c r="S3362" s="191"/>
      <c r="T3362" s="191"/>
      <c r="U3362" s="191"/>
      <c r="V3362" s="191"/>
      <c r="W3362" s="191"/>
    </row>
    <row r="3363" spans="1:23">
      <c r="A3363" s="191"/>
      <c r="B3363" s="191"/>
      <c r="C3363" s="191"/>
      <c r="D3363" s="191"/>
      <c r="E3363" s="182"/>
      <c r="F3363" s="191"/>
      <c r="G3363" s="191"/>
      <c r="H3363" s="191"/>
      <c r="I3363" s="182"/>
      <c r="J3363" s="191"/>
      <c r="K3363" s="191"/>
      <c r="L3363" s="191"/>
      <c r="M3363" s="191"/>
      <c r="N3363" s="191"/>
      <c r="O3363" s="191"/>
      <c r="P3363" s="191"/>
      <c r="Q3363" s="191"/>
      <c r="R3363" s="191"/>
      <c r="S3363" s="191"/>
      <c r="T3363" s="191"/>
      <c r="U3363" s="191"/>
      <c r="V3363" s="191"/>
      <c r="W3363" s="191"/>
    </row>
    <row r="3364" spans="1:23">
      <c r="A3364" s="191"/>
      <c r="B3364" s="191"/>
      <c r="C3364" s="191"/>
      <c r="D3364" s="191"/>
      <c r="E3364" s="182"/>
      <c r="F3364" s="191"/>
      <c r="G3364" s="191"/>
      <c r="H3364" s="191"/>
      <c r="I3364" s="182"/>
      <c r="J3364" s="191"/>
      <c r="K3364" s="191"/>
      <c r="L3364" s="191"/>
      <c r="M3364" s="191"/>
      <c r="N3364" s="191"/>
      <c r="O3364" s="191"/>
      <c r="P3364" s="191"/>
      <c r="Q3364" s="191"/>
      <c r="R3364" s="191"/>
      <c r="S3364" s="191"/>
      <c r="T3364" s="191"/>
      <c r="U3364" s="191"/>
      <c r="V3364" s="191"/>
      <c r="W3364" s="191"/>
    </row>
    <row r="3365" spans="1:23">
      <c r="A3365" s="191"/>
      <c r="B3365" s="191"/>
      <c r="C3365" s="191"/>
      <c r="D3365" s="191"/>
      <c r="E3365" s="182"/>
      <c r="F3365" s="191"/>
      <c r="G3365" s="191"/>
      <c r="H3365" s="191"/>
      <c r="I3365" s="182"/>
      <c r="J3365" s="191"/>
      <c r="K3365" s="191"/>
      <c r="L3365" s="191"/>
      <c r="M3365" s="191"/>
      <c r="N3365" s="191"/>
      <c r="O3365" s="191"/>
      <c r="P3365" s="191"/>
      <c r="Q3365" s="191"/>
      <c r="R3365" s="191"/>
      <c r="S3365" s="191"/>
      <c r="T3365" s="191"/>
      <c r="U3365" s="191"/>
      <c r="V3365" s="191"/>
      <c r="W3365" s="191"/>
    </row>
    <row r="3366" spans="1:23">
      <c r="A3366" s="191"/>
      <c r="B3366" s="191"/>
      <c r="C3366" s="191"/>
      <c r="D3366" s="191"/>
      <c r="E3366" s="182"/>
      <c r="F3366" s="191"/>
      <c r="G3366" s="191"/>
      <c r="H3366" s="191"/>
      <c r="I3366" s="182"/>
      <c r="J3366" s="191"/>
      <c r="K3366" s="191"/>
      <c r="L3366" s="191"/>
      <c r="M3366" s="191"/>
      <c r="N3366" s="191"/>
      <c r="O3366" s="191"/>
      <c r="P3366" s="191"/>
      <c r="Q3366" s="191"/>
      <c r="R3366" s="191"/>
      <c r="S3366" s="191"/>
      <c r="T3366" s="191"/>
      <c r="U3366" s="191"/>
      <c r="V3366" s="191"/>
      <c r="W3366" s="191"/>
    </row>
    <row r="3367" spans="1:23">
      <c r="A3367" s="191"/>
      <c r="B3367" s="191"/>
      <c r="C3367" s="191"/>
      <c r="D3367" s="191"/>
      <c r="E3367" s="182"/>
      <c r="F3367" s="191"/>
      <c r="G3367" s="191"/>
      <c r="H3367" s="191"/>
      <c r="I3367" s="182"/>
      <c r="J3367" s="191"/>
      <c r="K3367" s="191"/>
      <c r="L3367" s="191"/>
      <c r="M3367" s="191"/>
      <c r="N3367" s="191"/>
      <c r="O3367" s="191"/>
      <c r="P3367" s="191"/>
      <c r="Q3367" s="191"/>
      <c r="R3367" s="191"/>
      <c r="S3367" s="191"/>
      <c r="T3367" s="191"/>
      <c r="U3367" s="191"/>
      <c r="V3367" s="191"/>
      <c r="W3367" s="191"/>
    </row>
    <row r="3368" spans="1:23">
      <c r="A3368" s="191"/>
      <c r="B3368" s="191"/>
      <c r="C3368" s="191"/>
      <c r="D3368" s="191"/>
      <c r="E3368" s="182"/>
      <c r="F3368" s="191"/>
      <c r="G3368" s="191"/>
      <c r="H3368" s="191"/>
      <c r="I3368" s="182"/>
      <c r="J3368" s="191"/>
      <c r="K3368" s="191"/>
      <c r="L3368" s="191"/>
      <c r="M3368" s="191"/>
      <c r="N3368" s="191"/>
      <c r="O3368" s="191"/>
      <c r="P3368" s="191"/>
      <c r="Q3368" s="191"/>
      <c r="R3368" s="191"/>
      <c r="S3368" s="191"/>
      <c r="T3368" s="191"/>
      <c r="U3368" s="191"/>
      <c r="V3368" s="191"/>
      <c r="W3368" s="191"/>
    </row>
    <row r="3369" spans="1:23">
      <c r="A3369" s="191"/>
      <c r="B3369" s="191"/>
      <c r="C3369" s="191"/>
      <c r="D3369" s="191"/>
      <c r="E3369" s="182"/>
      <c r="F3369" s="191"/>
      <c r="G3369" s="191"/>
      <c r="H3369" s="191"/>
      <c r="I3369" s="182"/>
      <c r="J3369" s="191"/>
      <c r="K3369" s="191"/>
      <c r="L3369" s="191"/>
      <c r="M3369" s="191"/>
      <c r="N3369" s="191"/>
      <c r="O3369" s="191"/>
      <c r="P3369" s="191"/>
      <c r="Q3369" s="191"/>
      <c r="R3369" s="191"/>
      <c r="S3369" s="191"/>
      <c r="T3369" s="191"/>
      <c r="U3369" s="191"/>
      <c r="V3369" s="191"/>
      <c r="W3369" s="191"/>
    </row>
    <row r="3370" spans="1:23">
      <c r="A3370" s="191"/>
      <c r="B3370" s="191"/>
      <c r="C3370" s="191"/>
      <c r="D3370" s="191"/>
      <c r="E3370" s="182"/>
      <c r="F3370" s="191"/>
      <c r="G3370" s="191"/>
      <c r="H3370" s="191"/>
      <c r="I3370" s="182"/>
      <c r="J3370" s="191"/>
      <c r="K3370" s="191"/>
      <c r="L3370" s="191"/>
      <c r="M3370" s="191"/>
      <c r="N3370" s="191"/>
      <c r="O3370" s="191"/>
      <c r="P3370" s="191"/>
      <c r="Q3370" s="191"/>
      <c r="R3370" s="191"/>
      <c r="S3370" s="191"/>
      <c r="T3370" s="191"/>
      <c r="U3370" s="191"/>
      <c r="V3370" s="191"/>
      <c r="W3370" s="191"/>
    </row>
    <row r="3371" spans="1:23">
      <c r="A3371" s="191"/>
      <c r="B3371" s="191"/>
      <c r="C3371" s="191"/>
      <c r="D3371" s="191"/>
      <c r="E3371" s="182"/>
      <c r="F3371" s="191"/>
      <c r="G3371" s="191"/>
      <c r="H3371" s="191"/>
      <c r="I3371" s="182"/>
      <c r="J3371" s="191"/>
      <c r="K3371" s="191"/>
      <c r="L3371" s="191"/>
      <c r="M3371" s="191"/>
      <c r="N3371" s="191"/>
      <c r="O3371" s="191"/>
      <c r="P3371" s="191"/>
      <c r="Q3371" s="191"/>
      <c r="R3371" s="191"/>
      <c r="S3371" s="191"/>
      <c r="T3371" s="191"/>
      <c r="U3371" s="191"/>
      <c r="V3371" s="191"/>
      <c r="W3371" s="191"/>
    </row>
    <row r="3372" spans="1:23">
      <c r="A3372" s="191"/>
      <c r="B3372" s="191"/>
      <c r="C3372" s="191"/>
      <c r="D3372" s="191"/>
      <c r="E3372" s="182"/>
      <c r="F3372" s="191"/>
      <c r="G3372" s="191"/>
      <c r="H3372" s="191"/>
      <c r="I3372" s="182"/>
      <c r="J3372" s="191"/>
      <c r="K3372" s="191"/>
      <c r="L3372" s="191"/>
      <c r="M3372" s="191"/>
      <c r="N3372" s="191"/>
      <c r="O3372" s="191"/>
      <c r="P3372" s="191"/>
      <c r="Q3372" s="191"/>
      <c r="R3372" s="191"/>
      <c r="S3372" s="191"/>
      <c r="T3372" s="191"/>
      <c r="U3372" s="191"/>
      <c r="V3372" s="191"/>
      <c r="W3372" s="191"/>
    </row>
    <row r="3373" spans="1:23">
      <c r="A3373" s="191"/>
      <c r="B3373" s="191"/>
      <c r="C3373" s="191"/>
      <c r="D3373" s="191"/>
      <c r="E3373" s="182"/>
      <c r="F3373" s="191"/>
      <c r="G3373" s="191"/>
      <c r="H3373" s="191"/>
      <c r="I3373" s="182"/>
      <c r="J3373" s="191"/>
      <c r="K3373" s="191"/>
      <c r="L3373" s="191"/>
      <c r="M3373" s="191"/>
      <c r="N3373" s="191"/>
      <c r="O3373" s="191"/>
      <c r="P3373" s="191"/>
      <c r="Q3373" s="191"/>
      <c r="R3373" s="191"/>
      <c r="S3373" s="191"/>
      <c r="T3373" s="191"/>
      <c r="U3373" s="191"/>
      <c r="V3373" s="191"/>
      <c r="W3373" s="191"/>
    </row>
    <row r="3374" spans="1:23">
      <c r="A3374" s="191"/>
      <c r="B3374" s="191"/>
      <c r="C3374" s="191"/>
      <c r="D3374" s="191"/>
      <c r="E3374" s="182"/>
      <c r="F3374" s="191"/>
      <c r="G3374" s="191"/>
      <c r="H3374" s="191"/>
      <c r="I3374" s="182"/>
      <c r="J3374" s="191"/>
      <c r="K3374" s="191"/>
      <c r="L3374" s="191"/>
      <c r="M3374" s="191"/>
      <c r="N3374" s="191"/>
      <c r="O3374" s="191"/>
      <c r="P3374" s="191"/>
      <c r="Q3374" s="191"/>
      <c r="R3374" s="191"/>
      <c r="S3374" s="191"/>
      <c r="T3374" s="191"/>
      <c r="U3374" s="191"/>
      <c r="V3374" s="191"/>
      <c r="W3374" s="191"/>
    </row>
    <row r="3375" spans="1:23">
      <c r="A3375" s="191"/>
      <c r="B3375" s="191"/>
      <c r="C3375" s="191"/>
      <c r="D3375" s="191"/>
      <c r="E3375" s="182"/>
      <c r="F3375" s="191"/>
      <c r="G3375" s="191"/>
      <c r="H3375" s="191"/>
      <c r="I3375" s="182"/>
      <c r="J3375" s="191"/>
      <c r="K3375" s="191"/>
      <c r="L3375" s="191"/>
      <c r="M3375" s="191"/>
      <c r="N3375" s="191"/>
      <c r="O3375" s="191"/>
      <c r="P3375" s="191"/>
      <c r="Q3375" s="191"/>
      <c r="R3375" s="191"/>
      <c r="S3375" s="191"/>
      <c r="T3375" s="191"/>
      <c r="U3375" s="191"/>
      <c r="V3375" s="191"/>
      <c r="W3375" s="191"/>
    </row>
    <row r="3376" spans="1:23">
      <c r="A3376" s="191"/>
      <c r="B3376" s="191"/>
      <c r="C3376" s="191"/>
      <c r="D3376" s="191"/>
      <c r="E3376" s="182"/>
      <c r="F3376" s="191"/>
      <c r="G3376" s="191"/>
      <c r="H3376" s="191"/>
      <c r="I3376" s="182"/>
      <c r="J3376" s="191"/>
      <c r="K3376" s="191"/>
      <c r="L3376" s="191"/>
      <c r="M3376" s="191"/>
      <c r="N3376" s="191"/>
      <c r="O3376" s="191"/>
      <c r="P3376" s="191"/>
      <c r="Q3376" s="191"/>
      <c r="R3376" s="191"/>
      <c r="S3376" s="191"/>
      <c r="T3376" s="191"/>
      <c r="U3376" s="191"/>
      <c r="V3376" s="191"/>
      <c r="W3376" s="191"/>
    </row>
    <row r="3377" spans="1:23">
      <c r="A3377" s="191"/>
      <c r="B3377" s="191"/>
      <c r="C3377" s="191"/>
      <c r="D3377" s="191"/>
      <c r="E3377" s="182"/>
      <c r="F3377" s="191"/>
      <c r="G3377" s="191"/>
      <c r="H3377" s="191"/>
      <c r="I3377" s="182"/>
      <c r="J3377" s="191"/>
      <c r="K3377" s="191"/>
      <c r="L3377" s="191"/>
      <c r="M3377" s="191"/>
      <c r="N3377" s="191"/>
      <c r="O3377" s="191"/>
      <c r="P3377" s="191"/>
      <c r="Q3377" s="191"/>
      <c r="R3377" s="191"/>
      <c r="S3377" s="191"/>
      <c r="T3377" s="191"/>
      <c r="U3377" s="191"/>
      <c r="V3377" s="191"/>
      <c r="W3377" s="191"/>
    </row>
    <row r="3378" spans="1:23">
      <c r="A3378" s="191"/>
      <c r="B3378" s="191"/>
      <c r="C3378" s="191"/>
      <c r="D3378" s="191"/>
      <c r="E3378" s="182"/>
      <c r="F3378" s="191"/>
      <c r="G3378" s="191"/>
      <c r="H3378" s="191"/>
      <c r="I3378" s="182"/>
      <c r="J3378" s="191"/>
      <c r="K3378" s="191"/>
      <c r="L3378" s="191"/>
      <c r="M3378" s="191"/>
      <c r="N3378" s="191"/>
      <c r="O3378" s="191"/>
      <c r="P3378" s="191"/>
      <c r="Q3378" s="191"/>
      <c r="R3378" s="191"/>
      <c r="S3378" s="191"/>
      <c r="T3378" s="191"/>
      <c r="U3378" s="191"/>
      <c r="V3378" s="191"/>
      <c r="W3378" s="191"/>
    </row>
    <row r="3379" spans="1:23">
      <c r="A3379" s="191"/>
      <c r="B3379" s="191"/>
      <c r="C3379" s="191"/>
      <c r="D3379" s="191"/>
      <c r="E3379" s="182"/>
      <c r="F3379" s="191"/>
      <c r="G3379" s="191"/>
      <c r="H3379" s="191"/>
      <c r="I3379" s="182"/>
      <c r="J3379" s="191"/>
      <c r="K3379" s="191"/>
      <c r="L3379" s="191"/>
      <c r="M3379" s="191"/>
      <c r="N3379" s="191"/>
      <c r="O3379" s="191"/>
      <c r="P3379" s="191"/>
      <c r="Q3379" s="191"/>
      <c r="R3379" s="191"/>
      <c r="S3379" s="191"/>
      <c r="T3379" s="191"/>
      <c r="U3379" s="191"/>
      <c r="V3379" s="191"/>
      <c r="W3379" s="191"/>
    </row>
    <row r="3380" spans="1:23">
      <c r="A3380" s="191"/>
      <c r="B3380" s="191"/>
      <c r="C3380" s="191"/>
      <c r="D3380" s="191"/>
      <c r="E3380" s="182"/>
      <c r="F3380" s="191"/>
      <c r="G3380" s="191"/>
      <c r="H3380" s="191"/>
      <c r="I3380" s="182"/>
      <c r="J3380" s="191"/>
      <c r="K3380" s="191"/>
      <c r="L3380" s="191"/>
      <c r="M3380" s="191"/>
      <c r="N3380" s="191"/>
      <c r="O3380" s="191"/>
      <c r="P3380" s="191"/>
      <c r="Q3380" s="191"/>
      <c r="R3380" s="191"/>
      <c r="S3380" s="191"/>
      <c r="T3380" s="191"/>
      <c r="U3380" s="191"/>
      <c r="V3380" s="191"/>
      <c r="W3380" s="191"/>
    </row>
    <row r="3381" spans="1:23">
      <c r="A3381" s="191"/>
      <c r="B3381" s="191"/>
      <c r="C3381" s="191"/>
      <c r="D3381" s="191"/>
      <c r="E3381" s="182"/>
      <c r="F3381" s="191"/>
      <c r="G3381" s="191"/>
      <c r="H3381" s="191"/>
      <c r="I3381" s="182"/>
      <c r="J3381" s="191"/>
      <c r="K3381" s="191"/>
      <c r="L3381" s="191"/>
      <c r="M3381" s="191"/>
      <c r="N3381" s="191"/>
      <c r="O3381" s="191"/>
      <c r="P3381" s="191"/>
      <c r="Q3381" s="191"/>
      <c r="R3381" s="191"/>
      <c r="S3381" s="191"/>
      <c r="T3381" s="191"/>
      <c r="U3381" s="191"/>
      <c r="V3381" s="191"/>
      <c r="W3381" s="191"/>
    </row>
    <row r="3382" spans="1:23">
      <c r="A3382" s="191"/>
      <c r="B3382" s="191"/>
      <c r="C3382" s="191"/>
      <c r="D3382" s="191"/>
      <c r="E3382" s="182"/>
      <c r="F3382" s="191"/>
      <c r="G3382" s="191"/>
      <c r="H3382" s="191"/>
      <c r="I3382" s="182"/>
      <c r="J3382" s="191"/>
      <c r="K3382" s="191"/>
      <c r="L3382" s="191"/>
      <c r="M3382" s="191"/>
      <c r="N3382" s="191"/>
      <c r="O3382" s="191"/>
      <c r="P3382" s="191"/>
      <c r="Q3382" s="191"/>
      <c r="R3382" s="191"/>
      <c r="S3382" s="191"/>
      <c r="T3382" s="191"/>
      <c r="U3382" s="191"/>
      <c r="V3382" s="191"/>
      <c r="W3382" s="191"/>
    </row>
    <row r="3383" spans="1:23">
      <c r="A3383" s="191"/>
      <c r="B3383" s="191"/>
      <c r="C3383" s="191"/>
      <c r="D3383" s="191"/>
      <c r="E3383" s="182"/>
      <c r="F3383" s="191"/>
      <c r="G3383" s="191"/>
      <c r="H3383" s="191"/>
      <c r="I3383" s="182"/>
      <c r="J3383" s="191"/>
      <c r="K3383" s="191"/>
      <c r="L3383" s="191"/>
      <c r="M3383" s="191"/>
      <c r="N3383" s="191"/>
      <c r="O3383" s="191"/>
      <c r="P3383" s="191"/>
      <c r="Q3383" s="191"/>
      <c r="R3383" s="191"/>
      <c r="S3383" s="191"/>
      <c r="T3383" s="191"/>
      <c r="U3383" s="191"/>
      <c r="V3383" s="191"/>
      <c r="W3383" s="191"/>
    </row>
    <row r="3384" spans="1:23">
      <c r="A3384" s="191"/>
      <c r="B3384" s="191"/>
      <c r="C3384" s="191"/>
      <c r="D3384" s="191"/>
      <c r="E3384" s="182"/>
      <c r="F3384" s="191"/>
      <c r="G3384" s="191"/>
      <c r="H3384" s="191"/>
      <c r="I3384" s="182"/>
      <c r="J3384" s="191"/>
      <c r="K3384" s="191"/>
      <c r="L3384" s="191"/>
      <c r="M3384" s="191"/>
      <c r="N3384" s="191"/>
      <c r="O3384" s="191"/>
      <c r="P3384" s="191"/>
      <c r="Q3384" s="191"/>
      <c r="R3384" s="191"/>
      <c r="S3384" s="191"/>
      <c r="T3384" s="191"/>
      <c r="U3384" s="191"/>
      <c r="V3384" s="191"/>
      <c r="W3384" s="191"/>
    </row>
    <row r="3385" spans="1:23">
      <c r="A3385" s="191"/>
      <c r="B3385" s="191"/>
      <c r="C3385" s="191"/>
      <c r="D3385" s="191"/>
      <c r="E3385" s="182"/>
      <c r="F3385" s="191"/>
      <c r="G3385" s="191"/>
      <c r="H3385" s="191"/>
      <c r="I3385" s="182"/>
      <c r="J3385" s="191"/>
      <c r="K3385" s="191"/>
      <c r="L3385" s="191"/>
      <c r="M3385" s="191"/>
      <c r="N3385" s="191"/>
      <c r="O3385" s="191"/>
      <c r="P3385" s="191"/>
      <c r="Q3385" s="191"/>
      <c r="R3385" s="191"/>
      <c r="S3385" s="191"/>
      <c r="T3385" s="191"/>
      <c r="U3385" s="191"/>
      <c r="V3385" s="191"/>
      <c r="W3385" s="191"/>
    </row>
    <row r="3386" spans="1:23">
      <c r="A3386" s="191"/>
      <c r="B3386" s="191"/>
      <c r="C3386" s="191"/>
      <c r="D3386" s="191"/>
      <c r="E3386" s="182"/>
      <c r="F3386" s="191"/>
      <c r="G3386" s="191"/>
      <c r="H3386" s="191"/>
      <c r="I3386" s="182"/>
      <c r="J3386" s="191"/>
      <c r="K3386" s="191"/>
      <c r="L3386" s="191"/>
      <c r="M3386" s="191"/>
      <c r="N3386" s="191"/>
      <c r="O3386" s="191"/>
      <c r="P3386" s="191"/>
      <c r="Q3386" s="191"/>
      <c r="R3386" s="191"/>
      <c r="S3386" s="191"/>
      <c r="T3386" s="191"/>
      <c r="U3386" s="191"/>
      <c r="V3386" s="191"/>
      <c r="W3386" s="191"/>
    </row>
    <row r="3387" spans="1:23">
      <c r="A3387" s="191"/>
      <c r="B3387" s="191"/>
      <c r="C3387" s="191"/>
      <c r="D3387" s="191"/>
      <c r="E3387" s="182"/>
      <c r="F3387" s="191"/>
      <c r="G3387" s="191"/>
      <c r="H3387" s="191"/>
      <c r="I3387" s="182"/>
      <c r="J3387" s="191"/>
      <c r="K3387" s="191"/>
      <c r="L3387" s="191"/>
      <c r="M3387" s="191"/>
      <c r="N3387" s="191"/>
      <c r="O3387" s="191"/>
      <c r="P3387" s="191"/>
      <c r="Q3387" s="191"/>
      <c r="R3387" s="191"/>
      <c r="S3387" s="191"/>
      <c r="T3387" s="191"/>
      <c r="U3387" s="191"/>
      <c r="V3387" s="191"/>
      <c r="W3387" s="191"/>
    </row>
    <row r="3388" spans="1:23">
      <c r="A3388" s="191"/>
      <c r="B3388" s="191"/>
      <c r="C3388" s="191"/>
      <c r="D3388" s="191"/>
      <c r="E3388" s="182"/>
      <c r="F3388" s="191"/>
      <c r="G3388" s="191"/>
      <c r="H3388" s="191"/>
      <c r="I3388" s="182"/>
      <c r="J3388" s="191"/>
      <c r="K3388" s="191"/>
      <c r="L3388" s="191"/>
      <c r="M3388" s="191"/>
      <c r="N3388" s="191"/>
      <c r="O3388" s="191"/>
      <c r="P3388" s="191"/>
      <c r="Q3388" s="191"/>
      <c r="R3388" s="191"/>
      <c r="S3388" s="191"/>
      <c r="T3388" s="191"/>
      <c r="U3388" s="191"/>
      <c r="V3388" s="191"/>
      <c r="W3388" s="191"/>
    </row>
    <row r="3389" spans="1:23">
      <c r="A3389" s="191"/>
      <c r="B3389" s="191"/>
      <c r="C3389" s="191"/>
      <c r="D3389" s="191"/>
      <c r="E3389" s="182"/>
      <c r="F3389" s="191"/>
      <c r="G3389" s="191"/>
      <c r="H3389" s="191"/>
      <c r="I3389" s="182"/>
      <c r="J3389" s="191"/>
      <c r="K3389" s="191"/>
      <c r="L3389" s="191"/>
      <c r="M3389" s="191"/>
      <c r="N3389" s="191"/>
      <c r="O3389" s="191"/>
      <c r="P3389" s="191"/>
      <c r="Q3389" s="191"/>
      <c r="R3389" s="191"/>
      <c r="S3389" s="191"/>
      <c r="T3389" s="191"/>
      <c r="U3389" s="191"/>
      <c r="V3389" s="191"/>
      <c r="W3389" s="191"/>
    </row>
    <row r="3390" spans="1:23">
      <c r="A3390" s="191"/>
      <c r="B3390" s="191"/>
      <c r="C3390" s="191"/>
      <c r="D3390" s="191"/>
      <c r="E3390" s="182"/>
      <c r="F3390" s="191"/>
      <c r="G3390" s="191"/>
      <c r="H3390" s="191"/>
      <c r="I3390" s="182"/>
      <c r="J3390" s="191"/>
      <c r="K3390" s="191"/>
      <c r="L3390" s="191"/>
      <c r="M3390" s="191"/>
      <c r="N3390" s="191"/>
      <c r="O3390" s="191"/>
      <c r="P3390" s="191"/>
      <c r="Q3390" s="191"/>
      <c r="R3390" s="191"/>
      <c r="S3390" s="191"/>
      <c r="T3390" s="191"/>
      <c r="U3390" s="191"/>
      <c r="V3390" s="191"/>
      <c r="W3390" s="191"/>
    </row>
    <row r="3391" spans="1:23">
      <c r="A3391" s="191"/>
      <c r="B3391" s="191"/>
      <c r="C3391" s="191"/>
      <c r="D3391" s="191"/>
      <c r="E3391" s="182"/>
      <c r="F3391" s="191"/>
      <c r="G3391" s="191"/>
      <c r="H3391" s="191"/>
      <c r="I3391" s="182"/>
      <c r="J3391" s="191"/>
      <c r="K3391" s="191"/>
      <c r="L3391" s="191"/>
      <c r="M3391" s="191"/>
      <c r="N3391" s="191"/>
      <c r="O3391" s="191"/>
      <c r="P3391" s="191"/>
      <c r="Q3391" s="191"/>
      <c r="R3391" s="191"/>
      <c r="S3391" s="191"/>
      <c r="T3391" s="191"/>
      <c r="U3391" s="191"/>
      <c r="V3391" s="191"/>
      <c r="W3391" s="191"/>
    </row>
    <row r="3392" spans="1:23">
      <c r="A3392" s="191"/>
      <c r="B3392" s="191"/>
      <c r="C3392" s="191"/>
      <c r="D3392" s="191"/>
      <c r="E3392" s="182"/>
      <c r="F3392" s="191"/>
      <c r="G3392" s="191"/>
      <c r="H3392" s="191"/>
      <c r="I3392" s="182"/>
      <c r="J3392" s="191"/>
      <c r="K3392" s="191"/>
      <c r="L3392" s="191"/>
      <c r="M3392" s="191"/>
      <c r="N3392" s="191"/>
      <c r="O3392" s="191"/>
      <c r="P3392" s="191"/>
      <c r="Q3392" s="191"/>
      <c r="R3392" s="191"/>
      <c r="S3392" s="191"/>
      <c r="T3392" s="191"/>
      <c r="U3392" s="191"/>
      <c r="V3392" s="191"/>
      <c r="W3392" s="191"/>
    </row>
    <row r="3393" spans="1:23">
      <c r="A3393" s="191"/>
      <c r="B3393" s="191"/>
      <c r="C3393" s="191"/>
      <c r="D3393" s="191"/>
      <c r="E3393" s="182"/>
      <c r="F3393" s="191"/>
      <c r="G3393" s="191"/>
      <c r="H3393" s="191"/>
      <c r="I3393" s="182"/>
      <c r="J3393" s="191"/>
      <c r="K3393" s="191"/>
      <c r="L3393" s="191"/>
      <c r="M3393" s="191"/>
      <c r="N3393" s="191"/>
      <c r="O3393" s="191"/>
      <c r="P3393" s="191"/>
      <c r="Q3393" s="191"/>
      <c r="R3393" s="191"/>
      <c r="S3393" s="191"/>
      <c r="T3393" s="191"/>
      <c r="U3393" s="191"/>
      <c r="V3393" s="191"/>
      <c r="W3393" s="191"/>
    </row>
    <row r="3394" spans="1:23">
      <c r="A3394" s="191"/>
      <c r="B3394" s="191"/>
      <c r="C3394" s="191"/>
      <c r="D3394" s="191"/>
      <c r="E3394" s="182"/>
      <c r="F3394" s="191"/>
      <c r="G3394" s="191"/>
      <c r="H3394" s="191"/>
      <c r="I3394" s="182"/>
      <c r="J3394" s="191"/>
      <c r="K3394" s="191"/>
      <c r="L3394" s="191"/>
      <c r="M3394" s="191"/>
      <c r="N3394" s="191"/>
      <c r="O3394" s="191"/>
      <c r="P3394" s="191"/>
      <c r="Q3394" s="191"/>
      <c r="R3394" s="191"/>
      <c r="S3394" s="191"/>
      <c r="T3394" s="191"/>
      <c r="U3394" s="191"/>
      <c r="V3394" s="191"/>
      <c r="W3394" s="191"/>
    </row>
    <row r="3395" spans="1:23">
      <c r="A3395" s="191"/>
      <c r="B3395" s="191"/>
      <c r="C3395" s="191"/>
      <c r="D3395" s="191"/>
      <c r="E3395" s="182"/>
      <c r="F3395" s="191"/>
      <c r="G3395" s="191"/>
      <c r="H3395" s="191"/>
      <c r="I3395" s="182"/>
      <c r="J3395" s="191"/>
      <c r="K3395" s="191"/>
      <c r="L3395" s="191"/>
      <c r="M3395" s="191"/>
      <c r="N3395" s="191"/>
      <c r="O3395" s="191"/>
      <c r="P3395" s="191"/>
      <c r="Q3395" s="191"/>
      <c r="R3395" s="191"/>
      <c r="S3395" s="191"/>
      <c r="T3395" s="191"/>
      <c r="U3395" s="191"/>
      <c r="V3395" s="191"/>
      <c r="W3395" s="191"/>
    </row>
    <row r="3396" spans="1:23">
      <c r="A3396" s="191"/>
      <c r="B3396" s="191"/>
      <c r="C3396" s="191"/>
      <c r="D3396" s="191"/>
      <c r="E3396" s="182"/>
      <c r="F3396" s="191"/>
      <c r="G3396" s="191"/>
      <c r="H3396" s="191"/>
      <c r="I3396" s="182"/>
      <c r="J3396" s="191"/>
      <c r="K3396" s="191"/>
      <c r="L3396" s="191"/>
      <c r="M3396" s="191"/>
      <c r="N3396" s="191"/>
      <c r="O3396" s="191"/>
      <c r="P3396" s="191"/>
      <c r="Q3396" s="191"/>
      <c r="R3396" s="191"/>
      <c r="S3396" s="191"/>
      <c r="T3396" s="191"/>
      <c r="U3396" s="191"/>
      <c r="V3396" s="191"/>
      <c r="W3396" s="191"/>
    </row>
    <row r="3397" spans="1:23">
      <c r="A3397" s="191"/>
      <c r="B3397" s="191"/>
      <c r="C3397" s="191"/>
      <c r="D3397" s="191"/>
      <c r="E3397" s="182"/>
      <c r="F3397" s="191"/>
      <c r="G3397" s="191"/>
      <c r="H3397" s="191"/>
      <c r="I3397" s="182"/>
      <c r="J3397" s="191"/>
      <c r="K3397" s="191"/>
      <c r="L3397" s="191"/>
      <c r="M3397" s="191"/>
      <c r="N3397" s="191"/>
      <c r="O3397" s="191"/>
      <c r="P3397" s="191"/>
      <c r="Q3397" s="191"/>
      <c r="R3397" s="191"/>
      <c r="S3397" s="191"/>
      <c r="T3397" s="191"/>
      <c r="U3397" s="191"/>
      <c r="V3397" s="191"/>
      <c r="W3397" s="191"/>
    </row>
    <row r="3398" spans="1:23">
      <c r="A3398" s="191"/>
      <c r="B3398" s="191"/>
      <c r="C3398" s="191"/>
      <c r="D3398" s="191"/>
      <c r="E3398" s="182"/>
      <c r="F3398" s="191"/>
      <c r="G3398" s="191"/>
      <c r="H3398" s="191"/>
      <c r="I3398" s="182"/>
      <c r="J3398" s="191"/>
      <c r="K3398" s="191"/>
      <c r="L3398" s="191"/>
      <c r="M3398" s="191"/>
      <c r="N3398" s="191"/>
      <c r="O3398" s="191"/>
      <c r="P3398" s="191"/>
      <c r="Q3398" s="191"/>
      <c r="R3398" s="191"/>
      <c r="S3398" s="191"/>
      <c r="T3398" s="191"/>
      <c r="U3398" s="191"/>
      <c r="V3398" s="191"/>
      <c r="W3398" s="191"/>
    </row>
    <row r="3399" spans="1:23">
      <c r="A3399" s="191"/>
      <c r="B3399" s="191"/>
      <c r="C3399" s="191"/>
      <c r="D3399" s="191"/>
      <c r="E3399" s="182"/>
      <c r="F3399" s="191"/>
      <c r="G3399" s="191"/>
      <c r="H3399" s="191"/>
      <c r="I3399" s="182"/>
      <c r="J3399" s="191"/>
      <c r="K3399" s="191"/>
      <c r="L3399" s="191"/>
      <c r="M3399" s="191"/>
      <c r="N3399" s="191"/>
      <c r="O3399" s="191"/>
      <c r="P3399" s="191"/>
      <c r="Q3399" s="191"/>
      <c r="R3399" s="191"/>
      <c r="S3399" s="191"/>
      <c r="T3399" s="191"/>
      <c r="U3399" s="191"/>
      <c r="V3399" s="191"/>
      <c r="W3399" s="191"/>
    </row>
    <row r="3400" spans="1:23">
      <c r="A3400" s="191"/>
      <c r="B3400" s="191"/>
      <c r="C3400" s="191"/>
      <c r="D3400" s="191"/>
      <c r="E3400" s="182"/>
      <c r="F3400" s="191"/>
      <c r="G3400" s="191"/>
      <c r="H3400" s="191"/>
      <c r="I3400" s="182"/>
      <c r="J3400" s="191"/>
      <c r="K3400" s="191"/>
      <c r="L3400" s="191"/>
      <c r="M3400" s="191"/>
      <c r="N3400" s="191"/>
      <c r="O3400" s="191"/>
      <c r="P3400" s="191"/>
      <c r="Q3400" s="191"/>
      <c r="R3400" s="191"/>
      <c r="S3400" s="191"/>
      <c r="T3400" s="191"/>
      <c r="U3400" s="191"/>
      <c r="V3400" s="191"/>
      <c r="W3400" s="191"/>
    </row>
    <row r="3401" spans="1:23">
      <c r="A3401" s="191"/>
      <c r="B3401" s="191"/>
      <c r="C3401" s="191"/>
      <c r="D3401" s="191"/>
      <c r="E3401" s="182"/>
      <c r="F3401" s="191"/>
      <c r="G3401" s="191"/>
      <c r="H3401" s="191"/>
      <c r="I3401" s="182"/>
      <c r="J3401" s="191"/>
      <c r="K3401" s="191"/>
      <c r="L3401" s="191"/>
      <c r="M3401" s="191"/>
      <c r="N3401" s="191"/>
      <c r="O3401" s="191"/>
      <c r="P3401" s="191"/>
      <c r="Q3401" s="191"/>
      <c r="R3401" s="191"/>
      <c r="S3401" s="191"/>
      <c r="T3401" s="191"/>
      <c r="U3401" s="191"/>
      <c r="V3401" s="191"/>
      <c r="W3401" s="191"/>
    </row>
    <row r="3402" spans="1:23">
      <c r="A3402" s="191"/>
      <c r="B3402" s="191"/>
      <c r="C3402" s="191"/>
      <c r="D3402" s="191"/>
      <c r="E3402" s="182"/>
      <c r="F3402" s="191"/>
      <c r="G3402" s="191"/>
      <c r="H3402" s="191"/>
      <c r="I3402" s="182"/>
      <c r="J3402" s="191"/>
      <c r="K3402" s="191"/>
      <c r="L3402" s="191"/>
      <c r="M3402" s="191"/>
      <c r="N3402" s="191"/>
      <c r="O3402" s="191"/>
      <c r="P3402" s="191"/>
      <c r="Q3402" s="191"/>
      <c r="R3402" s="191"/>
      <c r="S3402" s="191"/>
      <c r="T3402" s="191"/>
      <c r="U3402" s="191"/>
      <c r="V3402" s="191"/>
      <c r="W3402" s="191"/>
    </row>
    <row r="3403" spans="1:23">
      <c r="A3403" s="191"/>
      <c r="B3403" s="191"/>
      <c r="C3403" s="191"/>
      <c r="D3403" s="191"/>
      <c r="E3403" s="182"/>
      <c r="F3403" s="191"/>
      <c r="G3403" s="191"/>
      <c r="H3403" s="191"/>
      <c r="I3403" s="182"/>
      <c r="J3403" s="191"/>
      <c r="K3403" s="191"/>
      <c r="L3403" s="191"/>
      <c r="M3403" s="191"/>
      <c r="N3403" s="191"/>
      <c r="O3403" s="191"/>
      <c r="P3403" s="191"/>
      <c r="Q3403" s="191"/>
      <c r="R3403" s="191"/>
      <c r="S3403" s="191"/>
      <c r="T3403" s="191"/>
      <c r="U3403" s="191"/>
      <c r="V3403" s="191"/>
      <c r="W3403" s="191"/>
    </row>
    <row r="3404" spans="1:23">
      <c r="A3404" s="191"/>
      <c r="B3404" s="191"/>
      <c r="C3404" s="191"/>
      <c r="D3404" s="191"/>
      <c r="E3404" s="182"/>
      <c r="F3404" s="191"/>
      <c r="G3404" s="191"/>
      <c r="H3404" s="191"/>
      <c r="I3404" s="182"/>
      <c r="J3404" s="191"/>
      <c r="K3404" s="191"/>
      <c r="L3404" s="191"/>
      <c r="M3404" s="191"/>
      <c r="N3404" s="191"/>
      <c r="O3404" s="191"/>
      <c r="P3404" s="191"/>
      <c r="Q3404" s="191"/>
      <c r="R3404" s="191"/>
      <c r="S3404" s="191"/>
      <c r="T3404" s="191"/>
      <c r="U3404" s="191"/>
      <c r="V3404" s="191"/>
      <c r="W3404" s="191"/>
    </row>
    <row r="3405" spans="1:23">
      <c r="A3405" s="191"/>
      <c r="B3405" s="191"/>
      <c r="C3405" s="191"/>
      <c r="D3405" s="191"/>
      <c r="E3405" s="182"/>
      <c r="F3405" s="191"/>
      <c r="G3405" s="191"/>
      <c r="H3405" s="191"/>
      <c r="I3405" s="182"/>
      <c r="J3405" s="191"/>
      <c r="K3405" s="191"/>
      <c r="L3405" s="191"/>
      <c r="M3405" s="191"/>
      <c r="N3405" s="191"/>
      <c r="O3405" s="191"/>
      <c r="P3405" s="191"/>
      <c r="Q3405" s="191"/>
      <c r="R3405" s="191"/>
      <c r="S3405" s="191"/>
      <c r="T3405" s="191"/>
      <c r="U3405" s="191"/>
      <c r="V3405" s="191"/>
      <c r="W3405" s="191"/>
    </row>
    <row r="3406" spans="1:23">
      <c r="A3406" s="191"/>
      <c r="B3406" s="191"/>
      <c r="C3406" s="191"/>
      <c r="D3406" s="191"/>
      <c r="E3406" s="182"/>
      <c r="F3406" s="191"/>
      <c r="G3406" s="191"/>
      <c r="H3406" s="191"/>
      <c r="I3406" s="182"/>
      <c r="J3406" s="191"/>
      <c r="K3406" s="191"/>
      <c r="L3406" s="191"/>
      <c r="M3406" s="191"/>
      <c r="N3406" s="191"/>
      <c r="O3406" s="191"/>
      <c r="P3406" s="191"/>
      <c r="Q3406" s="191"/>
      <c r="R3406" s="191"/>
      <c r="S3406" s="191"/>
      <c r="T3406" s="191"/>
      <c r="U3406" s="191"/>
      <c r="V3406" s="191"/>
      <c r="W3406" s="191"/>
    </row>
    <row r="3407" spans="1:23">
      <c r="A3407" s="191"/>
      <c r="B3407" s="191"/>
      <c r="C3407" s="191"/>
      <c r="D3407" s="191"/>
      <c r="E3407" s="182"/>
      <c r="F3407" s="191"/>
      <c r="G3407" s="191"/>
      <c r="H3407" s="191"/>
      <c r="I3407" s="182"/>
      <c r="J3407" s="191"/>
      <c r="K3407" s="191"/>
      <c r="L3407" s="191"/>
      <c r="M3407" s="191"/>
      <c r="N3407" s="191"/>
      <c r="O3407" s="191"/>
      <c r="P3407" s="191"/>
      <c r="Q3407" s="191"/>
      <c r="R3407" s="191"/>
      <c r="S3407" s="191"/>
      <c r="T3407" s="191"/>
      <c r="U3407" s="191"/>
      <c r="V3407" s="191"/>
      <c r="W3407" s="191"/>
    </row>
    <row r="3408" spans="1:23">
      <c r="A3408" s="191"/>
      <c r="B3408" s="191"/>
      <c r="C3408" s="191"/>
      <c r="D3408" s="191"/>
      <c r="E3408" s="182"/>
      <c r="F3408" s="191"/>
      <c r="G3408" s="191"/>
      <c r="H3408" s="191"/>
      <c r="I3408" s="182"/>
      <c r="J3408" s="191"/>
      <c r="K3408" s="191"/>
      <c r="L3408" s="191"/>
      <c r="M3408" s="191"/>
      <c r="N3408" s="191"/>
      <c r="O3408" s="191"/>
      <c r="P3408" s="191"/>
      <c r="Q3408" s="191"/>
      <c r="R3408" s="191"/>
      <c r="S3408" s="191"/>
      <c r="T3408" s="191"/>
      <c r="U3408" s="191"/>
      <c r="V3408" s="191"/>
      <c r="W3408" s="191"/>
    </row>
    <row r="3409" spans="1:23">
      <c r="A3409" s="191"/>
      <c r="B3409" s="191"/>
      <c r="C3409" s="191"/>
      <c r="D3409" s="191"/>
      <c r="E3409" s="182"/>
      <c r="F3409" s="191"/>
      <c r="G3409" s="191"/>
      <c r="H3409" s="191"/>
      <c r="I3409" s="182"/>
      <c r="J3409" s="191"/>
      <c r="K3409" s="191"/>
      <c r="L3409" s="191"/>
      <c r="M3409" s="191"/>
      <c r="N3409" s="191"/>
      <c r="O3409" s="191"/>
      <c r="P3409" s="191"/>
      <c r="Q3409" s="191"/>
      <c r="R3409" s="191"/>
      <c r="S3409" s="191"/>
      <c r="T3409" s="191"/>
      <c r="U3409" s="191"/>
      <c r="V3409" s="191"/>
      <c r="W3409" s="191"/>
    </row>
    <row r="3410" spans="1:23">
      <c r="A3410" s="191"/>
      <c r="B3410" s="191"/>
      <c r="C3410" s="191"/>
      <c r="D3410" s="191"/>
      <c r="E3410" s="182"/>
      <c r="F3410" s="191"/>
      <c r="G3410" s="191"/>
      <c r="H3410" s="191"/>
      <c r="I3410" s="182"/>
      <c r="J3410" s="191"/>
      <c r="K3410" s="191"/>
      <c r="L3410" s="191"/>
      <c r="M3410" s="191"/>
      <c r="N3410" s="191"/>
      <c r="O3410" s="191"/>
      <c r="P3410" s="191"/>
      <c r="Q3410" s="191"/>
      <c r="R3410" s="191"/>
      <c r="S3410" s="191"/>
      <c r="T3410" s="191"/>
      <c r="U3410" s="191"/>
      <c r="V3410" s="191"/>
      <c r="W3410" s="191"/>
    </row>
    <row r="3411" spans="1:23">
      <c r="A3411" s="191"/>
      <c r="B3411" s="191"/>
      <c r="C3411" s="191"/>
      <c r="D3411" s="191"/>
      <c r="E3411" s="182"/>
      <c r="F3411" s="191"/>
      <c r="G3411" s="191"/>
      <c r="H3411" s="191"/>
      <c r="I3411" s="182"/>
      <c r="J3411" s="191"/>
      <c r="K3411" s="191"/>
      <c r="L3411" s="191"/>
      <c r="M3411" s="191"/>
      <c r="N3411" s="191"/>
      <c r="O3411" s="191"/>
      <c r="P3411" s="191"/>
      <c r="Q3411" s="191"/>
      <c r="R3411" s="191"/>
      <c r="S3411" s="191"/>
      <c r="T3411" s="191"/>
      <c r="U3411" s="191"/>
      <c r="V3411" s="191"/>
      <c r="W3411" s="191"/>
    </row>
    <row r="3412" spans="1:23">
      <c r="A3412" s="191"/>
      <c r="B3412" s="191"/>
      <c r="C3412" s="191"/>
      <c r="D3412" s="191"/>
      <c r="E3412" s="182"/>
      <c r="F3412" s="191"/>
      <c r="G3412" s="191"/>
      <c r="H3412" s="191"/>
      <c r="I3412" s="182"/>
      <c r="J3412" s="191"/>
      <c r="K3412" s="191"/>
      <c r="L3412" s="191"/>
      <c r="M3412" s="191"/>
      <c r="N3412" s="191"/>
      <c r="O3412" s="191"/>
      <c r="P3412" s="191"/>
      <c r="Q3412" s="191"/>
      <c r="R3412" s="191"/>
      <c r="S3412" s="191"/>
      <c r="T3412" s="191"/>
      <c r="U3412" s="191"/>
      <c r="V3412" s="191"/>
      <c r="W3412" s="191"/>
    </row>
    <row r="3413" spans="1:23">
      <c r="A3413" s="191"/>
      <c r="B3413" s="191"/>
      <c r="C3413" s="191"/>
      <c r="D3413" s="191"/>
      <c r="E3413" s="182"/>
      <c r="F3413" s="191"/>
      <c r="G3413" s="191"/>
      <c r="H3413" s="191"/>
      <c r="I3413" s="182"/>
      <c r="J3413" s="191"/>
      <c r="K3413" s="191"/>
      <c r="L3413" s="191"/>
      <c r="M3413" s="191"/>
      <c r="N3413" s="191"/>
      <c r="O3413" s="191"/>
      <c r="P3413" s="191"/>
      <c r="Q3413" s="191"/>
      <c r="R3413" s="191"/>
      <c r="S3413" s="191"/>
      <c r="T3413" s="191"/>
      <c r="U3413" s="191"/>
      <c r="V3413" s="191"/>
      <c r="W3413" s="191"/>
    </row>
    <row r="3414" spans="1:23">
      <c r="A3414" s="191"/>
      <c r="B3414" s="191"/>
      <c r="C3414" s="191"/>
      <c r="D3414" s="191"/>
      <c r="E3414" s="182"/>
      <c r="F3414" s="191"/>
      <c r="G3414" s="191"/>
      <c r="H3414" s="191"/>
      <c r="I3414" s="182"/>
      <c r="J3414" s="191"/>
      <c r="K3414" s="191"/>
      <c r="L3414" s="191"/>
      <c r="M3414" s="191"/>
      <c r="N3414" s="191"/>
      <c r="O3414" s="191"/>
      <c r="P3414" s="191"/>
      <c r="Q3414" s="191"/>
      <c r="R3414" s="191"/>
      <c r="S3414" s="191"/>
      <c r="T3414" s="191"/>
      <c r="U3414" s="191"/>
      <c r="V3414" s="191"/>
      <c r="W3414" s="191"/>
    </row>
    <row r="3415" spans="1:23">
      <c r="A3415" s="191"/>
      <c r="B3415" s="191"/>
      <c r="C3415" s="191"/>
      <c r="D3415" s="191"/>
      <c r="E3415" s="182"/>
      <c r="F3415" s="191"/>
      <c r="G3415" s="191"/>
      <c r="H3415" s="191"/>
      <c r="I3415" s="182"/>
      <c r="J3415" s="191"/>
      <c r="K3415" s="191"/>
      <c r="L3415" s="191"/>
      <c r="M3415" s="191"/>
      <c r="N3415" s="191"/>
      <c r="O3415" s="191"/>
      <c r="P3415" s="191"/>
      <c r="Q3415" s="191"/>
      <c r="R3415" s="191"/>
      <c r="S3415" s="191"/>
      <c r="T3415" s="191"/>
      <c r="U3415" s="191"/>
      <c r="V3415" s="191"/>
      <c r="W3415" s="191"/>
    </row>
    <row r="3416" spans="1:23">
      <c r="A3416" s="191"/>
      <c r="B3416" s="191"/>
      <c r="C3416" s="191"/>
      <c r="D3416" s="191"/>
      <c r="E3416" s="182"/>
      <c r="F3416" s="191"/>
      <c r="G3416" s="191"/>
      <c r="H3416" s="191"/>
      <c r="I3416" s="182"/>
      <c r="J3416" s="191"/>
      <c r="K3416" s="191"/>
      <c r="L3416" s="191"/>
      <c r="M3416" s="191"/>
      <c r="N3416" s="191"/>
      <c r="O3416" s="191"/>
      <c r="P3416" s="191"/>
      <c r="Q3416" s="191"/>
      <c r="R3416" s="191"/>
      <c r="S3416" s="191"/>
      <c r="T3416" s="191"/>
      <c r="U3416" s="191"/>
      <c r="V3416" s="191"/>
      <c r="W3416" s="191"/>
    </row>
    <row r="3417" spans="1:23">
      <c r="A3417" s="191"/>
      <c r="B3417" s="191"/>
      <c r="C3417" s="191"/>
      <c r="D3417" s="191"/>
      <c r="E3417" s="182"/>
      <c r="F3417" s="191"/>
      <c r="G3417" s="191"/>
      <c r="H3417" s="191"/>
      <c r="I3417" s="182"/>
      <c r="J3417" s="191"/>
      <c r="K3417" s="191"/>
      <c r="L3417" s="191"/>
      <c r="M3417" s="191"/>
      <c r="N3417" s="191"/>
      <c r="O3417" s="191"/>
      <c r="P3417" s="191"/>
      <c r="Q3417" s="191"/>
      <c r="R3417" s="191"/>
      <c r="S3417" s="191"/>
      <c r="T3417" s="191"/>
      <c r="U3417" s="191"/>
      <c r="V3417" s="191"/>
      <c r="W3417" s="191"/>
    </row>
    <row r="3418" spans="1:23">
      <c r="A3418" s="191"/>
      <c r="B3418" s="191"/>
      <c r="C3418" s="191"/>
      <c r="D3418" s="191"/>
      <c r="E3418" s="182"/>
      <c r="F3418" s="191"/>
      <c r="G3418" s="191"/>
      <c r="H3418" s="191"/>
      <c r="I3418" s="182"/>
      <c r="J3418" s="191"/>
      <c r="K3418" s="191"/>
      <c r="L3418" s="191"/>
      <c r="M3418" s="191"/>
      <c r="N3418" s="191"/>
      <c r="O3418" s="191"/>
      <c r="P3418" s="191"/>
      <c r="Q3418" s="191"/>
      <c r="R3418" s="191"/>
      <c r="S3418" s="191"/>
      <c r="T3418" s="191"/>
      <c r="U3418" s="191"/>
      <c r="V3418" s="191"/>
      <c r="W3418" s="191"/>
    </row>
    <row r="3419" spans="1:23">
      <c r="A3419" s="191"/>
      <c r="B3419" s="191"/>
      <c r="C3419" s="191"/>
      <c r="D3419" s="191"/>
      <c r="E3419" s="182"/>
      <c r="F3419" s="191"/>
      <c r="G3419" s="191"/>
      <c r="H3419" s="191"/>
      <c r="I3419" s="182"/>
      <c r="J3419" s="191"/>
      <c r="K3419" s="191"/>
      <c r="L3419" s="191"/>
      <c r="M3419" s="191"/>
      <c r="N3419" s="191"/>
      <c r="O3419" s="191"/>
      <c r="P3419" s="191"/>
      <c r="Q3419" s="191"/>
      <c r="R3419" s="191"/>
      <c r="S3419" s="191"/>
      <c r="T3419" s="191"/>
      <c r="U3419" s="191"/>
      <c r="V3419" s="191"/>
      <c r="W3419" s="191"/>
    </row>
    <row r="3420" spans="1:23">
      <c r="A3420" s="191"/>
      <c r="B3420" s="191"/>
      <c r="C3420" s="191"/>
      <c r="D3420" s="191"/>
      <c r="E3420" s="182"/>
      <c r="F3420" s="191"/>
      <c r="G3420" s="191"/>
      <c r="H3420" s="191"/>
      <c r="I3420" s="182"/>
      <c r="J3420" s="191"/>
      <c r="K3420" s="191"/>
      <c r="L3420" s="191"/>
      <c r="M3420" s="191"/>
      <c r="N3420" s="191"/>
      <c r="O3420" s="191"/>
      <c r="P3420" s="191"/>
      <c r="Q3420" s="191"/>
      <c r="R3420" s="191"/>
      <c r="S3420" s="191"/>
      <c r="T3420" s="191"/>
      <c r="U3420" s="191"/>
      <c r="V3420" s="191"/>
      <c r="W3420" s="191"/>
    </row>
    <row r="3421" spans="1:23">
      <c r="A3421" s="191"/>
      <c r="B3421" s="191"/>
      <c r="C3421" s="191"/>
      <c r="D3421" s="191"/>
      <c r="E3421" s="182"/>
      <c r="F3421" s="191"/>
      <c r="G3421" s="191"/>
      <c r="H3421" s="191"/>
      <c r="I3421" s="182"/>
      <c r="J3421" s="191"/>
      <c r="K3421" s="191"/>
      <c r="L3421" s="191"/>
      <c r="M3421" s="191"/>
      <c r="N3421" s="191"/>
      <c r="O3421" s="191"/>
      <c r="P3421" s="191"/>
      <c r="Q3421" s="191"/>
      <c r="R3421" s="191"/>
      <c r="S3421" s="191"/>
      <c r="T3421" s="191"/>
      <c r="U3421" s="191"/>
      <c r="V3421" s="191"/>
      <c r="W3421" s="191"/>
    </row>
    <row r="3422" spans="1:23">
      <c r="A3422" s="191"/>
      <c r="B3422" s="191"/>
      <c r="C3422" s="191"/>
      <c r="D3422" s="191"/>
      <c r="E3422" s="182"/>
      <c r="F3422" s="191"/>
      <c r="G3422" s="191"/>
      <c r="H3422" s="191"/>
      <c r="I3422" s="182"/>
      <c r="J3422" s="191"/>
      <c r="K3422" s="191"/>
      <c r="L3422" s="191"/>
      <c r="M3422" s="191"/>
      <c r="N3422" s="191"/>
      <c r="O3422" s="191"/>
      <c r="P3422" s="191"/>
      <c r="Q3422" s="191"/>
      <c r="R3422" s="191"/>
      <c r="S3422" s="191"/>
      <c r="T3422" s="191"/>
      <c r="U3422" s="191"/>
      <c r="V3422" s="191"/>
      <c r="W3422" s="191"/>
    </row>
    <row r="3423" spans="1:23">
      <c r="A3423" s="191"/>
      <c r="B3423" s="191"/>
      <c r="C3423" s="191"/>
      <c r="D3423" s="191"/>
      <c r="E3423" s="182"/>
      <c r="F3423" s="191"/>
      <c r="G3423" s="191"/>
      <c r="H3423" s="191"/>
      <c r="I3423" s="182"/>
      <c r="J3423" s="191"/>
      <c r="K3423" s="191"/>
      <c r="L3423" s="191"/>
      <c r="M3423" s="191"/>
      <c r="N3423" s="191"/>
      <c r="O3423" s="191"/>
      <c r="P3423" s="191"/>
      <c r="Q3423" s="191"/>
      <c r="R3423" s="191"/>
      <c r="S3423" s="191"/>
      <c r="T3423" s="191"/>
      <c r="U3423" s="191"/>
      <c r="V3423" s="191"/>
      <c r="W3423" s="191"/>
    </row>
    <row r="3424" spans="1:23">
      <c r="A3424" s="191"/>
      <c r="B3424" s="191"/>
      <c r="C3424" s="191"/>
      <c r="D3424" s="191"/>
      <c r="E3424" s="182"/>
      <c r="F3424" s="191"/>
      <c r="G3424" s="191"/>
      <c r="H3424" s="191"/>
      <c r="I3424" s="182"/>
      <c r="J3424" s="191"/>
      <c r="K3424" s="191"/>
      <c r="L3424" s="191"/>
      <c r="M3424" s="191"/>
      <c r="N3424" s="191"/>
      <c r="O3424" s="191"/>
      <c r="P3424" s="191"/>
      <c r="Q3424" s="191"/>
      <c r="R3424" s="191"/>
      <c r="S3424" s="191"/>
      <c r="T3424" s="191"/>
      <c r="U3424" s="191"/>
      <c r="V3424" s="191"/>
      <c r="W3424" s="191"/>
    </row>
    <row r="3425" spans="1:23">
      <c r="A3425" s="191"/>
      <c r="B3425" s="191"/>
      <c r="C3425" s="191"/>
      <c r="D3425" s="191"/>
      <c r="E3425" s="182"/>
      <c r="F3425" s="191"/>
      <c r="G3425" s="191"/>
      <c r="H3425" s="191"/>
      <c r="I3425" s="182"/>
      <c r="J3425" s="191"/>
      <c r="K3425" s="191"/>
      <c r="L3425" s="191"/>
      <c r="M3425" s="191"/>
      <c r="N3425" s="191"/>
      <c r="O3425" s="191"/>
      <c r="P3425" s="191"/>
      <c r="Q3425" s="191"/>
      <c r="R3425" s="191"/>
      <c r="S3425" s="191"/>
      <c r="T3425" s="191"/>
      <c r="U3425" s="191"/>
      <c r="V3425" s="191"/>
      <c r="W3425" s="191"/>
    </row>
    <row r="3426" spans="1:23">
      <c r="A3426" s="191"/>
      <c r="B3426" s="191"/>
      <c r="C3426" s="191"/>
      <c r="D3426" s="191"/>
      <c r="E3426" s="182"/>
      <c r="F3426" s="191"/>
      <c r="G3426" s="191"/>
      <c r="H3426" s="191"/>
      <c r="I3426" s="182"/>
      <c r="J3426" s="191"/>
      <c r="K3426" s="191"/>
      <c r="L3426" s="191"/>
      <c r="M3426" s="191"/>
      <c r="N3426" s="191"/>
      <c r="O3426" s="191"/>
      <c r="P3426" s="191"/>
      <c r="Q3426" s="191"/>
      <c r="R3426" s="191"/>
      <c r="S3426" s="191"/>
      <c r="T3426" s="191"/>
      <c r="U3426" s="191"/>
      <c r="V3426" s="191"/>
      <c r="W3426" s="191"/>
    </row>
    <row r="3427" spans="1:23">
      <c r="A3427" s="191"/>
      <c r="B3427" s="191"/>
      <c r="C3427" s="191"/>
      <c r="D3427" s="191"/>
      <c r="E3427" s="182"/>
      <c r="F3427" s="191"/>
      <c r="G3427" s="191"/>
      <c r="H3427" s="191"/>
      <c r="I3427" s="182"/>
      <c r="J3427" s="191"/>
      <c r="K3427" s="191"/>
      <c r="L3427" s="191"/>
      <c r="M3427" s="191"/>
      <c r="N3427" s="191"/>
      <c r="O3427" s="191"/>
      <c r="P3427" s="191"/>
      <c r="Q3427" s="191"/>
      <c r="R3427" s="191"/>
      <c r="S3427" s="191"/>
      <c r="T3427" s="191"/>
      <c r="U3427" s="191"/>
      <c r="V3427" s="191"/>
      <c r="W3427" s="191"/>
    </row>
    <row r="3428" spans="1:23">
      <c r="A3428" s="191"/>
      <c r="B3428" s="191"/>
      <c r="C3428" s="191"/>
      <c r="D3428" s="191"/>
      <c r="E3428" s="182"/>
      <c r="F3428" s="191"/>
      <c r="G3428" s="191"/>
      <c r="H3428" s="191"/>
      <c r="I3428" s="182"/>
      <c r="J3428" s="191"/>
      <c r="K3428" s="191"/>
      <c r="L3428" s="191"/>
      <c r="M3428" s="191"/>
      <c r="N3428" s="191"/>
      <c r="O3428" s="191"/>
      <c r="P3428" s="191"/>
      <c r="Q3428" s="191"/>
      <c r="R3428" s="191"/>
      <c r="S3428" s="191"/>
      <c r="T3428" s="191"/>
      <c r="U3428" s="191"/>
      <c r="V3428" s="191"/>
      <c r="W3428" s="191"/>
    </row>
    <row r="3429" spans="1:23">
      <c r="A3429" s="191"/>
      <c r="B3429" s="191"/>
      <c r="C3429" s="191"/>
      <c r="D3429" s="191"/>
      <c r="E3429" s="182"/>
      <c r="F3429" s="191"/>
      <c r="G3429" s="191"/>
      <c r="H3429" s="191"/>
      <c r="I3429" s="182"/>
      <c r="J3429" s="191"/>
      <c r="K3429" s="191"/>
      <c r="L3429" s="191"/>
      <c r="M3429" s="191"/>
      <c r="N3429" s="191"/>
      <c r="O3429" s="191"/>
      <c r="P3429" s="191"/>
      <c r="Q3429" s="191"/>
      <c r="R3429" s="191"/>
      <c r="S3429" s="191"/>
      <c r="T3429" s="191"/>
      <c r="U3429" s="191"/>
      <c r="V3429" s="191"/>
      <c r="W3429" s="191"/>
    </row>
    <row r="3430" spans="1:23">
      <c r="A3430" s="191"/>
      <c r="B3430" s="191"/>
      <c r="C3430" s="191"/>
      <c r="D3430" s="191"/>
      <c r="E3430" s="182"/>
      <c r="F3430" s="191"/>
      <c r="G3430" s="191"/>
      <c r="H3430" s="191"/>
      <c r="I3430" s="182"/>
      <c r="J3430" s="191"/>
      <c r="K3430" s="191"/>
      <c r="L3430" s="191"/>
      <c r="M3430" s="191"/>
      <c r="N3430" s="191"/>
      <c r="O3430" s="191"/>
      <c r="P3430" s="191"/>
      <c r="Q3430" s="191"/>
      <c r="R3430" s="191"/>
      <c r="S3430" s="191"/>
      <c r="T3430" s="191"/>
      <c r="U3430" s="191"/>
      <c r="V3430" s="191"/>
      <c r="W3430" s="191"/>
    </row>
    <row r="3431" spans="1:23">
      <c r="A3431" s="191"/>
      <c r="B3431" s="191"/>
      <c r="C3431" s="191"/>
      <c r="D3431" s="191"/>
      <c r="E3431" s="182"/>
      <c r="F3431" s="191"/>
      <c r="G3431" s="191"/>
      <c r="H3431" s="191"/>
      <c r="I3431" s="182"/>
      <c r="J3431" s="191"/>
      <c r="K3431" s="191"/>
      <c r="L3431" s="191"/>
      <c r="M3431" s="191"/>
      <c r="N3431" s="191"/>
      <c r="O3431" s="191"/>
      <c r="P3431" s="191"/>
      <c r="Q3431" s="191"/>
      <c r="R3431" s="191"/>
      <c r="S3431" s="191"/>
      <c r="T3431" s="191"/>
      <c r="U3431" s="191"/>
      <c r="V3431" s="191"/>
      <c r="W3431" s="191"/>
    </row>
    <row r="3432" spans="1:23">
      <c r="A3432" s="191"/>
      <c r="B3432" s="191"/>
      <c r="C3432" s="191"/>
      <c r="D3432" s="191"/>
      <c r="E3432" s="182"/>
      <c r="F3432" s="191"/>
      <c r="G3432" s="191"/>
      <c r="H3432" s="191"/>
      <c r="I3432" s="182"/>
      <c r="J3432" s="191"/>
      <c r="K3432" s="191"/>
      <c r="L3432" s="191"/>
      <c r="M3432" s="191"/>
      <c r="N3432" s="191"/>
      <c r="O3432" s="191"/>
      <c r="P3432" s="191"/>
      <c r="Q3432" s="191"/>
      <c r="R3432" s="191"/>
      <c r="S3432" s="191"/>
      <c r="T3432" s="191"/>
      <c r="U3432" s="191"/>
      <c r="V3432" s="191"/>
      <c r="W3432" s="191"/>
    </row>
    <row r="3433" spans="1:23">
      <c r="A3433" s="191"/>
      <c r="B3433" s="191"/>
      <c r="C3433" s="191"/>
      <c r="D3433" s="191"/>
      <c r="E3433" s="182"/>
      <c r="F3433" s="191"/>
      <c r="G3433" s="191"/>
      <c r="H3433" s="191"/>
      <c r="I3433" s="182"/>
      <c r="J3433" s="191"/>
      <c r="K3433" s="191"/>
      <c r="L3433" s="191"/>
      <c r="M3433" s="191"/>
      <c r="N3433" s="191"/>
      <c r="O3433" s="191"/>
      <c r="P3433" s="191"/>
      <c r="Q3433" s="191"/>
      <c r="R3433" s="191"/>
      <c r="S3433" s="191"/>
      <c r="T3433" s="191"/>
      <c r="U3433" s="191"/>
      <c r="V3433" s="191"/>
      <c r="W3433" s="191"/>
    </row>
    <row r="3434" spans="1:23">
      <c r="A3434" s="191"/>
      <c r="B3434" s="191"/>
      <c r="C3434" s="191"/>
      <c r="D3434" s="191"/>
      <c r="E3434" s="182"/>
      <c r="F3434" s="191"/>
      <c r="G3434" s="191"/>
      <c r="H3434" s="191"/>
      <c r="I3434" s="182"/>
      <c r="J3434" s="191"/>
      <c r="K3434" s="191"/>
      <c r="L3434" s="191"/>
      <c r="M3434" s="191"/>
      <c r="N3434" s="191"/>
      <c r="O3434" s="191"/>
      <c r="P3434" s="191"/>
      <c r="Q3434" s="191"/>
      <c r="R3434" s="191"/>
      <c r="S3434" s="191"/>
      <c r="T3434" s="191"/>
      <c r="U3434" s="191"/>
      <c r="V3434" s="191"/>
      <c r="W3434" s="191"/>
    </row>
    <row r="3435" spans="1:23">
      <c r="A3435" s="191"/>
      <c r="B3435" s="191"/>
      <c r="C3435" s="191"/>
      <c r="D3435" s="191"/>
      <c r="E3435" s="182"/>
      <c r="F3435" s="191"/>
      <c r="G3435" s="191"/>
      <c r="H3435" s="191"/>
      <c r="I3435" s="182"/>
      <c r="J3435" s="191"/>
      <c r="K3435" s="191"/>
      <c r="L3435" s="191"/>
      <c r="M3435" s="191"/>
      <c r="N3435" s="191"/>
      <c r="O3435" s="191"/>
      <c r="P3435" s="191"/>
      <c r="Q3435" s="191"/>
      <c r="R3435" s="191"/>
      <c r="S3435" s="191"/>
      <c r="T3435" s="191"/>
      <c r="U3435" s="191"/>
      <c r="V3435" s="191"/>
      <c r="W3435" s="191"/>
    </row>
    <row r="3436" spans="1:23">
      <c r="A3436" s="191"/>
      <c r="B3436" s="191"/>
      <c r="C3436" s="191"/>
      <c r="D3436" s="191"/>
      <c r="E3436" s="182"/>
      <c r="F3436" s="191"/>
      <c r="G3436" s="191"/>
      <c r="H3436" s="191"/>
      <c r="I3436" s="182"/>
      <c r="J3436" s="191"/>
      <c r="K3436" s="191"/>
      <c r="L3436" s="191"/>
      <c r="M3436" s="191"/>
      <c r="N3436" s="191"/>
      <c r="O3436" s="191"/>
      <c r="P3436" s="191"/>
      <c r="Q3436" s="191"/>
      <c r="R3436" s="191"/>
      <c r="S3436" s="191"/>
      <c r="T3436" s="191"/>
      <c r="U3436" s="191"/>
      <c r="V3436" s="191"/>
      <c r="W3436" s="191"/>
    </row>
    <row r="3437" spans="1:23">
      <c r="A3437" s="191"/>
      <c r="B3437" s="191"/>
      <c r="C3437" s="191"/>
      <c r="D3437" s="191"/>
      <c r="E3437" s="182"/>
      <c r="F3437" s="191"/>
      <c r="G3437" s="191"/>
      <c r="H3437" s="191"/>
      <c r="I3437" s="182"/>
      <c r="J3437" s="191"/>
      <c r="K3437" s="191"/>
      <c r="L3437" s="191"/>
      <c r="M3437" s="191"/>
      <c r="N3437" s="191"/>
      <c r="O3437" s="191"/>
      <c r="P3437" s="191"/>
      <c r="Q3437" s="191"/>
      <c r="R3437" s="191"/>
      <c r="S3437" s="191"/>
      <c r="T3437" s="191"/>
      <c r="U3437" s="191"/>
      <c r="V3437" s="191"/>
      <c r="W3437" s="191"/>
    </row>
    <row r="3438" spans="1:23">
      <c r="A3438" s="191"/>
      <c r="B3438" s="191"/>
      <c r="C3438" s="191"/>
      <c r="D3438" s="191"/>
      <c r="E3438" s="182"/>
      <c r="F3438" s="191"/>
      <c r="G3438" s="191"/>
      <c r="H3438" s="191"/>
      <c r="I3438" s="182"/>
      <c r="J3438" s="191"/>
      <c r="K3438" s="191"/>
      <c r="L3438" s="191"/>
      <c r="M3438" s="191"/>
      <c r="N3438" s="191"/>
      <c r="O3438" s="191"/>
      <c r="P3438" s="191"/>
      <c r="Q3438" s="191"/>
      <c r="R3438" s="191"/>
      <c r="S3438" s="191"/>
      <c r="T3438" s="191"/>
      <c r="U3438" s="191"/>
      <c r="V3438" s="191"/>
      <c r="W3438" s="191"/>
    </row>
    <row r="3439" spans="1:23">
      <c r="A3439" s="191"/>
      <c r="B3439" s="191"/>
      <c r="C3439" s="191"/>
      <c r="D3439" s="191"/>
      <c r="E3439" s="182"/>
      <c r="F3439" s="191"/>
      <c r="G3439" s="191"/>
      <c r="H3439" s="191"/>
      <c r="I3439" s="182"/>
      <c r="J3439" s="191"/>
      <c r="K3439" s="191"/>
      <c r="L3439" s="191"/>
      <c r="M3439" s="191"/>
      <c r="N3439" s="191"/>
      <c r="O3439" s="191"/>
      <c r="P3439" s="191"/>
      <c r="Q3439" s="191"/>
      <c r="R3439" s="191"/>
      <c r="S3439" s="191"/>
      <c r="T3439" s="191"/>
      <c r="U3439" s="191"/>
      <c r="V3439" s="191"/>
      <c r="W3439" s="191"/>
    </row>
    <row r="3440" spans="1:23">
      <c r="A3440" s="191"/>
      <c r="B3440" s="191"/>
      <c r="C3440" s="191"/>
      <c r="D3440" s="191"/>
      <c r="E3440" s="182"/>
      <c r="F3440" s="191"/>
      <c r="G3440" s="191"/>
      <c r="H3440" s="191"/>
      <c r="I3440" s="182"/>
      <c r="J3440" s="191"/>
      <c r="K3440" s="191"/>
      <c r="L3440" s="191"/>
      <c r="M3440" s="191"/>
      <c r="N3440" s="191"/>
      <c r="O3440" s="191"/>
      <c r="P3440" s="191"/>
      <c r="Q3440" s="191"/>
      <c r="R3440" s="191"/>
      <c r="S3440" s="191"/>
      <c r="T3440" s="191"/>
      <c r="U3440" s="191"/>
      <c r="V3440" s="191"/>
      <c r="W3440" s="191"/>
    </row>
    <row r="3441" spans="1:23">
      <c r="A3441" s="191"/>
      <c r="B3441" s="191"/>
      <c r="C3441" s="191"/>
      <c r="D3441" s="191"/>
      <c r="E3441" s="182"/>
      <c r="F3441" s="191"/>
      <c r="G3441" s="191"/>
      <c r="H3441" s="191"/>
      <c r="I3441" s="182"/>
      <c r="J3441" s="191"/>
      <c r="K3441" s="191"/>
      <c r="L3441" s="191"/>
      <c r="M3441" s="191"/>
      <c r="N3441" s="191"/>
      <c r="O3441" s="191"/>
      <c r="P3441" s="191"/>
      <c r="Q3441" s="191"/>
      <c r="R3441" s="191"/>
      <c r="S3441" s="191"/>
      <c r="T3441" s="191"/>
      <c r="U3441" s="191"/>
      <c r="V3441" s="191"/>
      <c r="W3441" s="191"/>
    </row>
    <row r="3442" spans="1:23">
      <c r="A3442" s="191"/>
      <c r="B3442" s="191"/>
      <c r="C3442" s="191"/>
      <c r="D3442" s="191"/>
      <c r="E3442" s="182"/>
      <c r="F3442" s="191"/>
      <c r="G3442" s="191"/>
      <c r="H3442" s="191"/>
      <c r="I3442" s="182"/>
      <c r="J3442" s="191"/>
      <c r="K3442" s="191"/>
      <c r="L3442" s="191"/>
      <c r="M3442" s="191"/>
      <c r="N3442" s="191"/>
      <c r="O3442" s="191"/>
      <c r="P3442" s="191"/>
      <c r="Q3442" s="191"/>
      <c r="R3442" s="191"/>
      <c r="S3442" s="191"/>
      <c r="T3442" s="191"/>
      <c r="U3442" s="191"/>
      <c r="V3442" s="191"/>
      <c r="W3442" s="191"/>
    </row>
    <row r="3443" spans="1:23">
      <c r="A3443" s="191"/>
      <c r="B3443" s="191"/>
      <c r="C3443" s="191"/>
      <c r="D3443" s="191"/>
      <c r="E3443" s="182"/>
      <c r="F3443" s="191"/>
      <c r="G3443" s="191"/>
      <c r="H3443" s="191"/>
      <c r="I3443" s="182"/>
      <c r="J3443" s="191"/>
      <c r="K3443" s="191"/>
      <c r="L3443" s="191"/>
      <c r="M3443" s="191"/>
      <c r="N3443" s="191"/>
      <c r="O3443" s="191"/>
      <c r="P3443" s="191"/>
      <c r="Q3443" s="191"/>
      <c r="R3443" s="191"/>
      <c r="S3443" s="191"/>
      <c r="T3443" s="191"/>
      <c r="U3443" s="191"/>
      <c r="V3443" s="191"/>
      <c r="W3443" s="191"/>
    </row>
    <row r="3444" spans="1:23">
      <c r="A3444" s="191"/>
      <c r="B3444" s="191"/>
      <c r="C3444" s="191"/>
      <c r="D3444" s="191"/>
      <c r="E3444" s="182"/>
      <c r="F3444" s="191"/>
      <c r="G3444" s="191"/>
      <c r="H3444" s="191"/>
      <c r="I3444" s="182"/>
      <c r="J3444" s="191"/>
      <c r="K3444" s="191"/>
      <c r="L3444" s="191"/>
      <c r="M3444" s="191"/>
      <c r="N3444" s="191"/>
      <c r="O3444" s="191"/>
      <c r="P3444" s="191"/>
      <c r="Q3444" s="191"/>
      <c r="R3444" s="191"/>
      <c r="S3444" s="191"/>
      <c r="T3444" s="191"/>
      <c r="U3444" s="191"/>
      <c r="V3444" s="191"/>
      <c r="W3444" s="191"/>
    </row>
    <row r="3445" spans="1:23">
      <c r="A3445" s="191"/>
      <c r="B3445" s="191"/>
      <c r="C3445" s="191"/>
      <c r="D3445" s="191"/>
      <c r="E3445" s="182"/>
      <c r="F3445" s="191"/>
      <c r="G3445" s="191"/>
      <c r="H3445" s="191"/>
      <c r="I3445" s="182"/>
      <c r="J3445" s="191"/>
      <c r="K3445" s="191"/>
      <c r="L3445" s="191"/>
      <c r="M3445" s="191"/>
      <c r="N3445" s="191"/>
      <c r="O3445" s="191"/>
      <c r="P3445" s="191"/>
      <c r="Q3445" s="191"/>
      <c r="R3445" s="191"/>
      <c r="S3445" s="191"/>
      <c r="T3445" s="191"/>
      <c r="U3445" s="191"/>
      <c r="V3445" s="191"/>
      <c r="W3445" s="191"/>
    </row>
    <row r="3446" spans="1:23">
      <c r="A3446" s="191"/>
      <c r="B3446" s="191"/>
      <c r="C3446" s="191"/>
      <c r="D3446" s="191"/>
      <c r="E3446" s="182"/>
      <c r="F3446" s="191"/>
      <c r="G3446" s="191"/>
      <c r="H3446" s="191"/>
      <c r="I3446" s="182"/>
      <c r="J3446" s="191"/>
      <c r="K3446" s="191"/>
      <c r="L3446" s="191"/>
      <c r="M3446" s="191"/>
      <c r="N3446" s="191"/>
      <c r="O3446" s="191"/>
      <c r="P3446" s="191"/>
      <c r="Q3446" s="191"/>
      <c r="R3446" s="191"/>
      <c r="S3446" s="191"/>
      <c r="T3446" s="191"/>
      <c r="U3446" s="191"/>
      <c r="V3446" s="191"/>
      <c r="W3446" s="191"/>
    </row>
    <row r="3447" spans="1:23">
      <c r="A3447" s="191"/>
      <c r="B3447" s="191"/>
      <c r="C3447" s="191"/>
      <c r="D3447" s="191"/>
      <c r="E3447" s="182"/>
      <c r="F3447" s="191"/>
      <c r="G3447" s="191"/>
      <c r="H3447" s="191"/>
      <c r="I3447" s="182"/>
      <c r="J3447" s="191"/>
      <c r="K3447" s="191"/>
      <c r="L3447" s="191"/>
      <c r="M3447" s="191"/>
      <c r="N3447" s="191"/>
      <c r="O3447" s="191"/>
      <c r="P3447" s="191"/>
      <c r="Q3447" s="191"/>
      <c r="R3447" s="191"/>
      <c r="S3447" s="191"/>
      <c r="T3447" s="191"/>
      <c r="U3447" s="191"/>
      <c r="V3447" s="191"/>
      <c r="W3447" s="191"/>
    </row>
    <row r="3448" spans="1:23">
      <c r="A3448" s="191"/>
      <c r="B3448" s="191"/>
      <c r="C3448" s="191"/>
      <c r="D3448" s="191"/>
      <c r="E3448" s="182"/>
      <c r="F3448" s="191"/>
      <c r="G3448" s="191"/>
      <c r="H3448" s="191"/>
      <c r="I3448" s="182"/>
      <c r="J3448" s="191"/>
      <c r="K3448" s="191"/>
      <c r="L3448" s="191"/>
      <c r="M3448" s="191"/>
      <c r="N3448" s="191"/>
      <c r="O3448" s="191"/>
      <c r="P3448" s="191"/>
      <c r="Q3448" s="191"/>
      <c r="R3448" s="191"/>
      <c r="S3448" s="191"/>
      <c r="T3448" s="191"/>
      <c r="U3448" s="191"/>
      <c r="V3448" s="191"/>
      <c r="W3448" s="191"/>
    </row>
    <row r="3449" spans="1:23">
      <c r="A3449" s="191"/>
      <c r="B3449" s="191"/>
      <c r="C3449" s="191"/>
      <c r="D3449" s="191"/>
      <c r="E3449" s="182"/>
      <c r="F3449" s="191"/>
      <c r="G3449" s="191"/>
      <c r="H3449" s="191"/>
      <c r="I3449" s="182"/>
      <c r="J3449" s="191"/>
      <c r="K3449" s="191"/>
      <c r="L3449" s="191"/>
      <c r="M3449" s="191"/>
      <c r="N3449" s="191"/>
      <c r="O3449" s="191"/>
      <c r="P3449" s="191"/>
      <c r="Q3449" s="191"/>
      <c r="R3449" s="191"/>
      <c r="S3449" s="191"/>
      <c r="T3449" s="191"/>
      <c r="U3449" s="191"/>
      <c r="V3449" s="191"/>
      <c r="W3449" s="191"/>
    </row>
    <row r="3450" spans="1:23">
      <c r="A3450" s="191"/>
      <c r="B3450" s="191"/>
      <c r="C3450" s="191"/>
      <c r="D3450" s="191"/>
      <c r="E3450" s="182"/>
      <c r="F3450" s="191"/>
      <c r="G3450" s="191"/>
      <c r="H3450" s="191"/>
      <c r="I3450" s="182"/>
      <c r="J3450" s="191"/>
      <c r="K3450" s="191"/>
      <c r="L3450" s="191"/>
      <c r="M3450" s="191"/>
      <c r="N3450" s="191"/>
      <c r="O3450" s="191"/>
      <c r="P3450" s="191"/>
      <c r="Q3450" s="191"/>
      <c r="R3450" s="191"/>
      <c r="S3450" s="191"/>
      <c r="T3450" s="191"/>
      <c r="U3450" s="191"/>
      <c r="V3450" s="191"/>
      <c r="W3450" s="191"/>
    </row>
    <row r="3451" spans="1:23">
      <c r="A3451" s="191"/>
      <c r="B3451" s="191"/>
      <c r="C3451" s="191"/>
      <c r="D3451" s="191"/>
      <c r="E3451" s="182"/>
      <c r="F3451" s="191"/>
      <c r="G3451" s="191"/>
      <c r="H3451" s="191"/>
      <c r="I3451" s="182"/>
      <c r="J3451" s="191"/>
      <c r="K3451" s="191"/>
      <c r="L3451" s="191"/>
      <c r="M3451" s="191"/>
      <c r="N3451" s="191"/>
      <c r="O3451" s="191"/>
      <c r="P3451" s="191"/>
      <c r="Q3451" s="191"/>
      <c r="R3451" s="191"/>
      <c r="S3451" s="191"/>
      <c r="T3451" s="191"/>
      <c r="U3451" s="191"/>
      <c r="V3451" s="191"/>
      <c r="W3451" s="191"/>
    </row>
    <row r="3452" spans="1:23">
      <c r="A3452" s="191"/>
      <c r="B3452" s="191"/>
      <c r="C3452" s="191"/>
      <c r="D3452" s="191"/>
      <c r="E3452" s="182"/>
      <c r="F3452" s="191"/>
      <c r="G3452" s="191"/>
      <c r="H3452" s="191"/>
      <c r="I3452" s="182"/>
      <c r="J3452" s="191"/>
      <c r="K3452" s="191"/>
      <c r="L3452" s="191"/>
      <c r="M3452" s="191"/>
      <c r="N3452" s="191"/>
      <c r="O3452" s="191"/>
      <c r="P3452" s="191"/>
      <c r="Q3452" s="191"/>
      <c r="R3452" s="191"/>
      <c r="S3452" s="191"/>
      <c r="T3452" s="191"/>
      <c r="U3452" s="191"/>
      <c r="V3452" s="191"/>
      <c r="W3452" s="191"/>
    </row>
    <row r="3453" spans="1:23">
      <c r="A3453" s="191"/>
      <c r="B3453" s="191"/>
      <c r="C3453" s="191"/>
      <c r="D3453" s="191"/>
      <c r="E3453" s="182"/>
      <c r="F3453" s="191"/>
      <c r="G3453" s="191"/>
      <c r="H3453" s="191"/>
      <c r="I3453" s="182"/>
      <c r="J3453" s="191"/>
      <c r="K3453" s="191"/>
      <c r="L3453" s="191"/>
      <c r="M3453" s="191"/>
      <c r="N3453" s="191"/>
      <c r="O3453" s="191"/>
      <c r="P3453" s="191"/>
      <c r="Q3453" s="191"/>
      <c r="R3453" s="191"/>
      <c r="S3453" s="191"/>
      <c r="T3453" s="191"/>
      <c r="U3453" s="191"/>
      <c r="V3453" s="191"/>
      <c r="W3453" s="191"/>
    </row>
    <row r="3454" spans="1:23">
      <c r="A3454" s="191"/>
      <c r="B3454" s="191"/>
      <c r="C3454" s="191"/>
      <c r="D3454" s="191"/>
      <c r="E3454" s="182"/>
      <c r="F3454" s="191"/>
      <c r="G3454" s="191"/>
      <c r="H3454" s="191"/>
      <c r="I3454" s="182"/>
      <c r="J3454" s="191"/>
      <c r="K3454" s="191"/>
      <c r="L3454" s="191"/>
      <c r="M3454" s="191"/>
      <c r="N3454" s="191"/>
      <c r="O3454" s="191"/>
      <c r="P3454" s="191"/>
      <c r="Q3454" s="191"/>
      <c r="R3454" s="191"/>
      <c r="S3454" s="191"/>
      <c r="T3454" s="191"/>
      <c r="U3454" s="191"/>
      <c r="V3454" s="191"/>
      <c r="W3454" s="191"/>
    </row>
    <row r="3455" spans="1:23">
      <c r="A3455" s="191"/>
      <c r="B3455" s="191"/>
      <c r="C3455" s="191"/>
      <c r="D3455" s="191"/>
      <c r="E3455" s="182"/>
      <c r="F3455" s="191"/>
      <c r="G3455" s="191"/>
      <c r="H3455" s="191"/>
      <c r="I3455" s="182"/>
      <c r="J3455" s="191"/>
      <c r="K3455" s="191"/>
      <c r="L3455" s="191"/>
      <c r="M3455" s="191"/>
      <c r="N3455" s="191"/>
      <c r="O3455" s="191"/>
      <c r="P3455" s="191"/>
      <c r="Q3455" s="191"/>
      <c r="R3455" s="191"/>
      <c r="S3455" s="191"/>
      <c r="T3455" s="191"/>
      <c r="U3455" s="191"/>
      <c r="V3455" s="191"/>
      <c r="W3455" s="191"/>
    </row>
    <row r="3456" spans="1:23">
      <c r="A3456" s="191"/>
      <c r="B3456" s="191"/>
      <c r="C3456" s="191"/>
      <c r="D3456" s="191"/>
      <c r="E3456" s="182"/>
      <c r="F3456" s="191"/>
      <c r="G3456" s="191"/>
      <c r="H3456" s="191"/>
      <c r="I3456" s="182"/>
      <c r="J3456" s="191"/>
      <c r="K3456" s="191"/>
      <c r="L3456" s="191"/>
      <c r="M3456" s="191"/>
      <c r="N3456" s="191"/>
      <c r="O3456" s="191"/>
      <c r="P3456" s="191"/>
      <c r="Q3456" s="191"/>
      <c r="R3456" s="191"/>
      <c r="S3456" s="191"/>
      <c r="T3456" s="191"/>
      <c r="U3456" s="191"/>
      <c r="V3456" s="191"/>
      <c r="W3456" s="191"/>
    </row>
    <row r="3457" spans="1:23">
      <c r="A3457" s="191"/>
      <c r="B3457" s="191"/>
      <c r="C3457" s="191"/>
      <c r="D3457" s="191"/>
      <c r="E3457" s="182"/>
      <c r="F3457" s="191"/>
      <c r="G3457" s="191"/>
      <c r="H3457" s="191"/>
      <c r="I3457" s="182"/>
      <c r="J3457" s="191"/>
      <c r="K3457" s="191"/>
      <c r="L3457" s="191"/>
      <c r="M3457" s="191"/>
      <c r="N3457" s="191"/>
      <c r="O3457" s="191"/>
      <c r="P3457" s="191"/>
      <c r="Q3457" s="191"/>
      <c r="R3457" s="191"/>
      <c r="S3457" s="191"/>
      <c r="T3457" s="191"/>
      <c r="U3457" s="191"/>
      <c r="V3457" s="191"/>
      <c r="W3457" s="191"/>
    </row>
    <row r="3458" spans="1:23">
      <c r="A3458" s="191"/>
      <c r="B3458" s="191"/>
      <c r="C3458" s="191"/>
      <c r="D3458" s="191"/>
      <c r="E3458" s="182"/>
      <c r="F3458" s="191"/>
      <c r="G3458" s="191"/>
      <c r="H3458" s="191"/>
      <c r="I3458" s="182"/>
      <c r="J3458" s="191"/>
      <c r="K3458" s="191"/>
      <c r="L3458" s="191"/>
      <c r="M3458" s="191"/>
      <c r="N3458" s="191"/>
      <c r="O3458" s="191"/>
      <c r="P3458" s="191"/>
      <c r="Q3458" s="191"/>
      <c r="R3458" s="191"/>
      <c r="S3458" s="191"/>
      <c r="T3458" s="191"/>
      <c r="U3458" s="191"/>
      <c r="V3458" s="191"/>
      <c r="W3458" s="191"/>
    </row>
    <row r="3459" spans="1:23">
      <c r="A3459" s="191"/>
      <c r="B3459" s="191"/>
      <c r="C3459" s="191"/>
      <c r="D3459" s="191"/>
      <c r="E3459" s="182"/>
      <c r="F3459" s="191"/>
      <c r="G3459" s="191"/>
      <c r="H3459" s="191"/>
      <c r="I3459" s="182"/>
      <c r="J3459" s="191"/>
      <c r="K3459" s="191"/>
      <c r="L3459" s="191"/>
      <c r="M3459" s="191"/>
      <c r="N3459" s="191"/>
      <c r="O3459" s="191"/>
      <c r="P3459" s="191"/>
      <c r="Q3459" s="191"/>
      <c r="R3459" s="191"/>
      <c r="S3459" s="191"/>
      <c r="T3459" s="191"/>
      <c r="U3459" s="191"/>
      <c r="V3459" s="191"/>
      <c r="W3459" s="191"/>
    </row>
    <row r="3460" spans="1:23">
      <c r="A3460" s="191"/>
      <c r="B3460" s="191"/>
      <c r="C3460" s="191"/>
      <c r="D3460" s="191"/>
      <c r="E3460" s="182"/>
      <c r="F3460" s="191"/>
      <c r="G3460" s="191"/>
      <c r="H3460" s="191"/>
      <c r="I3460" s="182"/>
      <c r="J3460" s="191"/>
      <c r="K3460" s="191"/>
      <c r="L3460" s="191"/>
      <c r="M3460" s="191"/>
      <c r="N3460" s="191"/>
      <c r="O3460" s="191"/>
      <c r="P3460" s="191"/>
      <c r="Q3460" s="191"/>
      <c r="R3460" s="191"/>
      <c r="S3460" s="191"/>
      <c r="T3460" s="191"/>
      <c r="U3460" s="191"/>
      <c r="V3460" s="191"/>
      <c r="W3460" s="191"/>
    </row>
    <row r="3461" spans="1:23">
      <c r="A3461" s="191"/>
      <c r="B3461" s="191"/>
      <c r="C3461" s="191"/>
      <c r="D3461" s="191"/>
      <c r="E3461" s="182"/>
      <c r="F3461" s="191"/>
      <c r="G3461" s="191"/>
      <c r="H3461" s="191"/>
      <c r="I3461" s="182"/>
      <c r="J3461" s="191"/>
      <c r="K3461" s="191"/>
      <c r="L3461" s="191"/>
      <c r="M3461" s="191"/>
      <c r="N3461" s="191"/>
      <c r="O3461" s="191"/>
      <c r="P3461" s="191"/>
      <c r="Q3461" s="191"/>
      <c r="R3461" s="191"/>
      <c r="S3461" s="191"/>
      <c r="T3461" s="191"/>
      <c r="U3461" s="191"/>
      <c r="V3461" s="191"/>
      <c r="W3461" s="191"/>
    </row>
    <row r="3462" spans="1:23">
      <c r="A3462" s="191"/>
      <c r="B3462" s="191"/>
      <c r="C3462" s="191"/>
      <c r="D3462" s="191"/>
      <c r="E3462" s="182"/>
      <c r="F3462" s="191"/>
      <c r="G3462" s="191"/>
      <c r="H3462" s="191"/>
      <c r="I3462" s="182"/>
      <c r="J3462" s="191"/>
      <c r="K3462" s="191"/>
      <c r="L3462" s="191"/>
      <c r="M3462" s="191"/>
      <c r="N3462" s="191"/>
      <c r="O3462" s="191"/>
      <c r="P3462" s="191"/>
      <c r="Q3462" s="191"/>
      <c r="R3462" s="191"/>
      <c r="S3462" s="191"/>
      <c r="T3462" s="191"/>
      <c r="U3462" s="191"/>
      <c r="V3462" s="191"/>
      <c r="W3462" s="191"/>
    </row>
    <row r="3463" spans="1:23">
      <c r="A3463" s="191"/>
      <c r="B3463" s="191"/>
      <c r="C3463" s="191"/>
      <c r="D3463" s="191"/>
      <c r="E3463" s="182"/>
      <c r="F3463" s="191"/>
      <c r="G3463" s="191"/>
      <c r="H3463" s="191"/>
      <c r="I3463" s="182"/>
      <c r="J3463" s="191"/>
      <c r="K3463" s="191"/>
      <c r="L3463" s="191"/>
      <c r="M3463" s="191"/>
      <c r="N3463" s="191"/>
      <c r="O3463" s="191"/>
      <c r="P3463" s="191"/>
      <c r="Q3463" s="191"/>
      <c r="R3463" s="191"/>
      <c r="S3463" s="191"/>
      <c r="T3463" s="191"/>
      <c r="U3463" s="191"/>
      <c r="V3463" s="191"/>
      <c r="W3463" s="191"/>
    </row>
    <row r="3464" spans="1:23">
      <c r="A3464" s="191"/>
      <c r="B3464" s="191"/>
      <c r="C3464" s="191"/>
      <c r="D3464" s="191"/>
      <c r="E3464" s="182"/>
      <c r="F3464" s="191"/>
      <c r="G3464" s="191"/>
      <c r="H3464" s="191"/>
      <c r="I3464" s="182"/>
      <c r="J3464" s="191"/>
      <c r="K3464" s="191"/>
      <c r="L3464" s="191"/>
      <c r="M3464" s="191"/>
      <c r="N3464" s="191"/>
      <c r="O3464" s="191"/>
      <c r="P3464" s="191"/>
      <c r="Q3464" s="191"/>
      <c r="R3464" s="191"/>
      <c r="S3464" s="191"/>
      <c r="T3464" s="191"/>
      <c r="U3464" s="191"/>
      <c r="V3464" s="191"/>
      <c r="W3464" s="191"/>
    </row>
    <row r="3465" spans="1:23">
      <c r="A3465" s="191"/>
      <c r="B3465" s="191"/>
      <c r="C3465" s="191"/>
      <c r="D3465" s="191"/>
      <c r="E3465" s="182"/>
      <c r="F3465" s="191"/>
      <c r="G3465" s="191"/>
      <c r="H3465" s="191"/>
      <c r="I3465" s="182"/>
      <c r="J3465" s="191"/>
      <c r="K3465" s="191"/>
      <c r="L3465" s="191"/>
      <c r="M3465" s="191"/>
      <c r="N3465" s="191"/>
      <c r="O3465" s="191"/>
      <c r="P3465" s="191"/>
      <c r="Q3465" s="191"/>
      <c r="R3465" s="191"/>
      <c r="S3465" s="191"/>
      <c r="T3465" s="191"/>
      <c r="U3465" s="191"/>
      <c r="V3465" s="191"/>
      <c r="W3465" s="191"/>
    </row>
    <row r="3466" spans="1:23">
      <c r="A3466" s="191"/>
      <c r="B3466" s="191"/>
      <c r="C3466" s="191"/>
      <c r="D3466" s="191"/>
      <c r="E3466" s="182"/>
      <c r="F3466" s="191"/>
      <c r="G3466" s="191"/>
      <c r="H3466" s="191"/>
      <c r="I3466" s="182"/>
      <c r="J3466" s="191"/>
      <c r="K3466" s="191"/>
      <c r="L3466" s="191"/>
      <c r="M3466" s="191"/>
      <c r="N3466" s="191"/>
      <c r="O3466" s="191"/>
      <c r="P3466" s="191"/>
      <c r="Q3466" s="191"/>
      <c r="R3466" s="191"/>
      <c r="S3466" s="191"/>
      <c r="T3466" s="191"/>
      <c r="U3466" s="191"/>
      <c r="V3466" s="191"/>
      <c r="W3466" s="191"/>
    </row>
    <row r="3467" spans="1:23">
      <c r="A3467" s="191"/>
      <c r="B3467" s="191"/>
      <c r="C3467" s="191"/>
      <c r="D3467" s="191"/>
      <c r="E3467" s="182"/>
      <c r="F3467" s="191"/>
      <c r="G3467" s="191"/>
      <c r="H3467" s="191"/>
      <c r="I3467" s="182"/>
      <c r="J3467" s="191"/>
      <c r="K3467" s="191"/>
      <c r="L3467" s="191"/>
      <c r="M3467" s="191"/>
      <c r="N3467" s="191"/>
      <c r="O3467" s="191"/>
      <c r="P3467" s="191"/>
      <c r="Q3467" s="191"/>
      <c r="R3467" s="191"/>
      <c r="S3467" s="191"/>
      <c r="T3467" s="191"/>
      <c r="U3467" s="191"/>
      <c r="V3467" s="191"/>
      <c r="W3467" s="191"/>
    </row>
    <row r="3468" spans="1:23">
      <c r="A3468" s="191"/>
      <c r="B3468" s="191"/>
      <c r="C3468" s="191"/>
      <c r="D3468" s="191"/>
      <c r="E3468" s="182"/>
      <c r="F3468" s="191"/>
      <c r="G3468" s="191"/>
      <c r="H3468" s="191"/>
      <c r="I3468" s="182"/>
      <c r="J3468" s="191"/>
      <c r="K3468" s="191"/>
      <c r="L3468" s="191"/>
      <c r="M3468" s="191"/>
      <c r="N3468" s="191"/>
      <c r="O3468" s="191"/>
      <c r="P3468" s="191"/>
      <c r="Q3468" s="191"/>
      <c r="R3468" s="191"/>
      <c r="S3468" s="191"/>
      <c r="T3468" s="191"/>
      <c r="U3468" s="191"/>
      <c r="V3468" s="191"/>
      <c r="W3468" s="191"/>
    </row>
    <row r="3469" spans="1:23">
      <c r="A3469" s="191"/>
      <c r="B3469" s="191"/>
      <c r="C3469" s="191"/>
      <c r="D3469" s="191"/>
      <c r="E3469" s="182"/>
      <c r="F3469" s="191"/>
      <c r="G3469" s="191"/>
      <c r="H3469" s="191"/>
      <c r="I3469" s="182"/>
      <c r="J3469" s="191"/>
      <c r="K3469" s="191"/>
      <c r="L3469" s="191"/>
      <c r="M3469" s="191"/>
      <c r="N3469" s="191"/>
      <c r="O3469" s="191"/>
      <c r="P3469" s="191"/>
      <c r="Q3469" s="191"/>
      <c r="R3469" s="191"/>
      <c r="S3469" s="191"/>
      <c r="T3469" s="191"/>
      <c r="U3469" s="191"/>
      <c r="V3469" s="191"/>
      <c r="W3469" s="191"/>
    </row>
    <row r="3470" spans="1:23">
      <c r="A3470" s="191"/>
      <c r="B3470" s="191"/>
      <c r="C3470" s="191"/>
      <c r="D3470" s="191"/>
      <c r="E3470" s="182"/>
      <c r="F3470" s="191"/>
      <c r="G3470" s="191"/>
      <c r="H3470" s="191"/>
      <c r="I3470" s="182"/>
      <c r="J3470" s="191"/>
      <c r="K3470" s="191"/>
      <c r="L3470" s="191"/>
      <c r="M3470" s="191"/>
      <c r="N3470" s="191"/>
      <c r="O3470" s="191"/>
      <c r="P3470" s="191"/>
      <c r="Q3470" s="191"/>
      <c r="R3470" s="191"/>
      <c r="S3470" s="191"/>
      <c r="T3470" s="191"/>
      <c r="U3470" s="191"/>
      <c r="V3470" s="191"/>
      <c r="W3470" s="191"/>
    </row>
    <row r="3471" spans="1:23">
      <c r="A3471" s="191"/>
      <c r="B3471" s="191"/>
      <c r="C3471" s="191"/>
      <c r="D3471" s="191"/>
      <c r="E3471" s="182"/>
      <c r="F3471" s="191"/>
      <c r="G3471" s="191"/>
      <c r="H3471" s="191"/>
      <c r="I3471" s="182"/>
      <c r="J3471" s="191"/>
      <c r="K3471" s="191"/>
      <c r="L3471" s="191"/>
      <c r="M3471" s="191"/>
      <c r="N3471" s="191"/>
      <c r="O3471" s="191"/>
      <c r="P3471" s="191"/>
      <c r="Q3471" s="191"/>
      <c r="R3471" s="191"/>
      <c r="S3471" s="191"/>
      <c r="T3471" s="191"/>
      <c r="U3471" s="191"/>
      <c r="V3471" s="191"/>
      <c r="W3471" s="191"/>
    </row>
    <row r="3472" spans="1:23">
      <c r="A3472" s="191"/>
      <c r="B3472" s="191"/>
      <c r="C3472" s="191"/>
      <c r="D3472" s="191"/>
      <c r="E3472" s="182"/>
      <c r="F3472" s="191"/>
      <c r="G3472" s="191"/>
      <c r="H3472" s="191"/>
      <c r="I3472" s="182"/>
      <c r="J3472" s="191"/>
      <c r="K3472" s="191"/>
      <c r="L3472" s="191"/>
      <c r="M3472" s="191"/>
      <c r="N3472" s="191"/>
      <c r="O3472" s="191"/>
      <c r="P3472" s="191"/>
      <c r="Q3472" s="191"/>
      <c r="R3472" s="191"/>
      <c r="S3472" s="191"/>
      <c r="T3472" s="191"/>
      <c r="U3472" s="191"/>
      <c r="V3472" s="191"/>
      <c r="W3472" s="191"/>
    </row>
    <row r="3473" spans="1:23">
      <c r="A3473" s="191"/>
      <c r="B3473" s="191"/>
      <c r="C3473" s="191"/>
      <c r="D3473" s="191"/>
      <c r="E3473" s="182"/>
      <c r="F3473" s="191"/>
      <c r="G3473" s="191"/>
      <c r="H3473" s="191"/>
      <c r="I3473" s="182"/>
      <c r="J3473" s="191"/>
      <c r="K3473" s="191"/>
      <c r="L3473" s="191"/>
      <c r="M3473" s="191"/>
      <c r="N3473" s="191"/>
      <c r="O3473" s="191"/>
      <c r="P3473" s="191"/>
      <c r="Q3473" s="191"/>
      <c r="R3473" s="191"/>
      <c r="S3473" s="191"/>
      <c r="T3473" s="191"/>
      <c r="U3473" s="191"/>
      <c r="V3473" s="191"/>
      <c r="W3473" s="191"/>
    </row>
    <row r="3474" spans="1:23">
      <c r="A3474" s="191"/>
      <c r="B3474" s="191"/>
      <c r="C3474" s="191"/>
      <c r="D3474" s="191"/>
      <c r="E3474" s="182"/>
      <c r="F3474" s="191"/>
      <c r="G3474" s="191"/>
      <c r="H3474" s="191"/>
      <c r="I3474" s="182"/>
      <c r="J3474" s="191"/>
      <c r="K3474" s="191"/>
      <c r="L3474" s="191"/>
      <c r="M3474" s="191"/>
      <c r="N3474" s="191"/>
      <c r="O3474" s="191"/>
      <c r="P3474" s="191"/>
      <c r="Q3474" s="191"/>
      <c r="R3474" s="191"/>
      <c r="S3474" s="191"/>
      <c r="T3474" s="191"/>
      <c r="U3474" s="191"/>
      <c r="V3474" s="191"/>
      <c r="W3474" s="191"/>
    </row>
    <row r="3475" spans="1:23">
      <c r="A3475" s="191"/>
      <c r="B3475" s="191"/>
      <c r="C3475" s="191"/>
      <c r="D3475" s="191"/>
      <c r="E3475" s="182"/>
      <c r="F3475" s="191"/>
      <c r="G3475" s="191"/>
      <c r="H3475" s="191"/>
      <c r="I3475" s="182"/>
      <c r="J3475" s="191"/>
      <c r="K3475" s="191"/>
      <c r="L3475" s="191"/>
      <c r="M3475" s="191"/>
      <c r="N3475" s="191"/>
      <c r="O3475" s="191"/>
      <c r="P3475" s="191"/>
      <c r="Q3475" s="191"/>
      <c r="R3475" s="191"/>
      <c r="S3475" s="191"/>
      <c r="T3475" s="191"/>
      <c r="U3475" s="191"/>
      <c r="V3475" s="191"/>
      <c r="W3475" s="191"/>
    </row>
    <row r="3476" spans="1:23">
      <c r="A3476" s="191"/>
      <c r="B3476" s="191"/>
      <c r="C3476" s="191"/>
      <c r="D3476" s="191"/>
      <c r="E3476" s="182"/>
      <c r="F3476" s="191"/>
      <c r="G3476" s="191"/>
      <c r="H3476" s="191"/>
      <c r="I3476" s="182"/>
      <c r="J3476" s="191"/>
      <c r="K3476" s="191"/>
      <c r="L3476" s="191"/>
      <c r="M3476" s="191"/>
      <c r="N3476" s="191"/>
      <c r="O3476" s="191"/>
      <c r="P3476" s="191"/>
      <c r="Q3476" s="191"/>
      <c r="R3476" s="191"/>
      <c r="S3476" s="191"/>
      <c r="T3476" s="191"/>
      <c r="U3476" s="191"/>
      <c r="V3476" s="191"/>
      <c r="W3476" s="191"/>
    </row>
    <row r="3477" spans="1:23">
      <c r="A3477" s="191"/>
      <c r="B3477" s="191"/>
      <c r="C3477" s="191"/>
      <c r="D3477" s="191"/>
      <c r="E3477" s="182"/>
      <c r="F3477" s="191"/>
      <c r="G3477" s="191"/>
      <c r="H3477" s="191"/>
      <c r="I3477" s="182"/>
      <c r="J3477" s="191"/>
      <c r="K3477" s="191"/>
      <c r="L3477" s="191"/>
      <c r="M3477" s="191"/>
      <c r="N3477" s="191"/>
      <c r="O3477" s="191"/>
      <c r="P3477" s="191"/>
      <c r="Q3477" s="191"/>
      <c r="R3477" s="191"/>
      <c r="S3477" s="191"/>
      <c r="T3477" s="191"/>
      <c r="U3477" s="191"/>
      <c r="V3477" s="191"/>
      <c r="W3477" s="191"/>
    </row>
    <row r="3478" spans="1:23">
      <c r="A3478" s="191"/>
      <c r="B3478" s="191"/>
      <c r="C3478" s="191"/>
      <c r="D3478" s="191"/>
      <c r="E3478" s="182"/>
      <c r="F3478" s="191"/>
      <c r="G3478" s="191"/>
      <c r="H3478" s="191"/>
      <c r="I3478" s="182"/>
      <c r="J3478" s="191"/>
      <c r="K3478" s="191"/>
      <c r="L3478" s="191"/>
      <c r="M3478" s="191"/>
      <c r="N3478" s="191"/>
      <c r="O3478" s="191"/>
      <c r="P3478" s="191"/>
      <c r="Q3478" s="191"/>
      <c r="R3478" s="191"/>
      <c r="S3478" s="191"/>
      <c r="T3478" s="191"/>
      <c r="U3478" s="191"/>
      <c r="V3478" s="191"/>
      <c r="W3478" s="191"/>
    </row>
    <row r="3479" spans="1:23">
      <c r="A3479" s="191"/>
      <c r="B3479" s="191"/>
      <c r="C3479" s="191"/>
      <c r="D3479" s="191"/>
      <c r="E3479" s="182"/>
      <c r="F3479" s="191"/>
      <c r="G3479" s="191"/>
      <c r="H3479" s="191"/>
      <c r="I3479" s="182"/>
      <c r="J3479" s="191"/>
      <c r="K3479" s="191"/>
      <c r="L3479" s="191"/>
      <c r="M3479" s="191"/>
      <c r="N3479" s="191"/>
      <c r="O3479" s="191"/>
      <c r="P3479" s="191"/>
      <c r="Q3479" s="191"/>
      <c r="R3479" s="191"/>
      <c r="S3479" s="191"/>
      <c r="T3479" s="191"/>
      <c r="U3479" s="191"/>
      <c r="V3479" s="191"/>
      <c r="W3479" s="191"/>
    </row>
    <row r="3480" spans="1:23">
      <c r="A3480" s="191"/>
      <c r="B3480" s="191"/>
      <c r="C3480" s="191"/>
      <c r="D3480" s="191"/>
      <c r="E3480" s="182"/>
      <c r="F3480" s="191"/>
      <c r="G3480" s="191"/>
      <c r="H3480" s="191"/>
      <c r="I3480" s="182"/>
      <c r="J3480" s="191"/>
      <c r="K3480" s="191"/>
      <c r="L3480" s="191"/>
      <c r="M3480" s="191"/>
      <c r="N3480" s="191"/>
      <c r="O3480" s="191"/>
      <c r="P3480" s="191"/>
      <c r="Q3480" s="191"/>
      <c r="R3480" s="191"/>
      <c r="S3480" s="191"/>
      <c r="T3480" s="191"/>
      <c r="U3480" s="191"/>
      <c r="V3480" s="191"/>
      <c r="W3480" s="191"/>
    </row>
    <row r="3481" spans="1:23">
      <c r="A3481" s="191"/>
      <c r="B3481" s="191"/>
      <c r="C3481" s="191"/>
      <c r="D3481" s="191"/>
      <c r="E3481" s="182"/>
      <c r="F3481" s="191"/>
      <c r="G3481" s="191"/>
      <c r="H3481" s="191"/>
      <c r="I3481" s="182"/>
      <c r="J3481" s="191"/>
      <c r="K3481" s="191"/>
      <c r="L3481" s="191"/>
      <c r="M3481" s="191"/>
      <c r="N3481" s="191"/>
      <c r="O3481" s="191"/>
      <c r="P3481" s="191"/>
      <c r="Q3481" s="191"/>
      <c r="R3481" s="191"/>
      <c r="S3481" s="191"/>
      <c r="T3481" s="191"/>
      <c r="U3481" s="191"/>
      <c r="V3481" s="191"/>
      <c r="W3481" s="191"/>
    </row>
    <row r="3482" spans="1:23">
      <c r="A3482" s="191"/>
      <c r="B3482" s="191"/>
      <c r="C3482" s="191"/>
      <c r="D3482" s="191"/>
      <c r="E3482" s="182"/>
      <c r="F3482" s="191"/>
      <c r="G3482" s="191"/>
      <c r="H3482" s="191"/>
      <c r="I3482" s="182"/>
      <c r="J3482" s="191"/>
      <c r="K3482" s="191"/>
      <c r="L3482" s="191"/>
      <c r="M3482" s="191"/>
      <c r="N3482" s="191"/>
      <c r="O3482" s="191"/>
      <c r="P3482" s="191"/>
      <c r="Q3482" s="191"/>
      <c r="R3482" s="191"/>
      <c r="S3482" s="191"/>
      <c r="T3482" s="191"/>
      <c r="U3482" s="191"/>
      <c r="V3482" s="191"/>
      <c r="W3482" s="191"/>
    </row>
    <row r="3483" spans="1:23">
      <c r="A3483" s="191"/>
      <c r="B3483" s="191"/>
      <c r="C3483" s="191"/>
      <c r="D3483" s="191"/>
      <c r="E3483" s="182"/>
      <c r="F3483" s="191"/>
      <c r="G3483" s="191"/>
      <c r="H3483" s="191"/>
      <c r="I3483" s="182"/>
      <c r="J3483" s="191"/>
      <c r="K3483" s="191"/>
      <c r="L3483" s="191"/>
      <c r="M3483" s="191"/>
      <c r="N3483" s="191"/>
      <c r="O3483" s="191"/>
      <c r="P3483" s="191"/>
      <c r="Q3483" s="191"/>
      <c r="R3483" s="191"/>
      <c r="S3483" s="191"/>
      <c r="T3483" s="191"/>
      <c r="U3483" s="191"/>
      <c r="V3483" s="191"/>
      <c r="W3483" s="191"/>
    </row>
    <row r="3484" spans="1:23">
      <c r="A3484" s="191"/>
      <c r="B3484" s="191"/>
      <c r="C3484" s="191"/>
      <c r="D3484" s="191"/>
      <c r="E3484" s="182"/>
      <c r="F3484" s="191"/>
      <c r="G3484" s="191"/>
      <c r="H3484" s="191"/>
      <c r="I3484" s="182"/>
      <c r="J3484" s="191"/>
      <c r="K3484" s="191"/>
      <c r="L3484" s="191"/>
      <c r="M3484" s="191"/>
      <c r="N3484" s="191"/>
      <c r="O3484" s="191"/>
      <c r="P3484" s="191"/>
      <c r="Q3484" s="191"/>
      <c r="R3484" s="191"/>
      <c r="S3484" s="191"/>
      <c r="T3484" s="191"/>
      <c r="U3484" s="191"/>
      <c r="V3484" s="191"/>
      <c r="W3484" s="191"/>
    </row>
    <row r="3485" spans="1:23">
      <c r="A3485" s="191"/>
      <c r="B3485" s="191"/>
      <c r="C3485" s="191"/>
      <c r="D3485" s="191"/>
      <c r="E3485" s="182"/>
      <c r="F3485" s="191"/>
      <c r="G3485" s="191"/>
      <c r="H3485" s="191"/>
      <c r="I3485" s="182"/>
      <c r="J3485" s="191"/>
      <c r="K3485" s="191"/>
      <c r="L3485" s="191"/>
      <c r="M3485" s="191"/>
      <c r="N3485" s="191"/>
      <c r="O3485" s="191"/>
      <c r="P3485" s="191"/>
      <c r="Q3485" s="191"/>
      <c r="R3485" s="191"/>
      <c r="S3485" s="191"/>
      <c r="T3485" s="191"/>
      <c r="U3485" s="191"/>
      <c r="V3485" s="191"/>
      <c r="W3485" s="191"/>
    </row>
    <row r="3486" spans="1:23">
      <c r="A3486" s="191"/>
      <c r="B3486" s="191"/>
      <c r="C3486" s="191"/>
      <c r="D3486" s="191"/>
      <c r="E3486" s="182"/>
      <c r="F3486" s="191"/>
      <c r="G3486" s="191"/>
      <c r="H3486" s="191"/>
      <c r="I3486" s="182"/>
      <c r="J3486" s="191"/>
      <c r="K3486" s="191"/>
      <c r="L3486" s="191"/>
      <c r="M3486" s="191"/>
      <c r="N3486" s="191"/>
      <c r="O3486" s="191"/>
      <c r="P3486" s="191"/>
      <c r="Q3486" s="191"/>
      <c r="R3486" s="191"/>
      <c r="S3486" s="191"/>
      <c r="T3486" s="191"/>
      <c r="U3486" s="191"/>
      <c r="V3486" s="191"/>
      <c r="W3486" s="191"/>
    </row>
    <row r="3487" spans="1:23">
      <c r="A3487" s="191"/>
      <c r="B3487" s="191"/>
      <c r="C3487" s="191"/>
      <c r="D3487" s="191"/>
      <c r="E3487" s="182"/>
      <c r="F3487" s="191"/>
      <c r="G3487" s="191"/>
      <c r="H3487" s="191"/>
      <c r="I3487" s="182"/>
      <c r="J3487" s="191"/>
      <c r="K3487" s="191"/>
      <c r="L3487" s="191"/>
      <c r="M3487" s="191"/>
      <c r="N3487" s="191"/>
      <c r="O3487" s="191"/>
      <c r="P3487" s="191"/>
      <c r="Q3487" s="191"/>
      <c r="R3487" s="191"/>
      <c r="S3487" s="191"/>
      <c r="T3487" s="191"/>
      <c r="U3487" s="191"/>
      <c r="V3487" s="191"/>
      <c r="W3487" s="191"/>
    </row>
    <row r="3488" spans="1:23">
      <c r="A3488" s="191"/>
      <c r="B3488" s="191"/>
      <c r="C3488" s="191"/>
      <c r="D3488" s="191"/>
      <c r="E3488" s="182"/>
      <c r="F3488" s="191"/>
      <c r="G3488" s="191"/>
      <c r="H3488" s="191"/>
      <c r="I3488" s="182"/>
      <c r="J3488" s="191"/>
      <c r="K3488" s="191"/>
      <c r="L3488" s="191"/>
      <c r="M3488" s="191"/>
      <c r="N3488" s="191"/>
      <c r="O3488" s="191"/>
      <c r="P3488" s="191"/>
      <c r="Q3488" s="191"/>
      <c r="R3488" s="191"/>
      <c r="S3488" s="191"/>
      <c r="T3488" s="191"/>
      <c r="U3488" s="191"/>
      <c r="V3488" s="191"/>
      <c r="W3488" s="191"/>
    </row>
    <row r="3489" spans="1:23">
      <c r="A3489" s="191"/>
      <c r="B3489" s="191"/>
      <c r="C3489" s="191"/>
      <c r="D3489" s="191"/>
      <c r="E3489" s="182"/>
      <c r="F3489" s="191"/>
      <c r="G3489" s="191"/>
      <c r="H3489" s="191"/>
      <c r="I3489" s="182"/>
      <c r="J3489" s="191"/>
      <c r="K3489" s="191"/>
      <c r="L3489" s="191"/>
      <c r="M3489" s="191"/>
      <c r="N3489" s="191"/>
      <c r="O3489" s="191"/>
      <c r="P3489" s="191"/>
      <c r="Q3489" s="191"/>
      <c r="R3489" s="191"/>
      <c r="S3489" s="191"/>
      <c r="T3489" s="191"/>
      <c r="U3489" s="191"/>
      <c r="V3489" s="191"/>
      <c r="W3489" s="191"/>
    </row>
    <row r="3490" spans="1:23">
      <c r="A3490" s="191"/>
      <c r="B3490" s="191"/>
      <c r="C3490" s="191"/>
      <c r="D3490" s="191"/>
      <c r="E3490" s="182"/>
      <c r="F3490" s="191"/>
      <c r="G3490" s="191"/>
      <c r="H3490" s="191"/>
      <c r="I3490" s="182"/>
      <c r="J3490" s="191"/>
      <c r="K3490" s="191"/>
      <c r="L3490" s="191"/>
      <c r="M3490" s="191"/>
      <c r="N3490" s="191"/>
      <c r="O3490" s="191"/>
      <c r="P3490" s="191"/>
      <c r="Q3490" s="191"/>
      <c r="R3490" s="191"/>
      <c r="S3490" s="191"/>
      <c r="T3490" s="191"/>
      <c r="U3490" s="191"/>
      <c r="V3490" s="191"/>
      <c r="W3490" s="191"/>
    </row>
    <row r="3491" spans="1:23">
      <c r="A3491" s="191"/>
      <c r="B3491" s="191"/>
      <c r="C3491" s="191"/>
      <c r="D3491" s="191"/>
      <c r="E3491" s="182"/>
      <c r="F3491" s="191"/>
      <c r="G3491" s="191"/>
      <c r="H3491" s="191"/>
      <c r="I3491" s="182"/>
      <c r="J3491" s="191"/>
      <c r="K3491" s="191"/>
      <c r="L3491" s="191"/>
      <c r="M3491" s="191"/>
      <c r="N3491" s="191"/>
      <c r="O3491" s="191"/>
      <c r="P3491" s="191"/>
      <c r="Q3491" s="191"/>
      <c r="R3491" s="191"/>
      <c r="S3491" s="191"/>
      <c r="T3491" s="191"/>
      <c r="U3491" s="191"/>
      <c r="V3491" s="191"/>
      <c r="W3491" s="191"/>
    </row>
    <row r="3492" spans="1:23">
      <c r="A3492" s="191"/>
      <c r="B3492" s="191"/>
      <c r="C3492" s="191"/>
      <c r="D3492" s="191"/>
      <c r="E3492" s="182"/>
      <c r="F3492" s="191"/>
      <c r="G3492" s="191"/>
      <c r="H3492" s="191"/>
      <c r="I3492" s="182"/>
      <c r="J3492" s="191"/>
      <c r="K3492" s="191"/>
      <c r="L3492" s="191"/>
      <c r="M3492" s="191"/>
      <c r="N3492" s="191"/>
      <c r="O3492" s="191"/>
      <c r="P3492" s="191"/>
      <c r="Q3492" s="191"/>
      <c r="R3492" s="191"/>
      <c r="S3492" s="191"/>
      <c r="T3492" s="191"/>
      <c r="U3492" s="191"/>
      <c r="V3492" s="191"/>
      <c r="W3492" s="191"/>
    </row>
    <row r="3493" spans="1:23">
      <c r="A3493" s="191"/>
      <c r="B3493" s="191"/>
      <c r="C3493" s="191"/>
      <c r="D3493" s="191"/>
      <c r="E3493" s="182"/>
      <c r="F3493" s="191"/>
      <c r="G3493" s="191"/>
      <c r="H3493" s="191"/>
      <c r="I3493" s="182"/>
      <c r="J3493" s="191"/>
      <c r="K3493" s="191"/>
      <c r="L3493" s="191"/>
      <c r="M3493" s="191"/>
      <c r="N3493" s="191"/>
      <c r="O3493" s="191"/>
      <c r="P3493" s="191"/>
      <c r="Q3493" s="191"/>
      <c r="R3493" s="191"/>
      <c r="S3493" s="191"/>
      <c r="T3493" s="191"/>
      <c r="U3493" s="191"/>
      <c r="V3493" s="191"/>
      <c r="W3493" s="191"/>
    </row>
    <row r="3494" spans="1:23">
      <c r="A3494" s="191"/>
      <c r="B3494" s="191"/>
      <c r="C3494" s="191"/>
      <c r="D3494" s="191"/>
      <c r="E3494" s="182"/>
      <c r="F3494" s="191"/>
      <c r="G3494" s="191"/>
      <c r="H3494" s="191"/>
      <c r="I3494" s="182"/>
      <c r="J3494" s="191"/>
      <c r="K3494" s="191"/>
      <c r="L3494" s="191"/>
      <c r="M3494" s="191"/>
      <c r="N3494" s="191"/>
      <c r="O3494" s="191"/>
      <c r="P3494" s="191"/>
      <c r="Q3494" s="191"/>
      <c r="R3494" s="191"/>
      <c r="S3494" s="191"/>
      <c r="T3494" s="191"/>
      <c r="U3494" s="191"/>
      <c r="V3494" s="191"/>
      <c r="W3494" s="191"/>
    </row>
    <row r="3495" spans="1:23">
      <c r="A3495" s="191"/>
      <c r="B3495" s="191"/>
      <c r="C3495" s="191"/>
      <c r="D3495" s="191"/>
      <c r="E3495" s="182"/>
      <c r="F3495" s="191"/>
      <c r="G3495" s="191"/>
      <c r="H3495" s="191"/>
      <c r="I3495" s="182"/>
      <c r="J3495" s="191"/>
      <c r="K3495" s="191"/>
      <c r="L3495" s="191"/>
      <c r="M3495" s="191"/>
      <c r="N3495" s="191"/>
      <c r="O3495" s="191"/>
      <c r="P3495" s="191"/>
      <c r="Q3495" s="191"/>
      <c r="R3495" s="191"/>
      <c r="S3495" s="191"/>
      <c r="T3495" s="191"/>
      <c r="U3495" s="191"/>
      <c r="V3495" s="191"/>
      <c r="W3495" s="191"/>
    </row>
    <row r="3496" spans="1:23">
      <c r="A3496" s="191"/>
      <c r="B3496" s="191"/>
      <c r="C3496" s="191"/>
      <c r="D3496" s="191"/>
      <c r="E3496" s="182"/>
      <c r="F3496" s="191"/>
      <c r="G3496" s="191"/>
      <c r="H3496" s="191"/>
      <c r="I3496" s="182"/>
      <c r="J3496" s="191"/>
      <c r="K3496" s="191"/>
      <c r="L3496" s="191"/>
      <c r="M3496" s="191"/>
      <c r="N3496" s="191"/>
      <c r="O3496" s="191"/>
      <c r="P3496" s="191"/>
      <c r="Q3496" s="191"/>
      <c r="R3496" s="191"/>
      <c r="S3496" s="191"/>
      <c r="T3496" s="191"/>
      <c r="U3496" s="191"/>
      <c r="V3496" s="191"/>
      <c r="W3496" s="191"/>
    </row>
    <row r="3497" spans="1:23">
      <c r="A3497" s="191"/>
      <c r="B3497" s="191"/>
      <c r="C3497" s="191"/>
      <c r="D3497" s="191"/>
      <c r="E3497" s="182"/>
      <c r="F3497" s="191"/>
      <c r="G3497" s="191"/>
      <c r="H3497" s="191"/>
      <c r="I3497" s="182"/>
      <c r="J3497" s="191"/>
      <c r="K3497" s="191"/>
      <c r="L3497" s="191"/>
      <c r="M3497" s="191"/>
      <c r="N3497" s="191"/>
      <c r="O3497" s="191"/>
      <c r="P3497" s="191"/>
      <c r="Q3497" s="191"/>
      <c r="R3497" s="191"/>
      <c r="S3497" s="191"/>
      <c r="T3497" s="191"/>
      <c r="U3497" s="191"/>
      <c r="V3497" s="191"/>
      <c r="W3497" s="191"/>
    </row>
    <row r="3498" spans="1:23">
      <c r="A3498" s="191"/>
      <c r="B3498" s="191"/>
      <c r="C3498" s="191"/>
      <c r="D3498" s="191"/>
      <c r="E3498" s="182"/>
      <c r="F3498" s="191"/>
      <c r="G3498" s="191"/>
      <c r="H3498" s="191"/>
      <c r="I3498" s="182"/>
      <c r="J3498" s="191"/>
      <c r="K3498" s="191"/>
      <c r="L3498" s="191"/>
      <c r="M3498" s="191"/>
      <c r="N3498" s="191"/>
      <c r="O3498" s="191"/>
      <c r="P3498" s="191"/>
      <c r="Q3498" s="191"/>
      <c r="R3498" s="191"/>
      <c r="S3498" s="191"/>
      <c r="T3498" s="191"/>
      <c r="U3498" s="191"/>
      <c r="V3498" s="191"/>
      <c r="W3498" s="191"/>
    </row>
    <row r="3499" spans="1:23">
      <c r="A3499" s="191"/>
      <c r="B3499" s="191"/>
      <c r="C3499" s="191"/>
      <c r="D3499" s="191"/>
      <c r="E3499" s="182"/>
      <c r="F3499" s="191"/>
      <c r="G3499" s="191"/>
      <c r="H3499" s="191"/>
      <c r="I3499" s="182"/>
      <c r="J3499" s="191"/>
      <c r="K3499" s="191"/>
      <c r="L3499" s="191"/>
      <c r="M3499" s="191"/>
      <c r="N3499" s="191"/>
      <c r="O3499" s="191"/>
      <c r="P3499" s="191"/>
      <c r="Q3499" s="191"/>
      <c r="R3499" s="191"/>
      <c r="S3499" s="191"/>
      <c r="T3499" s="191"/>
      <c r="U3499" s="191"/>
      <c r="V3499" s="191"/>
      <c r="W3499" s="191"/>
    </row>
    <row r="3500" spans="1:23">
      <c r="A3500" s="191"/>
      <c r="B3500" s="191"/>
      <c r="C3500" s="191"/>
      <c r="D3500" s="191"/>
      <c r="E3500" s="182"/>
      <c r="F3500" s="191"/>
      <c r="G3500" s="191"/>
      <c r="H3500" s="191"/>
      <c r="I3500" s="182"/>
      <c r="J3500" s="191"/>
      <c r="K3500" s="191"/>
      <c r="L3500" s="191"/>
      <c r="M3500" s="191"/>
      <c r="N3500" s="191"/>
      <c r="O3500" s="191"/>
      <c r="P3500" s="191"/>
      <c r="Q3500" s="191"/>
      <c r="R3500" s="191"/>
      <c r="S3500" s="191"/>
      <c r="T3500" s="191"/>
      <c r="U3500" s="191"/>
      <c r="V3500" s="191"/>
      <c r="W3500" s="191"/>
    </row>
    <row r="3501" spans="1:23">
      <c r="A3501" s="191"/>
      <c r="B3501" s="191"/>
      <c r="C3501" s="191"/>
      <c r="D3501" s="191"/>
      <c r="E3501" s="182"/>
      <c r="F3501" s="191"/>
      <c r="G3501" s="191"/>
      <c r="H3501" s="191"/>
      <c r="I3501" s="182"/>
      <c r="J3501" s="191"/>
      <c r="K3501" s="191"/>
      <c r="L3501" s="191"/>
      <c r="M3501" s="191"/>
      <c r="N3501" s="191"/>
      <c r="O3501" s="191"/>
      <c r="P3501" s="191"/>
      <c r="Q3501" s="191"/>
      <c r="R3501" s="191"/>
      <c r="S3501" s="191"/>
      <c r="T3501" s="191"/>
      <c r="U3501" s="191"/>
      <c r="V3501" s="191"/>
      <c r="W3501" s="191"/>
    </row>
    <row r="3502" spans="1:23">
      <c r="A3502" s="191"/>
      <c r="B3502" s="191"/>
      <c r="C3502" s="191"/>
      <c r="D3502" s="191"/>
      <c r="E3502" s="182"/>
      <c r="F3502" s="191"/>
      <c r="G3502" s="191"/>
      <c r="H3502" s="191"/>
      <c r="I3502" s="182"/>
      <c r="J3502" s="191"/>
      <c r="K3502" s="191"/>
      <c r="L3502" s="191"/>
      <c r="M3502" s="191"/>
      <c r="N3502" s="191"/>
      <c r="O3502" s="191"/>
      <c r="P3502" s="191"/>
      <c r="Q3502" s="191"/>
      <c r="R3502" s="191"/>
      <c r="S3502" s="191"/>
      <c r="T3502" s="191"/>
      <c r="U3502" s="191"/>
      <c r="V3502" s="191"/>
      <c r="W3502" s="191"/>
    </row>
    <row r="3503" spans="1:23">
      <c r="A3503" s="191"/>
      <c r="B3503" s="191"/>
      <c r="C3503" s="191"/>
      <c r="D3503" s="191"/>
      <c r="E3503" s="182"/>
      <c r="F3503" s="191"/>
      <c r="G3503" s="191"/>
      <c r="H3503" s="191"/>
      <c r="I3503" s="182"/>
      <c r="J3503" s="191"/>
      <c r="K3503" s="191"/>
      <c r="L3503" s="191"/>
      <c r="M3503" s="191"/>
      <c r="N3503" s="191"/>
      <c r="O3503" s="191"/>
      <c r="P3503" s="191"/>
      <c r="Q3503" s="191"/>
      <c r="R3503" s="191"/>
      <c r="S3503" s="191"/>
      <c r="T3503" s="191"/>
      <c r="U3503" s="191"/>
      <c r="V3503" s="191"/>
      <c r="W3503" s="191"/>
    </row>
    <row r="3504" spans="1:23">
      <c r="A3504" s="191"/>
      <c r="B3504" s="191"/>
      <c r="C3504" s="191"/>
      <c r="D3504" s="191"/>
      <c r="E3504" s="182"/>
      <c r="F3504" s="191"/>
      <c r="G3504" s="191"/>
      <c r="H3504" s="191"/>
      <c r="I3504" s="182"/>
      <c r="J3504" s="191"/>
      <c r="K3504" s="191"/>
      <c r="L3504" s="191"/>
      <c r="M3504" s="191"/>
      <c r="N3504" s="191"/>
      <c r="O3504" s="191"/>
      <c r="P3504" s="191"/>
      <c r="Q3504" s="191"/>
      <c r="R3504" s="191"/>
      <c r="S3504" s="191"/>
      <c r="T3504" s="191"/>
      <c r="U3504" s="191"/>
      <c r="V3504" s="191"/>
      <c r="W3504" s="191"/>
    </row>
    <row r="3505" spans="1:23">
      <c r="A3505" s="191"/>
      <c r="B3505" s="191"/>
      <c r="C3505" s="191"/>
      <c r="D3505" s="191"/>
      <c r="E3505" s="182"/>
      <c r="F3505" s="191"/>
      <c r="G3505" s="191"/>
      <c r="H3505" s="191"/>
      <c r="I3505" s="182"/>
      <c r="J3505" s="191"/>
      <c r="K3505" s="191"/>
      <c r="L3505" s="191"/>
      <c r="M3505" s="191"/>
      <c r="N3505" s="191"/>
      <c r="O3505" s="191"/>
      <c r="P3505" s="191"/>
      <c r="Q3505" s="191"/>
      <c r="R3505" s="191"/>
      <c r="S3505" s="191"/>
      <c r="T3505" s="191"/>
      <c r="U3505" s="191"/>
      <c r="V3505" s="191"/>
      <c r="W3505" s="191"/>
    </row>
    <row r="3506" spans="1:23">
      <c r="A3506" s="191"/>
      <c r="B3506" s="191"/>
      <c r="C3506" s="191"/>
      <c r="D3506" s="191"/>
      <c r="E3506" s="182"/>
      <c r="F3506" s="191"/>
      <c r="G3506" s="191"/>
      <c r="H3506" s="191"/>
      <c r="I3506" s="182"/>
      <c r="J3506" s="191"/>
      <c r="K3506" s="191"/>
      <c r="L3506" s="191"/>
      <c r="M3506" s="191"/>
      <c r="N3506" s="191"/>
      <c r="O3506" s="191"/>
      <c r="P3506" s="191"/>
      <c r="Q3506" s="191"/>
      <c r="R3506" s="191"/>
      <c r="S3506" s="191"/>
      <c r="T3506" s="191"/>
      <c r="U3506" s="191"/>
      <c r="V3506" s="191"/>
      <c r="W3506" s="191"/>
    </row>
    <row r="3507" spans="1:23">
      <c r="A3507" s="191"/>
      <c r="B3507" s="191"/>
      <c r="C3507" s="191"/>
      <c r="D3507" s="191"/>
      <c r="E3507" s="182"/>
      <c r="F3507" s="191"/>
      <c r="G3507" s="191"/>
      <c r="H3507" s="191"/>
      <c r="I3507" s="182"/>
      <c r="J3507" s="191"/>
      <c r="K3507" s="191"/>
      <c r="L3507" s="191"/>
      <c r="M3507" s="191"/>
      <c r="N3507" s="191"/>
      <c r="O3507" s="191"/>
      <c r="P3507" s="191"/>
      <c r="Q3507" s="191"/>
      <c r="R3507" s="191"/>
      <c r="S3507" s="191"/>
      <c r="T3507" s="191"/>
      <c r="U3507" s="191"/>
      <c r="V3507" s="191"/>
      <c r="W3507" s="191"/>
    </row>
    <row r="3508" spans="1:23">
      <c r="A3508" s="191"/>
      <c r="B3508" s="191"/>
      <c r="C3508" s="191"/>
      <c r="D3508" s="191"/>
      <c r="E3508" s="182"/>
      <c r="F3508" s="191"/>
      <c r="G3508" s="191"/>
      <c r="H3508" s="191"/>
      <c r="I3508" s="182"/>
      <c r="J3508" s="191"/>
      <c r="K3508" s="191"/>
      <c r="L3508" s="191"/>
      <c r="M3508" s="191"/>
      <c r="N3508" s="191"/>
      <c r="O3508" s="191"/>
      <c r="P3508" s="191"/>
      <c r="Q3508" s="191"/>
      <c r="R3508" s="191"/>
      <c r="S3508" s="191"/>
      <c r="T3508" s="191"/>
      <c r="U3508" s="191"/>
      <c r="V3508" s="191"/>
      <c r="W3508" s="191"/>
    </row>
    <row r="3509" spans="1:23">
      <c r="A3509" s="191"/>
      <c r="B3509" s="191"/>
      <c r="C3509" s="191"/>
      <c r="D3509" s="191"/>
      <c r="E3509" s="182"/>
      <c r="F3509" s="191"/>
      <c r="G3509" s="191"/>
      <c r="H3509" s="191"/>
      <c r="I3509" s="182"/>
      <c r="J3509" s="191"/>
      <c r="K3509" s="191"/>
      <c r="L3509" s="191"/>
      <c r="M3509" s="191"/>
      <c r="N3509" s="191"/>
      <c r="O3509" s="191"/>
      <c r="P3509" s="191"/>
      <c r="Q3509" s="191"/>
      <c r="R3509" s="191"/>
      <c r="S3509" s="191"/>
      <c r="T3509" s="191"/>
      <c r="U3509" s="191"/>
      <c r="V3509" s="191"/>
      <c r="W3509" s="191"/>
    </row>
    <row r="3510" spans="1:23">
      <c r="A3510" s="191"/>
      <c r="B3510" s="191"/>
      <c r="C3510" s="191"/>
      <c r="D3510" s="191"/>
      <c r="E3510" s="182"/>
      <c r="F3510" s="191"/>
      <c r="G3510" s="191"/>
      <c r="H3510" s="191"/>
      <c r="I3510" s="182"/>
      <c r="J3510" s="191"/>
      <c r="K3510" s="191"/>
      <c r="L3510" s="191"/>
      <c r="M3510" s="191"/>
      <c r="N3510" s="191"/>
      <c r="O3510" s="191"/>
      <c r="P3510" s="191"/>
      <c r="Q3510" s="191"/>
      <c r="R3510" s="191"/>
      <c r="S3510" s="191"/>
      <c r="T3510" s="191"/>
      <c r="U3510" s="191"/>
      <c r="V3510" s="191"/>
      <c r="W3510" s="191"/>
    </row>
    <row r="3511" spans="1:23">
      <c r="A3511" s="191"/>
      <c r="B3511" s="191"/>
      <c r="C3511" s="191"/>
      <c r="D3511" s="191"/>
      <c r="E3511" s="182"/>
      <c r="F3511" s="191"/>
      <c r="G3511" s="191"/>
      <c r="H3511" s="191"/>
      <c r="I3511" s="182"/>
      <c r="J3511" s="191"/>
      <c r="K3511" s="191"/>
      <c r="L3511" s="191"/>
      <c r="M3511" s="191"/>
      <c r="N3511" s="191"/>
      <c r="O3511" s="191"/>
      <c r="P3511" s="191"/>
      <c r="Q3511" s="191"/>
      <c r="R3511" s="191"/>
      <c r="S3511" s="191"/>
      <c r="T3511" s="191"/>
      <c r="U3511" s="191"/>
      <c r="V3511" s="191"/>
      <c r="W3511" s="191"/>
    </row>
    <row r="3512" spans="1:23">
      <c r="A3512" s="191"/>
      <c r="B3512" s="191"/>
      <c r="C3512" s="191"/>
      <c r="D3512" s="191"/>
      <c r="E3512" s="182"/>
      <c r="F3512" s="191"/>
      <c r="G3512" s="191"/>
      <c r="H3512" s="191"/>
      <c r="I3512" s="182"/>
      <c r="J3512" s="191"/>
      <c r="K3512" s="191"/>
      <c r="L3512" s="191"/>
      <c r="M3512" s="191"/>
      <c r="N3512" s="191"/>
      <c r="O3512" s="191"/>
      <c r="P3512" s="191"/>
      <c r="Q3512" s="191"/>
      <c r="R3512" s="191"/>
      <c r="S3512" s="191"/>
      <c r="T3512" s="191"/>
      <c r="U3512" s="191"/>
      <c r="V3512" s="191"/>
      <c r="W3512" s="191"/>
    </row>
    <row r="3513" spans="1:23">
      <c r="A3513" s="191"/>
      <c r="B3513" s="191"/>
      <c r="C3513" s="191"/>
      <c r="D3513" s="191"/>
      <c r="E3513" s="182"/>
      <c r="F3513" s="191"/>
      <c r="G3513" s="191"/>
      <c r="H3513" s="191"/>
      <c r="I3513" s="182"/>
      <c r="J3513" s="191"/>
      <c r="K3513" s="191"/>
      <c r="L3513" s="191"/>
      <c r="M3513" s="191"/>
      <c r="N3513" s="191"/>
      <c r="O3513" s="191"/>
      <c r="P3513" s="191"/>
      <c r="Q3513" s="191"/>
      <c r="R3513" s="191"/>
      <c r="S3513" s="191"/>
      <c r="T3513" s="191"/>
      <c r="U3513" s="191"/>
      <c r="V3513" s="191"/>
      <c r="W3513" s="191"/>
    </row>
    <row r="3514" spans="1:23">
      <c r="A3514" s="191"/>
      <c r="B3514" s="191"/>
      <c r="C3514" s="191"/>
      <c r="D3514" s="191"/>
      <c r="E3514" s="182"/>
      <c r="F3514" s="191"/>
      <c r="G3514" s="191"/>
      <c r="H3514" s="191"/>
      <c r="I3514" s="182"/>
      <c r="J3514" s="191"/>
      <c r="K3514" s="191"/>
      <c r="L3514" s="191"/>
      <c r="M3514" s="191"/>
      <c r="N3514" s="191"/>
      <c r="O3514" s="191"/>
      <c r="P3514" s="191"/>
      <c r="Q3514" s="191"/>
      <c r="R3514" s="191"/>
      <c r="S3514" s="191"/>
      <c r="T3514" s="191"/>
      <c r="U3514" s="191"/>
      <c r="V3514" s="191"/>
      <c r="W3514" s="191"/>
    </row>
    <row r="3515" spans="1:23">
      <c r="A3515" s="191"/>
      <c r="B3515" s="191"/>
      <c r="C3515" s="191"/>
      <c r="D3515" s="191"/>
      <c r="E3515" s="182"/>
      <c r="F3515" s="191"/>
      <c r="G3515" s="191"/>
      <c r="H3515" s="191"/>
      <c r="I3515" s="182"/>
      <c r="J3515" s="191"/>
      <c r="K3515" s="191"/>
      <c r="L3515" s="191"/>
      <c r="M3515" s="191"/>
      <c r="N3515" s="191"/>
      <c r="O3515" s="191"/>
      <c r="P3515" s="191"/>
      <c r="Q3515" s="191"/>
      <c r="R3515" s="191"/>
      <c r="S3515" s="191"/>
      <c r="T3515" s="191"/>
      <c r="U3515" s="191"/>
      <c r="V3515" s="191"/>
      <c r="W3515" s="191"/>
    </row>
    <row r="3516" spans="1:23">
      <c r="A3516" s="191"/>
      <c r="B3516" s="191"/>
      <c r="C3516" s="191"/>
      <c r="D3516" s="191"/>
      <c r="E3516" s="182"/>
      <c r="F3516" s="191"/>
      <c r="G3516" s="191"/>
      <c r="H3516" s="191"/>
      <c r="I3516" s="182"/>
      <c r="J3516" s="191"/>
      <c r="K3516" s="191"/>
      <c r="L3516" s="191"/>
      <c r="M3516" s="191"/>
      <c r="N3516" s="191"/>
      <c r="O3516" s="191"/>
      <c r="P3516" s="191"/>
      <c r="Q3516" s="191"/>
      <c r="R3516" s="191"/>
      <c r="S3516" s="191"/>
      <c r="T3516" s="191"/>
      <c r="U3516" s="191"/>
      <c r="V3516" s="191"/>
      <c r="W3516" s="191"/>
    </row>
    <row r="3517" spans="1:23">
      <c r="A3517" s="191"/>
      <c r="B3517" s="191"/>
      <c r="C3517" s="191"/>
      <c r="D3517" s="191"/>
      <c r="E3517" s="182"/>
      <c r="F3517" s="191"/>
      <c r="G3517" s="191"/>
      <c r="H3517" s="191"/>
      <c r="I3517" s="182"/>
      <c r="J3517" s="191"/>
      <c r="K3517" s="191"/>
      <c r="L3517" s="191"/>
      <c r="M3517" s="191"/>
      <c r="N3517" s="191"/>
      <c r="O3517" s="191"/>
      <c r="P3517" s="191"/>
      <c r="Q3517" s="191"/>
      <c r="R3517" s="191"/>
      <c r="S3517" s="191"/>
      <c r="T3517" s="191"/>
      <c r="U3517" s="191"/>
      <c r="V3517" s="191"/>
      <c r="W3517" s="191"/>
    </row>
    <row r="3518" spans="1:23">
      <c r="A3518" s="191"/>
      <c r="B3518" s="191"/>
      <c r="C3518" s="191"/>
      <c r="D3518" s="191"/>
      <c r="E3518" s="182"/>
      <c r="F3518" s="191"/>
      <c r="G3518" s="191"/>
      <c r="H3518" s="191"/>
      <c r="I3518" s="182"/>
      <c r="J3518" s="191"/>
      <c r="K3518" s="191"/>
      <c r="L3518" s="191"/>
      <c r="M3518" s="191"/>
      <c r="N3518" s="191"/>
      <c r="O3518" s="191"/>
      <c r="P3518" s="191"/>
      <c r="Q3518" s="191"/>
      <c r="R3518" s="191"/>
      <c r="S3518" s="191"/>
      <c r="T3518" s="191"/>
      <c r="U3518" s="191"/>
      <c r="V3518" s="191"/>
      <c r="W3518" s="191"/>
    </row>
    <row r="3519" spans="1:23">
      <c r="A3519" s="191"/>
      <c r="B3519" s="191"/>
      <c r="C3519" s="191"/>
      <c r="D3519" s="191"/>
      <c r="E3519" s="182"/>
      <c r="F3519" s="191"/>
      <c r="G3519" s="191"/>
      <c r="H3519" s="191"/>
      <c r="I3519" s="182"/>
      <c r="J3519" s="191"/>
      <c r="K3519" s="191"/>
      <c r="L3519" s="191"/>
      <c r="M3519" s="191"/>
      <c r="N3519" s="191"/>
      <c r="O3519" s="191"/>
      <c r="P3519" s="191"/>
      <c r="Q3519" s="191"/>
      <c r="R3519" s="191"/>
      <c r="S3519" s="191"/>
      <c r="T3519" s="191"/>
      <c r="U3519" s="191"/>
      <c r="V3519" s="191"/>
      <c r="W3519" s="191"/>
    </row>
    <row r="3520" spans="1:23">
      <c r="A3520" s="191"/>
      <c r="B3520" s="191"/>
      <c r="C3520" s="191"/>
      <c r="D3520" s="191"/>
      <c r="E3520" s="182"/>
      <c r="F3520" s="191"/>
      <c r="G3520" s="191"/>
      <c r="H3520" s="191"/>
      <c r="I3520" s="182"/>
      <c r="J3520" s="191"/>
      <c r="K3520" s="191"/>
      <c r="L3520" s="191"/>
      <c r="M3520" s="191"/>
      <c r="N3520" s="191"/>
      <c r="O3520" s="191"/>
      <c r="P3520" s="191"/>
      <c r="Q3520" s="191"/>
      <c r="R3520" s="191"/>
      <c r="S3520" s="191"/>
      <c r="T3520" s="191"/>
      <c r="U3520" s="191"/>
      <c r="V3520" s="191"/>
      <c r="W3520" s="191"/>
    </row>
    <row r="3521" spans="1:23">
      <c r="A3521" s="191"/>
      <c r="B3521" s="191"/>
      <c r="C3521" s="191"/>
      <c r="D3521" s="191"/>
      <c r="E3521" s="182"/>
      <c r="F3521" s="191"/>
      <c r="G3521" s="191"/>
      <c r="H3521" s="191"/>
      <c r="I3521" s="182"/>
      <c r="J3521" s="191"/>
      <c r="K3521" s="191"/>
      <c r="L3521" s="191"/>
      <c r="M3521" s="191"/>
      <c r="N3521" s="191"/>
      <c r="O3521" s="191"/>
      <c r="P3521" s="191"/>
      <c r="Q3521" s="191"/>
      <c r="R3521" s="191"/>
      <c r="S3521" s="191"/>
      <c r="T3521" s="191"/>
      <c r="U3521" s="191"/>
      <c r="V3521" s="191"/>
      <c r="W3521" s="191"/>
    </row>
    <row r="3522" spans="1:23">
      <c r="A3522" s="191"/>
      <c r="B3522" s="191"/>
      <c r="C3522" s="191"/>
      <c r="D3522" s="191"/>
      <c r="E3522" s="182"/>
      <c r="F3522" s="191"/>
      <c r="G3522" s="191"/>
      <c r="H3522" s="191"/>
      <c r="I3522" s="182"/>
      <c r="J3522" s="191"/>
      <c r="K3522" s="191"/>
      <c r="L3522" s="191"/>
      <c r="M3522" s="191"/>
      <c r="N3522" s="191"/>
      <c r="O3522" s="191"/>
      <c r="P3522" s="191"/>
      <c r="Q3522" s="191"/>
      <c r="R3522" s="191"/>
      <c r="S3522" s="191"/>
      <c r="T3522" s="191"/>
      <c r="U3522" s="191"/>
      <c r="V3522" s="191"/>
      <c r="W3522" s="191"/>
    </row>
    <row r="3523" spans="1:23">
      <c r="A3523" s="191"/>
      <c r="B3523" s="191"/>
      <c r="C3523" s="191"/>
      <c r="D3523" s="191"/>
      <c r="E3523" s="182"/>
      <c r="F3523" s="191"/>
      <c r="G3523" s="191"/>
      <c r="H3523" s="191"/>
      <c r="I3523" s="182"/>
      <c r="J3523" s="191"/>
      <c r="K3523" s="191"/>
      <c r="L3523" s="191"/>
      <c r="M3523" s="191"/>
      <c r="N3523" s="191"/>
      <c r="O3523" s="191"/>
      <c r="P3523" s="191"/>
      <c r="Q3523" s="191"/>
      <c r="R3523" s="191"/>
      <c r="S3523" s="191"/>
      <c r="T3523" s="191"/>
      <c r="U3523" s="191"/>
      <c r="V3523" s="191"/>
      <c r="W3523" s="191"/>
    </row>
    <row r="3524" spans="1:23">
      <c r="A3524" s="191"/>
      <c r="B3524" s="191"/>
      <c r="C3524" s="191"/>
      <c r="D3524" s="191"/>
      <c r="E3524" s="182"/>
      <c r="F3524" s="191"/>
      <c r="G3524" s="191"/>
      <c r="H3524" s="191"/>
      <c r="I3524" s="182"/>
      <c r="J3524" s="191"/>
      <c r="K3524" s="191"/>
      <c r="L3524" s="191"/>
      <c r="M3524" s="191"/>
      <c r="N3524" s="191"/>
      <c r="O3524" s="191"/>
      <c r="P3524" s="191"/>
      <c r="Q3524" s="191"/>
      <c r="R3524" s="191"/>
      <c r="S3524" s="191"/>
      <c r="T3524" s="191"/>
      <c r="U3524" s="191"/>
      <c r="V3524" s="191"/>
      <c r="W3524" s="191"/>
    </row>
    <row r="3525" spans="1:23">
      <c r="A3525" s="191"/>
      <c r="B3525" s="191"/>
      <c r="C3525" s="191"/>
      <c r="D3525" s="191"/>
      <c r="E3525" s="182"/>
      <c r="F3525" s="191"/>
      <c r="G3525" s="191"/>
      <c r="H3525" s="191"/>
      <c r="I3525" s="182"/>
      <c r="J3525" s="191"/>
      <c r="K3525" s="191"/>
      <c r="L3525" s="191"/>
      <c r="M3525" s="191"/>
      <c r="N3525" s="191"/>
      <c r="O3525" s="191"/>
      <c r="P3525" s="191"/>
      <c r="Q3525" s="191"/>
      <c r="R3525" s="191"/>
      <c r="S3525" s="191"/>
      <c r="T3525" s="191"/>
      <c r="U3525" s="191"/>
      <c r="V3525" s="191"/>
      <c r="W3525" s="191"/>
    </row>
    <row r="3526" spans="1:23">
      <c r="A3526" s="191"/>
      <c r="B3526" s="191"/>
      <c r="C3526" s="191"/>
      <c r="D3526" s="191"/>
      <c r="E3526" s="182"/>
      <c r="F3526" s="191"/>
      <c r="G3526" s="191"/>
      <c r="H3526" s="191"/>
      <c r="I3526" s="182"/>
      <c r="J3526" s="191"/>
      <c r="K3526" s="191"/>
      <c r="L3526" s="191"/>
      <c r="M3526" s="191"/>
      <c r="N3526" s="191"/>
      <c r="O3526" s="191"/>
      <c r="P3526" s="191"/>
      <c r="Q3526" s="191"/>
      <c r="R3526" s="191"/>
      <c r="S3526" s="191"/>
      <c r="T3526" s="191"/>
      <c r="U3526" s="191"/>
      <c r="V3526" s="191"/>
      <c r="W3526" s="191"/>
    </row>
    <row r="3527" spans="1:23">
      <c r="A3527" s="191"/>
      <c r="B3527" s="191"/>
      <c r="C3527" s="191"/>
      <c r="D3527" s="191"/>
      <c r="E3527" s="182"/>
      <c r="F3527" s="191"/>
      <c r="G3527" s="191"/>
      <c r="H3527" s="191"/>
      <c r="I3527" s="182"/>
      <c r="J3527" s="191"/>
      <c r="K3527" s="191"/>
      <c r="L3527" s="191"/>
      <c r="M3527" s="191"/>
      <c r="N3527" s="191"/>
      <c r="O3527" s="191"/>
      <c r="P3527" s="191"/>
      <c r="Q3527" s="191"/>
      <c r="R3527" s="191"/>
      <c r="S3527" s="191"/>
      <c r="T3527" s="191"/>
      <c r="U3527" s="191"/>
      <c r="V3527" s="191"/>
      <c r="W3527" s="191"/>
    </row>
    <row r="3528" spans="1:23">
      <c r="A3528" s="191"/>
      <c r="B3528" s="191"/>
      <c r="C3528" s="191"/>
      <c r="D3528" s="191"/>
      <c r="E3528" s="182"/>
      <c r="F3528" s="191"/>
      <c r="G3528" s="191"/>
      <c r="H3528" s="191"/>
      <c r="I3528" s="182"/>
      <c r="J3528" s="191"/>
      <c r="K3528" s="191"/>
      <c r="L3528" s="191"/>
      <c r="M3528" s="191"/>
      <c r="N3528" s="191"/>
      <c r="O3528" s="191"/>
      <c r="P3528" s="191"/>
      <c r="Q3528" s="191"/>
      <c r="R3528" s="191"/>
      <c r="S3528" s="191"/>
      <c r="T3528" s="191"/>
      <c r="U3528" s="191"/>
      <c r="V3528" s="191"/>
      <c r="W3528" s="191"/>
    </row>
    <row r="3529" spans="1:23">
      <c r="A3529" s="191"/>
      <c r="B3529" s="191"/>
      <c r="C3529" s="191"/>
      <c r="D3529" s="191"/>
      <c r="E3529" s="182"/>
      <c r="F3529" s="191"/>
      <c r="G3529" s="191"/>
      <c r="H3529" s="191"/>
      <c r="I3529" s="182"/>
      <c r="J3529" s="191"/>
      <c r="K3529" s="191"/>
      <c r="L3529" s="191"/>
      <c r="M3529" s="191"/>
      <c r="N3529" s="191"/>
      <c r="O3529" s="191"/>
      <c r="P3529" s="191"/>
      <c r="Q3529" s="191"/>
      <c r="R3529" s="191"/>
      <c r="S3529" s="191"/>
      <c r="T3529" s="191"/>
      <c r="U3529" s="191"/>
      <c r="V3529" s="191"/>
      <c r="W3529" s="191"/>
    </row>
    <row r="3530" spans="1:23">
      <c r="A3530" s="191"/>
      <c r="B3530" s="191"/>
      <c r="C3530" s="191"/>
      <c r="D3530" s="191"/>
      <c r="E3530" s="182"/>
      <c r="F3530" s="191"/>
      <c r="G3530" s="191"/>
      <c r="H3530" s="191"/>
      <c r="I3530" s="182"/>
      <c r="J3530" s="191"/>
      <c r="K3530" s="191"/>
      <c r="L3530" s="191"/>
      <c r="M3530" s="191"/>
      <c r="N3530" s="191"/>
      <c r="O3530" s="191"/>
      <c r="P3530" s="191"/>
      <c r="Q3530" s="191"/>
      <c r="R3530" s="191"/>
      <c r="S3530" s="191"/>
      <c r="T3530" s="191"/>
      <c r="U3530" s="191"/>
      <c r="V3530" s="191"/>
      <c r="W3530" s="191"/>
    </row>
    <row r="3531" spans="1:23">
      <c r="A3531" s="191"/>
      <c r="B3531" s="191"/>
      <c r="C3531" s="191"/>
      <c r="D3531" s="191"/>
      <c r="E3531" s="182"/>
      <c r="F3531" s="191"/>
      <c r="G3531" s="191"/>
      <c r="H3531" s="191"/>
      <c r="I3531" s="182"/>
      <c r="J3531" s="191"/>
      <c r="K3531" s="191"/>
      <c r="L3531" s="191"/>
      <c r="M3531" s="191"/>
      <c r="N3531" s="191"/>
      <c r="O3531" s="191"/>
      <c r="P3531" s="191"/>
      <c r="Q3531" s="191"/>
      <c r="R3531" s="191"/>
      <c r="S3531" s="191"/>
      <c r="T3531" s="191"/>
      <c r="U3531" s="191"/>
      <c r="V3531" s="191"/>
      <c r="W3531" s="191"/>
    </row>
    <row r="3532" spans="1:23">
      <c r="A3532" s="191"/>
      <c r="B3532" s="191"/>
      <c r="C3532" s="191"/>
      <c r="D3532" s="191"/>
      <c r="E3532" s="182"/>
      <c r="F3532" s="191"/>
      <c r="G3532" s="191"/>
      <c r="H3532" s="191"/>
      <c r="I3532" s="182"/>
      <c r="J3532" s="191"/>
      <c r="K3532" s="191"/>
      <c r="L3532" s="191"/>
      <c r="M3532" s="191"/>
      <c r="N3532" s="191"/>
      <c r="O3532" s="191"/>
      <c r="P3532" s="191"/>
      <c r="Q3532" s="191"/>
      <c r="R3532" s="191"/>
      <c r="S3532" s="191"/>
      <c r="T3532" s="191"/>
      <c r="U3532" s="191"/>
      <c r="V3532" s="191"/>
      <c r="W3532" s="191"/>
    </row>
    <row r="3533" spans="1:23">
      <c r="A3533" s="191"/>
      <c r="B3533" s="191"/>
      <c r="C3533" s="191"/>
      <c r="D3533" s="191"/>
      <c r="E3533" s="182"/>
      <c r="F3533" s="191"/>
      <c r="G3533" s="191"/>
      <c r="H3533" s="191"/>
      <c r="I3533" s="182"/>
      <c r="J3533" s="191"/>
      <c r="K3533" s="191"/>
      <c r="L3533" s="191"/>
      <c r="M3533" s="191"/>
      <c r="N3533" s="191"/>
      <c r="O3533" s="191"/>
      <c r="P3533" s="191"/>
      <c r="Q3533" s="191"/>
      <c r="R3533" s="191"/>
      <c r="S3533" s="191"/>
      <c r="T3533" s="191"/>
      <c r="U3533" s="191"/>
      <c r="V3533" s="191"/>
      <c r="W3533" s="191"/>
    </row>
    <row r="3534" spans="1:23">
      <c r="A3534" s="191"/>
      <c r="B3534" s="191"/>
      <c r="C3534" s="191"/>
      <c r="D3534" s="191"/>
      <c r="E3534" s="182"/>
      <c r="F3534" s="191"/>
      <c r="G3534" s="191"/>
      <c r="H3534" s="191"/>
      <c r="I3534" s="182"/>
      <c r="J3534" s="191"/>
      <c r="K3534" s="191"/>
      <c r="L3534" s="191"/>
      <c r="M3534" s="191"/>
      <c r="N3534" s="191"/>
      <c r="O3534" s="191"/>
      <c r="P3534" s="191"/>
      <c r="Q3534" s="191"/>
      <c r="R3534" s="191"/>
      <c r="S3534" s="191"/>
      <c r="T3534" s="191"/>
      <c r="U3534" s="191"/>
      <c r="V3534" s="191"/>
      <c r="W3534" s="191"/>
    </row>
    <row r="3535" spans="1:23">
      <c r="A3535" s="191"/>
      <c r="B3535" s="191"/>
      <c r="C3535" s="191"/>
      <c r="D3535" s="191"/>
      <c r="E3535" s="182"/>
      <c r="F3535" s="191"/>
      <c r="G3535" s="191"/>
      <c r="H3535" s="191"/>
      <c r="I3535" s="182"/>
      <c r="J3535" s="191"/>
      <c r="K3535" s="191"/>
      <c r="L3535" s="191"/>
      <c r="M3535" s="191"/>
      <c r="N3535" s="191"/>
      <c r="O3535" s="191"/>
      <c r="P3535" s="191"/>
      <c r="Q3535" s="191"/>
      <c r="R3535" s="191"/>
      <c r="S3535" s="191"/>
      <c r="T3535" s="191"/>
      <c r="U3535" s="191"/>
      <c r="V3535" s="191"/>
      <c r="W3535" s="191"/>
    </row>
    <row r="3536" spans="1:23">
      <c r="A3536" s="191"/>
      <c r="B3536" s="191"/>
      <c r="C3536" s="191"/>
      <c r="D3536" s="191"/>
      <c r="E3536" s="182"/>
      <c r="F3536" s="191"/>
      <c r="G3536" s="191"/>
      <c r="H3536" s="191"/>
      <c r="I3536" s="182"/>
      <c r="J3536" s="191"/>
      <c r="K3536" s="191"/>
      <c r="L3536" s="191"/>
      <c r="M3536" s="191"/>
      <c r="N3536" s="191"/>
      <c r="O3536" s="191"/>
      <c r="P3536" s="191"/>
      <c r="Q3536" s="191"/>
      <c r="R3536" s="191"/>
      <c r="S3536" s="191"/>
      <c r="T3536" s="191"/>
      <c r="U3536" s="191"/>
      <c r="V3536" s="191"/>
      <c r="W3536" s="191"/>
    </row>
    <row r="3537" spans="1:23">
      <c r="A3537" s="191"/>
      <c r="B3537" s="191"/>
      <c r="C3537" s="191"/>
      <c r="D3537" s="191"/>
      <c r="E3537" s="182"/>
      <c r="F3537" s="191"/>
      <c r="G3537" s="191"/>
      <c r="H3537" s="191"/>
      <c r="I3537" s="182"/>
      <c r="J3537" s="191"/>
      <c r="K3537" s="191"/>
      <c r="L3537" s="191"/>
      <c r="M3537" s="191"/>
      <c r="N3537" s="191"/>
      <c r="O3537" s="191"/>
      <c r="P3537" s="191"/>
      <c r="Q3537" s="191"/>
      <c r="R3537" s="191"/>
      <c r="S3537" s="191"/>
      <c r="T3537" s="191"/>
      <c r="U3537" s="191"/>
      <c r="V3537" s="191"/>
      <c r="W3537" s="191"/>
    </row>
    <row r="3538" spans="1:23">
      <c r="A3538" s="191"/>
      <c r="B3538" s="191"/>
      <c r="C3538" s="191"/>
      <c r="D3538" s="191"/>
      <c r="E3538" s="182"/>
      <c r="F3538" s="191"/>
      <c r="G3538" s="191"/>
      <c r="H3538" s="191"/>
      <c r="I3538" s="182"/>
      <c r="J3538" s="191"/>
      <c r="K3538" s="191"/>
      <c r="L3538" s="191"/>
      <c r="M3538" s="191"/>
      <c r="N3538" s="191"/>
      <c r="O3538" s="191"/>
      <c r="P3538" s="191"/>
      <c r="Q3538" s="191"/>
      <c r="R3538" s="191"/>
      <c r="S3538" s="191"/>
      <c r="T3538" s="191"/>
      <c r="U3538" s="191"/>
      <c r="V3538" s="191"/>
      <c r="W3538" s="191"/>
    </row>
    <row r="3539" spans="1:23">
      <c r="A3539" s="191"/>
      <c r="B3539" s="191"/>
      <c r="C3539" s="191"/>
      <c r="D3539" s="191"/>
      <c r="E3539" s="182"/>
      <c r="F3539" s="191"/>
      <c r="G3539" s="191"/>
      <c r="H3539" s="191"/>
      <c r="I3539" s="182"/>
      <c r="J3539" s="191"/>
      <c r="K3539" s="191"/>
      <c r="L3539" s="191"/>
      <c r="M3539" s="191"/>
      <c r="N3539" s="191"/>
      <c r="O3539" s="191"/>
      <c r="P3539" s="191"/>
      <c r="Q3539" s="191"/>
      <c r="R3539" s="191"/>
      <c r="S3539" s="191"/>
      <c r="T3539" s="191"/>
      <c r="U3539" s="191"/>
      <c r="V3539" s="191"/>
      <c r="W3539" s="191"/>
    </row>
    <row r="3540" spans="1:23">
      <c r="A3540" s="191"/>
      <c r="B3540" s="191"/>
      <c r="C3540" s="191"/>
      <c r="D3540" s="191"/>
      <c r="E3540" s="182"/>
      <c r="F3540" s="191"/>
      <c r="G3540" s="191"/>
      <c r="H3540" s="191"/>
      <c r="I3540" s="182"/>
      <c r="J3540" s="191"/>
      <c r="K3540" s="191"/>
      <c r="L3540" s="191"/>
      <c r="M3540" s="191"/>
      <c r="N3540" s="191"/>
      <c r="O3540" s="191"/>
      <c r="P3540" s="191"/>
      <c r="Q3540" s="191"/>
      <c r="R3540" s="191"/>
      <c r="S3540" s="191"/>
      <c r="T3540" s="191"/>
      <c r="U3540" s="191"/>
      <c r="V3540" s="191"/>
      <c r="W3540" s="191"/>
    </row>
    <row r="3541" spans="1:23">
      <c r="A3541" s="191"/>
      <c r="B3541" s="191"/>
      <c r="C3541" s="191"/>
      <c r="D3541" s="191"/>
      <c r="E3541" s="182"/>
      <c r="F3541" s="191"/>
      <c r="G3541" s="191"/>
      <c r="H3541" s="191"/>
      <c r="I3541" s="182"/>
      <c r="J3541" s="191"/>
      <c r="K3541" s="191"/>
      <c r="L3541" s="191"/>
      <c r="M3541" s="191"/>
      <c r="N3541" s="191"/>
      <c r="O3541" s="191"/>
      <c r="P3541" s="191"/>
      <c r="Q3541" s="191"/>
      <c r="R3541" s="191"/>
      <c r="S3541" s="191"/>
      <c r="T3541" s="191"/>
      <c r="U3541" s="191"/>
      <c r="V3541" s="191"/>
      <c r="W3541" s="191"/>
    </row>
    <row r="3542" spans="1:23">
      <c r="A3542" s="191"/>
      <c r="B3542" s="191"/>
      <c r="C3542" s="191"/>
      <c r="D3542" s="191"/>
      <c r="E3542" s="182"/>
      <c r="F3542" s="191"/>
      <c r="G3542" s="191"/>
      <c r="H3542" s="191"/>
      <c r="I3542" s="182"/>
      <c r="J3542" s="191"/>
      <c r="K3542" s="191"/>
      <c r="L3542" s="191"/>
      <c r="M3542" s="191"/>
      <c r="N3542" s="191"/>
      <c r="O3542" s="191"/>
      <c r="P3542" s="191"/>
      <c r="Q3542" s="191"/>
      <c r="R3542" s="191"/>
      <c r="S3542" s="191"/>
      <c r="T3542" s="191"/>
      <c r="U3542" s="191"/>
      <c r="V3542" s="191"/>
      <c r="W3542" s="191"/>
    </row>
    <row r="3543" spans="1:23">
      <c r="A3543" s="191"/>
      <c r="B3543" s="191"/>
      <c r="C3543" s="191"/>
      <c r="D3543" s="191"/>
      <c r="E3543" s="182"/>
      <c r="F3543" s="191"/>
      <c r="G3543" s="191"/>
      <c r="H3543" s="191"/>
      <c r="I3543" s="182"/>
      <c r="J3543" s="191"/>
      <c r="K3543" s="191"/>
      <c r="L3543" s="191"/>
      <c r="M3543" s="191"/>
      <c r="N3543" s="191"/>
      <c r="O3543" s="191"/>
      <c r="P3543" s="191"/>
      <c r="Q3543" s="191"/>
      <c r="R3543" s="191"/>
      <c r="S3543" s="191"/>
      <c r="T3543" s="191"/>
      <c r="U3543" s="191"/>
      <c r="V3543" s="191"/>
      <c r="W3543" s="191"/>
    </row>
    <row r="3544" spans="1:23">
      <c r="A3544" s="191"/>
      <c r="B3544" s="191"/>
      <c r="C3544" s="191"/>
      <c r="D3544" s="191"/>
      <c r="E3544" s="182"/>
      <c r="F3544" s="191"/>
      <c r="G3544" s="191"/>
      <c r="H3544" s="191"/>
      <c r="I3544" s="182"/>
      <c r="J3544" s="191"/>
      <c r="K3544" s="191"/>
      <c r="L3544" s="191"/>
      <c r="M3544" s="191"/>
      <c r="N3544" s="191"/>
      <c r="O3544" s="191"/>
      <c r="P3544" s="191"/>
      <c r="Q3544" s="191"/>
      <c r="R3544" s="191"/>
      <c r="S3544" s="191"/>
      <c r="T3544" s="191"/>
      <c r="U3544" s="191"/>
      <c r="V3544" s="191"/>
      <c r="W3544" s="191"/>
    </row>
    <row r="3545" spans="1:23">
      <c r="A3545" s="191"/>
      <c r="B3545" s="191"/>
      <c r="C3545" s="191"/>
      <c r="D3545" s="191"/>
      <c r="E3545" s="182"/>
      <c r="F3545" s="191"/>
      <c r="G3545" s="191"/>
      <c r="H3545" s="191"/>
      <c r="I3545" s="182"/>
      <c r="J3545" s="191"/>
      <c r="K3545" s="191"/>
      <c r="L3545" s="191"/>
      <c r="M3545" s="191"/>
      <c r="N3545" s="191"/>
      <c r="O3545" s="191"/>
      <c r="P3545" s="191"/>
      <c r="Q3545" s="191"/>
      <c r="R3545" s="191"/>
      <c r="S3545" s="191"/>
      <c r="T3545" s="191"/>
      <c r="U3545" s="191"/>
      <c r="V3545" s="191"/>
      <c r="W3545" s="191"/>
    </row>
    <row r="3546" spans="1:23">
      <c r="A3546" s="191"/>
      <c r="B3546" s="191"/>
      <c r="C3546" s="191"/>
      <c r="D3546" s="191"/>
      <c r="E3546" s="182"/>
      <c r="F3546" s="191"/>
      <c r="G3546" s="191"/>
      <c r="H3546" s="191"/>
      <c r="I3546" s="182"/>
      <c r="J3546" s="191"/>
      <c r="K3546" s="191"/>
      <c r="L3546" s="191"/>
      <c r="M3546" s="191"/>
      <c r="N3546" s="191"/>
      <c r="O3546" s="191"/>
      <c r="P3546" s="191"/>
      <c r="Q3546" s="191"/>
      <c r="R3546" s="191"/>
      <c r="S3546" s="191"/>
      <c r="T3546" s="191"/>
      <c r="U3546" s="191"/>
      <c r="V3546" s="191"/>
      <c r="W3546" s="191"/>
    </row>
    <row r="3547" spans="1:23">
      <c r="A3547" s="191"/>
      <c r="B3547" s="191"/>
      <c r="C3547" s="191"/>
      <c r="D3547" s="191"/>
      <c r="E3547" s="182"/>
      <c r="F3547" s="191"/>
      <c r="G3547" s="191"/>
      <c r="H3547" s="191"/>
      <c r="I3547" s="182"/>
      <c r="J3547" s="191"/>
      <c r="K3547" s="191"/>
      <c r="L3547" s="191"/>
      <c r="M3547" s="191"/>
      <c r="N3547" s="191"/>
      <c r="O3547" s="191"/>
      <c r="P3547" s="191"/>
      <c r="Q3547" s="191"/>
      <c r="R3547" s="191"/>
      <c r="S3547" s="191"/>
      <c r="T3547" s="191"/>
      <c r="U3547" s="191"/>
      <c r="V3547" s="191"/>
      <c r="W3547" s="191"/>
    </row>
    <row r="3548" spans="1:23">
      <c r="A3548" s="191"/>
      <c r="B3548" s="191"/>
      <c r="C3548" s="191"/>
      <c r="D3548" s="191"/>
      <c r="E3548" s="182"/>
      <c r="F3548" s="191"/>
      <c r="G3548" s="191"/>
      <c r="H3548" s="191"/>
      <c r="I3548" s="182"/>
      <c r="J3548" s="191"/>
      <c r="K3548" s="191"/>
      <c r="L3548" s="191"/>
      <c r="M3548" s="191"/>
      <c r="N3548" s="191"/>
      <c r="O3548" s="191"/>
      <c r="P3548" s="191"/>
      <c r="Q3548" s="191"/>
      <c r="R3548" s="191"/>
      <c r="S3548" s="191"/>
      <c r="T3548" s="191"/>
      <c r="U3548" s="191"/>
      <c r="V3548" s="191"/>
      <c r="W3548" s="191"/>
    </row>
    <row r="3549" spans="1:23">
      <c r="A3549" s="191"/>
      <c r="B3549" s="191"/>
      <c r="C3549" s="191"/>
      <c r="D3549" s="191"/>
      <c r="E3549" s="182"/>
      <c r="F3549" s="191"/>
      <c r="G3549" s="191"/>
      <c r="H3549" s="191"/>
      <c r="I3549" s="182"/>
      <c r="J3549" s="191"/>
      <c r="K3549" s="191"/>
      <c r="L3549" s="191"/>
      <c r="M3549" s="191"/>
      <c r="N3549" s="191"/>
      <c r="O3549" s="191"/>
      <c r="P3549" s="191"/>
      <c r="Q3549" s="191"/>
      <c r="R3549" s="191"/>
      <c r="S3549" s="191"/>
      <c r="T3549" s="191"/>
      <c r="U3549" s="191"/>
      <c r="V3549" s="191"/>
      <c r="W3549" s="191"/>
    </row>
    <row r="3550" spans="1:23">
      <c r="A3550" s="191"/>
      <c r="B3550" s="191"/>
      <c r="C3550" s="191"/>
      <c r="D3550" s="191"/>
      <c r="E3550" s="182"/>
      <c r="F3550" s="191"/>
      <c r="G3550" s="191"/>
      <c r="H3550" s="191"/>
      <c r="I3550" s="182"/>
      <c r="J3550" s="191"/>
      <c r="K3550" s="191"/>
      <c r="L3550" s="191"/>
      <c r="M3550" s="191"/>
      <c r="N3550" s="191"/>
      <c r="O3550" s="191"/>
      <c r="P3550" s="191"/>
      <c r="Q3550" s="191"/>
      <c r="R3550" s="191"/>
      <c r="S3550" s="191"/>
      <c r="T3550" s="191"/>
      <c r="U3550" s="191"/>
      <c r="V3550" s="191"/>
      <c r="W3550" s="191"/>
    </row>
    <row r="3551" spans="1:23">
      <c r="A3551" s="191"/>
      <c r="B3551" s="191"/>
      <c r="C3551" s="191"/>
      <c r="D3551" s="191"/>
      <c r="E3551" s="182"/>
      <c r="F3551" s="191"/>
      <c r="G3551" s="191"/>
      <c r="H3551" s="191"/>
      <c r="I3551" s="182"/>
      <c r="J3551" s="191"/>
      <c r="K3551" s="191"/>
      <c r="L3551" s="191"/>
      <c r="M3551" s="191"/>
      <c r="N3551" s="191"/>
      <c r="O3551" s="191"/>
      <c r="P3551" s="191"/>
      <c r="Q3551" s="191"/>
      <c r="R3551" s="191"/>
      <c r="S3551" s="191"/>
      <c r="T3551" s="191"/>
      <c r="U3551" s="191"/>
      <c r="V3551" s="191"/>
      <c r="W3551" s="191"/>
    </row>
    <row r="3552" spans="1:23">
      <c r="A3552" s="191"/>
      <c r="B3552" s="191"/>
      <c r="C3552" s="191"/>
      <c r="D3552" s="191"/>
      <c r="E3552" s="182"/>
      <c r="F3552" s="191"/>
      <c r="G3552" s="191"/>
      <c r="H3552" s="191"/>
      <c r="I3552" s="182"/>
      <c r="J3552" s="191"/>
      <c r="K3552" s="191"/>
      <c r="L3552" s="191"/>
      <c r="M3552" s="191"/>
      <c r="N3552" s="191"/>
      <c r="O3552" s="191"/>
      <c r="P3552" s="191"/>
      <c r="Q3552" s="191"/>
      <c r="R3552" s="191"/>
      <c r="S3552" s="191"/>
      <c r="T3552" s="191"/>
      <c r="U3552" s="191"/>
      <c r="V3552" s="191"/>
      <c r="W3552" s="191"/>
    </row>
    <row r="3553" spans="1:23">
      <c r="A3553" s="191"/>
      <c r="B3553" s="191"/>
      <c r="C3553" s="191"/>
      <c r="D3553" s="191"/>
      <c r="E3553" s="182"/>
      <c r="F3553" s="191"/>
      <c r="G3553" s="191"/>
      <c r="H3553" s="191"/>
      <c r="I3553" s="182"/>
      <c r="J3553" s="191"/>
      <c r="K3553" s="191"/>
      <c r="L3553" s="191"/>
      <c r="M3553" s="191"/>
      <c r="N3553" s="191"/>
      <c r="O3553" s="191"/>
      <c r="P3553" s="191"/>
      <c r="Q3553" s="191"/>
      <c r="R3553" s="191"/>
      <c r="S3553" s="191"/>
      <c r="T3553" s="191"/>
      <c r="U3553" s="191"/>
      <c r="V3553" s="191"/>
      <c r="W3553" s="191"/>
    </row>
    <row r="3554" spans="1:23">
      <c r="A3554" s="191"/>
      <c r="B3554" s="191"/>
      <c r="C3554" s="191"/>
      <c r="D3554" s="191"/>
      <c r="E3554" s="182"/>
      <c r="F3554" s="191"/>
      <c r="G3554" s="191"/>
      <c r="H3554" s="191"/>
      <c r="I3554" s="182"/>
      <c r="J3554" s="191"/>
      <c r="K3554" s="191"/>
      <c r="L3554" s="191"/>
      <c r="M3554" s="191"/>
      <c r="N3554" s="191"/>
      <c r="O3554" s="191"/>
      <c r="P3554" s="191"/>
      <c r="Q3554" s="191"/>
      <c r="R3554" s="191"/>
      <c r="S3554" s="191"/>
      <c r="T3554" s="191"/>
      <c r="U3554" s="191"/>
      <c r="V3554" s="191"/>
      <c r="W3554" s="191"/>
    </row>
    <row r="3555" spans="1:23">
      <c r="A3555" s="191"/>
      <c r="B3555" s="191"/>
      <c r="C3555" s="191"/>
      <c r="D3555" s="191"/>
      <c r="E3555" s="182"/>
      <c r="F3555" s="191"/>
      <c r="G3555" s="191"/>
      <c r="H3555" s="191"/>
      <c r="I3555" s="182"/>
      <c r="J3555" s="191"/>
      <c r="K3555" s="191"/>
      <c r="L3555" s="191"/>
      <c r="M3555" s="191"/>
      <c r="N3555" s="191"/>
      <c r="O3555" s="191"/>
      <c r="P3555" s="191"/>
      <c r="Q3555" s="191"/>
      <c r="R3555" s="191"/>
      <c r="S3555" s="191"/>
      <c r="T3555" s="191"/>
      <c r="U3555" s="191"/>
      <c r="V3555" s="191"/>
      <c r="W3555" s="191"/>
    </row>
    <row r="3556" spans="1:23">
      <c r="A3556" s="191"/>
      <c r="B3556" s="191"/>
      <c r="C3556" s="191"/>
      <c r="D3556" s="191"/>
      <c r="E3556" s="182"/>
      <c r="F3556" s="191"/>
      <c r="G3556" s="191"/>
      <c r="H3556" s="191"/>
      <c r="I3556" s="182"/>
      <c r="J3556" s="191"/>
      <c r="K3556" s="191"/>
      <c r="L3556" s="191"/>
      <c r="M3556" s="191"/>
      <c r="N3556" s="191"/>
      <c r="O3556" s="191"/>
      <c r="P3556" s="191"/>
      <c r="Q3556" s="191"/>
      <c r="R3556" s="191"/>
      <c r="S3556" s="191"/>
      <c r="T3556" s="191"/>
      <c r="U3556" s="191"/>
      <c r="V3556" s="191"/>
      <c r="W3556" s="191"/>
    </row>
    <row r="3557" spans="1:23">
      <c r="A3557" s="191"/>
      <c r="B3557" s="191"/>
      <c r="C3557" s="191"/>
      <c r="D3557" s="191"/>
      <c r="E3557" s="182"/>
      <c r="F3557" s="191"/>
      <c r="G3557" s="191"/>
      <c r="H3557" s="191"/>
      <c r="I3557" s="182"/>
      <c r="J3557" s="191"/>
      <c r="K3557" s="191"/>
      <c r="L3557" s="191"/>
      <c r="M3557" s="191"/>
      <c r="N3557" s="191"/>
      <c r="O3557" s="191"/>
      <c r="P3557" s="191"/>
      <c r="Q3557" s="191"/>
      <c r="R3557" s="191"/>
      <c r="S3557" s="191"/>
      <c r="T3557" s="191"/>
      <c r="U3557" s="191"/>
      <c r="V3557" s="191"/>
      <c r="W3557" s="191"/>
    </row>
    <row r="3558" spans="1:23">
      <c r="A3558" s="191"/>
      <c r="B3558" s="191"/>
      <c r="C3558" s="191"/>
      <c r="D3558" s="191"/>
      <c r="E3558" s="182"/>
      <c r="F3558" s="191"/>
      <c r="G3558" s="191"/>
      <c r="H3558" s="191"/>
      <c r="I3558" s="182"/>
      <c r="J3558" s="191"/>
      <c r="K3558" s="191"/>
      <c r="L3558" s="191"/>
      <c r="M3558" s="191"/>
      <c r="N3558" s="191"/>
      <c r="O3558" s="191"/>
      <c r="P3558" s="191"/>
      <c r="Q3558" s="191"/>
      <c r="R3558" s="191"/>
      <c r="S3558" s="191"/>
      <c r="T3558" s="191"/>
      <c r="U3558" s="191"/>
      <c r="V3558" s="191"/>
      <c r="W3558" s="191"/>
    </row>
    <row r="3559" spans="1:23">
      <c r="A3559" s="191"/>
      <c r="B3559" s="191"/>
      <c r="C3559" s="191"/>
      <c r="D3559" s="191"/>
      <c r="E3559" s="182"/>
      <c r="F3559" s="191"/>
      <c r="G3559" s="191"/>
      <c r="H3559" s="191"/>
      <c r="I3559" s="182"/>
      <c r="J3559" s="191"/>
      <c r="K3559" s="191"/>
      <c r="L3559" s="191"/>
      <c r="M3559" s="191"/>
      <c r="N3559" s="191"/>
      <c r="O3559" s="191"/>
      <c r="P3559" s="191"/>
      <c r="Q3559" s="191"/>
      <c r="R3559" s="191"/>
      <c r="S3559" s="191"/>
      <c r="T3559" s="191"/>
      <c r="U3559" s="191"/>
      <c r="V3559" s="191"/>
      <c r="W3559" s="191"/>
    </row>
    <row r="3560" spans="1:23">
      <c r="A3560" s="191"/>
      <c r="B3560" s="191"/>
      <c r="C3560" s="191"/>
      <c r="D3560" s="191"/>
      <c r="E3560" s="182"/>
      <c r="F3560" s="191"/>
      <c r="G3560" s="191"/>
      <c r="H3560" s="191"/>
      <c r="I3560" s="182"/>
      <c r="J3560" s="191"/>
      <c r="K3560" s="191"/>
      <c r="L3560" s="191"/>
      <c r="M3560" s="191"/>
      <c r="N3560" s="191"/>
      <c r="O3560" s="191"/>
      <c r="P3560" s="191"/>
      <c r="Q3560" s="191"/>
      <c r="R3560" s="191"/>
      <c r="S3560" s="191"/>
      <c r="T3560" s="191"/>
      <c r="U3560" s="191"/>
      <c r="V3560" s="191"/>
      <c r="W3560" s="191"/>
    </row>
    <row r="3561" spans="1:23">
      <c r="A3561" s="191"/>
      <c r="B3561" s="191"/>
      <c r="C3561" s="191"/>
      <c r="D3561" s="191"/>
      <c r="E3561" s="182"/>
      <c r="F3561" s="191"/>
      <c r="G3561" s="191"/>
      <c r="H3561" s="191"/>
      <c r="I3561" s="182"/>
      <c r="J3561" s="191"/>
      <c r="K3561" s="191"/>
      <c r="L3561" s="191"/>
      <c r="M3561" s="191"/>
      <c r="N3561" s="191"/>
      <c r="O3561" s="191"/>
      <c r="P3561" s="191"/>
      <c r="Q3561" s="191"/>
      <c r="R3561" s="191"/>
      <c r="S3561" s="191"/>
      <c r="T3561" s="191"/>
      <c r="U3561" s="191"/>
      <c r="V3561" s="191"/>
      <c r="W3561" s="191"/>
    </row>
  </sheetData>
  <sheetProtection algorithmName="SHA-512" hashValue="dnDkxOngTgJCdDUNiaI7xl2MUjQieN0GVSXTIPG1fMlX1Np2KT0b7rEHKUmESF6ylEcoR36HtuX7rfWvjXh4CA==" saltValue="kv6Bux3UOWA14vOcecc0Qw==" spinCount="100000" sheet="1" objects="1" scenarios="1"/>
  <mergeCells count="3">
    <mergeCell ref="D2:M6"/>
    <mergeCell ref="D8:F10"/>
    <mergeCell ref="H8:J10"/>
  </mergeCells>
  <pageMargins left="0.7" right="0.7" top="0.75" bottom="0.75" header="0.3" footer="0.3"/>
  <pageSetup paperSize="9"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50"/>
  <sheetViews>
    <sheetView workbookViewId="0">
      <selection activeCell="E17" sqref="E17"/>
    </sheetView>
  </sheetViews>
  <sheetFormatPr defaultRowHeight="14.4"/>
  <cols>
    <col min="1" max="1" width="1.6640625" style="188" customWidth="1"/>
    <col min="2" max="6" width="15.6640625" customWidth="1"/>
    <col min="7" max="7" width="15.6640625" style="188" customWidth="1"/>
    <col min="8" max="8" width="15.6640625" customWidth="1"/>
    <col min="9" max="9" width="22.44140625" customWidth="1"/>
    <col min="10" max="12" width="15.6640625" style="188" customWidth="1"/>
    <col min="13" max="22" width="9.33203125" style="188"/>
  </cols>
  <sheetData>
    <row r="1" spans="2:26" s="188" customFormat="1" ht="9" customHeight="1" thickBot="1"/>
    <row r="2" spans="2:26" ht="35.1" customHeight="1" thickBot="1">
      <c r="B2" s="159"/>
      <c r="C2" s="160" t="s">
        <v>189</v>
      </c>
      <c r="D2" s="160" t="s">
        <v>189</v>
      </c>
      <c r="E2" s="160" t="s">
        <v>189</v>
      </c>
      <c r="F2" s="160" t="s">
        <v>189</v>
      </c>
      <c r="H2" s="551" t="s">
        <v>190</v>
      </c>
      <c r="I2" s="551"/>
      <c r="W2" s="158"/>
      <c r="X2" s="158"/>
      <c r="Y2" s="158"/>
      <c r="Z2" s="158"/>
    </row>
    <row r="3" spans="2:26" ht="35.1" customHeight="1" thickBot="1">
      <c r="B3" s="161"/>
      <c r="C3" s="162" t="s">
        <v>191</v>
      </c>
      <c r="D3" s="162" t="s">
        <v>192</v>
      </c>
      <c r="E3" s="162" t="s">
        <v>193</v>
      </c>
      <c r="F3" s="162" t="s">
        <v>194</v>
      </c>
      <c r="H3" s="165" t="s">
        <v>252</v>
      </c>
      <c r="I3" s="166" t="s">
        <v>261</v>
      </c>
      <c r="W3" s="158"/>
      <c r="X3" s="158"/>
      <c r="Y3" s="158"/>
      <c r="Z3" s="158"/>
    </row>
    <row r="4" spans="2:26" ht="35.1" customHeight="1" thickBot="1">
      <c r="B4" s="163" t="s">
        <v>196</v>
      </c>
      <c r="C4" s="164">
        <f>IF('Claim Details'!$E$27&lt;='New rates'!G2,'New rates'!B4,'New rates'!B21)</f>
        <v>409</v>
      </c>
      <c r="D4" s="164">
        <f>IF('Claim Details'!$E$27&lt;='New rates'!G2,'New rates'!C4,'New rates'!C21)</f>
        <v>296</v>
      </c>
      <c r="E4" s="164">
        <f>IF('Claim Details'!$E$27&lt;='New rates'!G2,'New rates'!D4,'New rates'!D21)</f>
        <v>226</v>
      </c>
      <c r="F4" s="164">
        <f>IF('Claim Details'!$E$27&lt;='New rates'!G2,'New rates'!E4,'New rates'!E21)</f>
        <v>138</v>
      </c>
      <c r="H4" s="165" t="s">
        <v>253</v>
      </c>
      <c r="I4" s="166" t="s">
        <v>262</v>
      </c>
      <c r="W4" s="158"/>
      <c r="X4" s="158"/>
      <c r="Y4" s="158"/>
      <c r="Z4" s="158"/>
    </row>
    <row r="5" spans="2:26" ht="35.1" customHeight="1" thickBot="1">
      <c r="B5" s="163" t="s">
        <v>23</v>
      </c>
      <c r="C5" s="164">
        <f t="shared" ref="C5:F5" si="0">C4/100*10</f>
        <v>40.9</v>
      </c>
      <c r="D5" s="164">
        <f t="shared" si="0"/>
        <v>29.6</v>
      </c>
      <c r="E5" s="164">
        <f t="shared" si="0"/>
        <v>22.599999999999998</v>
      </c>
      <c r="F5" s="164">
        <f t="shared" si="0"/>
        <v>13.799999999999999</v>
      </c>
      <c r="H5" s="165" t="s">
        <v>204</v>
      </c>
      <c r="I5" s="166" t="s">
        <v>199</v>
      </c>
      <c r="W5" s="158"/>
      <c r="X5" s="158"/>
      <c r="Y5" s="158"/>
      <c r="Z5" s="158"/>
    </row>
    <row r="6" spans="2:26" ht="35.1" customHeight="1" thickBot="1">
      <c r="B6" s="163"/>
      <c r="C6" s="164"/>
      <c r="D6" s="164"/>
      <c r="E6" s="164"/>
      <c r="F6" s="164"/>
      <c r="H6" s="165" t="s">
        <v>195</v>
      </c>
      <c r="I6" s="166" t="s">
        <v>200</v>
      </c>
      <c r="W6" s="158"/>
      <c r="X6" s="158"/>
      <c r="Y6" s="158"/>
      <c r="Z6" s="158"/>
    </row>
    <row r="7" spans="2:26" ht="35.1" customHeight="1" thickBot="1">
      <c r="B7" s="163" t="s">
        <v>198</v>
      </c>
      <c r="C7" s="164">
        <f>IF('Claim Details'!$E$27&lt;='New rates'!G2,'New rates'!B7,'New rates'!B24)</f>
        <v>317</v>
      </c>
      <c r="D7" s="164">
        <f>IF('Claim Details'!$E$27&lt;='New rates'!G2,'New rates'!C7,'New rates'!C24)</f>
        <v>242</v>
      </c>
      <c r="E7" s="164">
        <f>IF('Claim Details'!$E$27&lt;='New rates'!G2,'New rates'!D7,'New rates'!D24)</f>
        <v>196</v>
      </c>
      <c r="F7" s="164">
        <f>IF('Claim Details'!$E$27&lt;='New rates'!G2,'New rates'!E7,'New rates'!E24)</f>
        <v>126</v>
      </c>
      <c r="H7" s="165" t="s">
        <v>254</v>
      </c>
      <c r="I7" s="166" t="s">
        <v>263</v>
      </c>
      <c r="W7" s="158"/>
      <c r="X7" s="158"/>
      <c r="Y7" s="158"/>
      <c r="Z7" s="158"/>
    </row>
    <row r="8" spans="2:26" ht="35.1" customHeight="1" thickBot="1">
      <c r="B8" s="163" t="s">
        <v>23</v>
      </c>
      <c r="C8" s="164">
        <f>C7/100*10</f>
        <v>31.7</v>
      </c>
      <c r="D8" s="164">
        <f t="shared" ref="D8:F8" si="1">D7/100*10</f>
        <v>24.2</v>
      </c>
      <c r="E8" s="164">
        <f t="shared" si="1"/>
        <v>19.600000000000001</v>
      </c>
      <c r="F8" s="164">
        <f t="shared" si="1"/>
        <v>12.6</v>
      </c>
      <c r="H8" s="165" t="s">
        <v>255</v>
      </c>
      <c r="I8" s="166" t="s">
        <v>264</v>
      </c>
      <c r="W8" s="158"/>
      <c r="X8" s="158"/>
      <c r="Y8" s="158"/>
      <c r="Z8" s="158"/>
    </row>
    <row r="9" spans="2:26" ht="35.1" customHeight="1" thickBot="1">
      <c r="B9" s="163"/>
      <c r="C9" s="164"/>
      <c r="D9" s="164"/>
      <c r="E9" s="164"/>
      <c r="F9" s="164"/>
      <c r="H9" s="165" t="s">
        <v>256</v>
      </c>
      <c r="I9" s="166" t="s">
        <v>265</v>
      </c>
      <c r="W9" s="158"/>
      <c r="X9" s="158"/>
      <c r="Y9" s="158"/>
      <c r="Z9" s="158"/>
    </row>
    <row r="10" spans="2:26" ht="35.1" customHeight="1" thickBot="1">
      <c r="B10" s="163" t="s">
        <v>201</v>
      </c>
      <c r="C10" s="164">
        <f>IF('Claim Details'!$E$27&lt;='New rates'!G2,'New rates'!B10,'New rates'!B27)</f>
        <v>267</v>
      </c>
      <c r="D10" s="164">
        <f>IF('Claim Details'!$E$27&lt;='New rates'!G2,'New rates'!C10,'New rates'!C27)</f>
        <v>229</v>
      </c>
      <c r="E10" s="164">
        <f>IF('Claim Details'!$E$27&lt;='New rates'!G2,'New rates'!D10,'New rates'!D27)</f>
        <v>165</v>
      </c>
      <c r="F10" s="164">
        <f>IF('Claim Details'!$E$27&lt;='New rates'!G2,'New rates'!E10,'New rates'!E27)</f>
        <v>121</v>
      </c>
      <c r="H10" s="165" t="s">
        <v>257</v>
      </c>
      <c r="I10" s="166" t="s">
        <v>266</v>
      </c>
      <c r="W10" s="158"/>
      <c r="X10" s="158"/>
      <c r="Y10" s="158"/>
      <c r="Z10" s="158"/>
    </row>
    <row r="11" spans="2:26" ht="35.1" customHeight="1" thickBot="1">
      <c r="B11" s="163" t="s">
        <v>23</v>
      </c>
      <c r="C11" s="164">
        <f>C10/100*10</f>
        <v>26.7</v>
      </c>
      <c r="D11" s="164">
        <f t="shared" ref="D11:F11" si="2">D10/100*10</f>
        <v>22.9</v>
      </c>
      <c r="E11" s="164">
        <f t="shared" si="2"/>
        <v>16.5</v>
      </c>
      <c r="F11" s="164">
        <f t="shared" si="2"/>
        <v>12.1</v>
      </c>
      <c r="H11" s="165" t="s">
        <v>258</v>
      </c>
      <c r="I11" s="166" t="s">
        <v>267</v>
      </c>
      <c r="W11" s="158"/>
      <c r="X11" s="158"/>
      <c r="Y11" s="158"/>
      <c r="Z11" s="158"/>
    </row>
    <row r="12" spans="2:26" ht="35.1" customHeight="1" thickBot="1">
      <c r="B12" s="163"/>
      <c r="C12" s="164"/>
      <c r="D12" s="164"/>
      <c r="E12" s="164"/>
      <c r="F12" s="164"/>
      <c r="H12" s="165" t="s">
        <v>259</v>
      </c>
      <c r="I12" s="166" t="s">
        <v>197</v>
      </c>
      <c r="W12" s="158"/>
      <c r="X12" s="158"/>
      <c r="Y12" s="158"/>
      <c r="Z12" s="158"/>
    </row>
    <row r="13" spans="2:26" ht="35.1" customHeight="1" thickBot="1">
      <c r="B13" s="163" t="s">
        <v>203</v>
      </c>
      <c r="C13" s="164">
        <f>IF('Claim Details'!$E$27&lt;='New rates'!G2,'New rates'!B13,'New rates'!B30)</f>
        <v>217</v>
      </c>
      <c r="D13" s="164">
        <f>IF('Claim Details'!$E$27&lt;='New rates'!G2,'New rates'!C13,'New rates'!C30)</f>
        <v>192</v>
      </c>
      <c r="E13" s="164">
        <f>IF('Claim Details'!$E$27&lt;='New rates'!G2,'New rates'!D13,'New rates'!D30)</f>
        <v>161</v>
      </c>
      <c r="F13" s="164">
        <f>IF('Claim Details'!$E$27&lt;='New rates'!G2,'New rates'!E13,'New rates'!E30)</f>
        <v>118</v>
      </c>
      <c r="H13" s="165" t="s">
        <v>260</v>
      </c>
      <c r="I13" s="166" t="s">
        <v>268</v>
      </c>
      <c r="W13" s="158"/>
      <c r="X13" s="158"/>
      <c r="Y13" s="158"/>
      <c r="Z13" s="158"/>
    </row>
    <row r="14" spans="2:26" ht="35.1" customHeight="1" thickBot="1">
      <c r="B14" s="163" t="s">
        <v>23</v>
      </c>
      <c r="C14" s="164">
        <f>C13/100*10</f>
        <v>21.7</v>
      </c>
      <c r="D14" s="164">
        <f t="shared" ref="D14:F14" si="3">D13/100*10</f>
        <v>19.2</v>
      </c>
      <c r="E14" s="164">
        <f t="shared" si="3"/>
        <v>16.100000000000001</v>
      </c>
      <c r="F14" s="164">
        <f t="shared" si="3"/>
        <v>11.799999999999999</v>
      </c>
      <c r="H14" s="165" t="s">
        <v>205</v>
      </c>
      <c r="I14" s="166" t="s">
        <v>202</v>
      </c>
      <c r="W14" s="158"/>
      <c r="X14" s="158"/>
      <c r="Y14" s="158"/>
      <c r="Z14" s="158"/>
    </row>
    <row r="15" spans="2:26" ht="35.1" customHeight="1" thickBot="1">
      <c r="B15" s="163"/>
      <c r="C15" s="164"/>
      <c r="D15" s="164"/>
      <c r="E15" s="164"/>
      <c r="F15" s="164"/>
      <c r="H15" s="188"/>
      <c r="I15" s="188"/>
      <c r="W15" s="158"/>
      <c r="X15" s="158"/>
      <c r="Y15" s="158"/>
      <c r="Z15" s="158"/>
    </row>
    <row r="16" spans="2:26" ht="35.1" customHeight="1" thickBot="1">
      <c r="B16" s="163" t="s">
        <v>206</v>
      </c>
      <c r="C16" s="164">
        <f>IF('Claim Details'!$E$27&lt;='New rates'!G2,'New rates'!B16,'New rates'!B33)</f>
        <v>201</v>
      </c>
      <c r="D16" s="164">
        <f>IF('Claim Details'!$E$27&lt;='New rates'!G2,'New rates'!C16,'New rates'!C33)</f>
        <v>177</v>
      </c>
      <c r="E16" s="164">
        <f>IF('Claim Details'!$E$27&lt;='New rates'!G2,'New rates'!D16,'New rates'!D33)</f>
        <v>146</v>
      </c>
      <c r="F16" s="164">
        <f>IF('Claim Details'!$E$27&lt;='New rates'!G2,'New rates'!E16,'New rates'!E33)</f>
        <v>111</v>
      </c>
      <c r="H16" s="188"/>
      <c r="I16" s="188"/>
      <c r="W16" s="158"/>
      <c r="X16" s="158"/>
      <c r="Y16" s="158"/>
      <c r="Z16" s="158"/>
    </row>
    <row r="17" spans="2:26" ht="35.1" customHeight="1" thickBot="1">
      <c r="B17" s="163" t="s">
        <v>23</v>
      </c>
      <c r="C17" s="164">
        <f>C16/100*10</f>
        <v>20.099999999999998</v>
      </c>
      <c r="D17" s="164">
        <f t="shared" ref="D17:F17" si="4">D16/100*10</f>
        <v>17.7</v>
      </c>
      <c r="E17" s="164">
        <f t="shared" si="4"/>
        <v>14.6</v>
      </c>
      <c r="F17" s="164">
        <f t="shared" si="4"/>
        <v>11.100000000000001</v>
      </c>
      <c r="H17" s="558" t="s">
        <v>269</v>
      </c>
      <c r="I17" s="559"/>
      <c r="J17" s="559"/>
      <c r="K17" s="560"/>
      <c r="W17" s="158"/>
      <c r="X17" s="158"/>
      <c r="Y17" s="158"/>
      <c r="Z17" s="158"/>
    </row>
    <row r="18" spans="2:26" ht="62.1" customHeight="1" thickBot="1">
      <c r="B18" s="188"/>
      <c r="C18" s="188"/>
      <c r="D18" s="188"/>
      <c r="E18" s="188"/>
      <c r="F18" s="188"/>
      <c r="H18" s="564" t="s">
        <v>270</v>
      </c>
      <c r="I18" s="565"/>
      <c r="J18" s="565"/>
      <c r="K18" s="566"/>
      <c r="W18" s="158"/>
      <c r="X18" s="158"/>
      <c r="Y18" s="158"/>
      <c r="Z18" s="158"/>
    </row>
    <row r="19" spans="2:26" ht="35.1" customHeight="1">
      <c r="B19" s="167" t="s">
        <v>196</v>
      </c>
      <c r="C19" s="168"/>
      <c r="D19" s="168"/>
      <c r="E19" s="168"/>
      <c r="F19" s="169"/>
      <c r="H19" s="188"/>
      <c r="I19" s="188"/>
      <c r="W19" s="158"/>
      <c r="X19" s="158"/>
      <c r="Y19" s="158"/>
      <c r="Z19" s="158"/>
    </row>
    <row r="20" spans="2:26" ht="55.35" customHeight="1" thickBot="1">
      <c r="B20" s="555" t="s">
        <v>249</v>
      </c>
      <c r="C20" s="556"/>
      <c r="D20" s="556"/>
      <c r="E20" s="556"/>
      <c r="F20" s="557"/>
      <c r="H20" s="188"/>
      <c r="I20" s="188"/>
      <c r="W20" s="158"/>
      <c r="X20" s="158"/>
      <c r="Y20" s="158"/>
      <c r="Z20" s="158"/>
    </row>
    <row r="21" spans="2:26" ht="35.1" customHeight="1" thickBot="1">
      <c r="B21" s="188"/>
      <c r="C21" s="188"/>
      <c r="D21" s="188"/>
      <c r="E21" s="188"/>
      <c r="F21" s="188"/>
      <c r="H21" s="188"/>
      <c r="I21" s="188"/>
      <c r="W21" s="158"/>
      <c r="X21" s="158"/>
      <c r="Y21" s="158"/>
      <c r="Z21" s="158"/>
    </row>
    <row r="22" spans="2:26" ht="35.1" customHeight="1">
      <c r="B22" s="167" t="s">
        <v>198</v>
      </c>
      <c r="C22" s="168"/>
      <c r="D22" s="168"/>
      <c r="E22" s="168"/>
      <c r="F22" s="169"/>
      <c r="H22" s="188"/>
      <c r="I22" s="188"/>
      <c r="W22" s="158"/>
      <c r="X22" s="158"/>
      <c r="Y22" s="158"/>
      <c r="Z22" s="158"/>
    </row>
    <row r="23" spans="2:26" ht="35.1" customHeight="1" thickBot="1">
      <c r="B23" s="561" t="s">
        <v>250</v>
      </c>
      <c r="C23" s="562"/>
      <c r="D23" s="562"/>
      <c r="E23" s="562"/>
      <c r="F23" s="563"/>
      <c r="H23" s="188"/>
      <c r="I23" s="188"/>
      <c r="W23" s="158"/>
      <c r="X23" s="158"/>
      <c r="Y23" s="158"/>
      <c r="Z23" s="158"/>
    </row>
    <row r="24" spans="2:26" ht="35.1" customHeight="1" thickBot="1">
      <c r="B24" s="188"/>
      <c r="C24" s="188"/>
      <c r="D24" s="188"/>
      <c r="E24" s="188"/>
      <c r="F24" s="188"/>
      <c r="H24" s="188"/>
      <c r="I24" s="188"/>
      <c r="W24" s="158"/>
      <c r="X24" s="158"/>
      <c r="Y24" s="158"/>
      <c r="Z24" s="158"/>
    </row>
    <row r="25" spans="2:26" ht="35.1" customHeight="1">
      <c r="B25" s="167" t="s">
        <v>201</v>
      </c>
      <c r="C25" s="168"/>
      <c r="D25" s="168"/>
      <c r="E25" s="168"/>
      <c r="F25" s="169"/>
      <c r="H25" s="188"/>
      <c r="I25" s="188"/>
      <c r="W25" s="158"/>
      <c r="X25" s="158"/>
      <c r="Y25" s="158"/>
      <c r="Z25" s="158"/>
    </row>
    <row r="26" spans="2:26" ht="35.1" customHeight="1">
      <c r="B26" s="552" t="s">
        <v>251</v>
      </c>
      <c r="C26" s="553"/>
      <c r="D26" s="553"/>
      <c r="E26" s="553"/>
      <c r="F26" s="554"/>
      <c r="H26" s="188"/>
      <c r="I26" s="188"/>
      <c r="W26" s="158"/>
      <c r="X26" s="158"/>
      <c r="Y26" s="158"/>
      <c r="Z26" s="158"/>
    </row>
    <row r="27" spans="2:26" ht="33" customHeight="1" thickBot="1">
      <c r="B27" s="555"/>
      <c r="C27" s="556"/>
      <c r="D27" s="556"/>
      <c r="E27" s="556"/>
      <c r="F27" s="557"/>
      <c r="H27" s="188"/>
      <c r="I27" s="188"/>
      <c r="W27" s="158"/>
      <c r="X27" s="158"/>
      <c r="Y27" s="158"/>
      <c r="Z27" s="158"/>
    </row>
    <row r="28" spans="2:26" ht="35.1" customHeight="1">
      <c r="B28" s="188"/>
      <c r="C28" s="188"/>
      <c r="D28" s="188"/>
      <c r="E28" s="188"/>
      <c r="F28" s="188"/>
      <c r="H28" s="188"/>
      <c r="I28" s="188"/>
      <c r="W28" s="158"/>
      <c r="X28" s="158"/>
      <c r="Y28" s="158"/>
      <c r="Z28" s="158"/>
    </row>
    <row r="29" spans="2:26" ht="35.1" customHeight="1">
      <c r="B29" s="188"/>
      <c r="C29" s="188"/>
      <c r="D29" s="188"/>
      <c r="E29" s="188"/>
      <c r="F29" s="188"/>
      <c r="H29" s="188"/>
      <c r="I29" s="188"/>
      <c r="W29" s="158"/>
      <c r="X29" s="158"/>
      <c r="Y29" s="158"/>
      <c r="Z29" s="158"/>
    </row>
    <row r="30" spans="2:26" ht="35.1" customHeight="1">
      <c r="B30" s="188"/>
      <c r="C30" s="188"/>
      <c r="D30" s="188"/>
      <c r="E30" s="188"/>
      <c r="F30" s="188"/>
      <c r="H30" s="188"/>
      <c r="I30" s="188"/>
      <c r="W30" s="158"/>
      <c r="X30" s="158"/>
      <c r="Y30" s="158"/>
      <c r="Z30" s="158"/>
    </row>
    <row r="31" spans="2:26" ht="35.1" customHeight="1">
      <c r="B31" s="188"/>
      <c r="C31" s="188"/>
      <c r="D31" s="188"/>
      <c r="E31" s="188"/>
      <c r="F31" s="188"/>
      <c r="H31" s="188"/>
      <c r="I31" s="188"/>
      <c r="W31" s="158"/>
      <c r="X31" s="158"/>
      <c r="Y31" s="158"/>
      <c r="Z31" s="158"/>
    </row>
    <row r="32" spans="2:26" ht="35.1" customHeight="1">
      <c r="B32" s="188"/>
      <c r="C32" s="188"/>
      <c r="D32" s="188"/>
      <c r="E32" s="188"/>
      <c r="F32" s="188"/>
      <c r="H32" s="188"/>
      <c r="I32" s="188"/>
      <c r="W32" s="158"/>
      <c r="X32" s="158"/>
      <c r="Y32" s="158"/>
      <c r="Z32" s="158"/>
    </row>
    <row r="33" spans="2:26" ht="35.1" customHeight="1">
      <c r="B33" s="188"/>
      <c r="C33" s="188"/>
      <c r="D33" s="188"/>
      <c r="E33" s="188"/>
      <c r="F33" s="188"/>
      <c r="H33" s="188"/>
      <c r="I33" s="188"/>
      <c r="W33" s="158"/>
      <c r="X33" s="158"/>
      <c r="Y33" s="158"/>
      <c r="Z33" s="158"/>
    </row>
    <row r="34" spans="2:26" ht="35.1" customHeight="1">
      <c r="B34" s="188"/>
      <c r="C34" s="188"/>
      <c r="D34" s="188"/>
      <c r="E34" s="188"/>
      <c r="F34" s="188"/>
      <c r="H34" s="188"/>
      <c r="I34" s="188"/>
      <c r="W34" s="158"/>
      <c r="X34" s="158"/>
      <c r="Y34" s="158"/>
      <c r="Z34" s="158"/>
    </row>
    <row r="35" spans="2:26" ht="35.1" customHeight="1">
      <c r="B35" s="188"/>
      <c r="C35" s="188"/>
      <c r="D35" s="188"/>
      <c r="E35" s="188"/>
      <c r="F35" s="188"/>
      <c r="H35" s="188"/>
      <c r="I35" s="188"/>
      <c r="W35" s="158"/>
      <c r="X35" s="158"/>
      <c r="Y35" s="158"/>
      <c r="Z35" s="158"/>
    </row>
    <row r="36" spans="2:26" ht="35.1" customHeight="1">
      <c r="B36" s="188"/>
      <c r="C36" s="188"/>
      <c r="D36" s="188"/>
      <c r="E36" s="188"/>
      <c r="F36" s="188"/>
      <c r="H36" s="188"/>
      <c r="I36" s="188"/>
      <c r="W36" s="158"/>
      <c r="X36" s="158"/>
      <c r="Y36" s="158"/>
      <c r="Z36" s="158"/>
    </row>
    <row r="37" spans="2:26" ht="35.1" customHeight="1">
      <c r="B37" s="188"/>
      <c r="C37" s="188"/>
      <c r="D37" s="188"/>
      <c r="E37" s="188"/>
      <c r="F37" s="188"/>
      <c r="H37" s="188"/>
      <c r="I37" s="188"/>
      <c r="W37" s="158"/>
      <c r="X37" s="158"/>
      <c r="Y37" s="158"/>
      <c r="Z37" s="158"/>
    </row>
    <row r="38" spans="2:26" ht="35.1" customHeight="1">
      <c r="B38" s="188"/>
      <c r="C38" s="188"/>
      <c r="D38" s="188"/>
      <c r="E38" s="188"/>
      <c r="F38" s="188"/>
      <c r="H38" s="188"/>
      <c r="I38" s="188"/>
      <c r="W38" s="158"/>
      <c r="X38" s="158"/>
      <c r="Y38" s="158"/>
      <c r="Z38" s="158"/>
    </row>
    <row r="39" spans="2:26" ht="35.1" customHeight="1">
      <c r="B39" s="188"/>
      <c r="C39" s="188"/>
      <c r="D39" s="188"/>
      <c r="E39" s="188"/>
      <c r="F39" s="188"/>
      <c r="H39" s="188"/>
      <c r="I39" s="188"/>
      <c r="W39" s="158"/>
      <c r="X39" s="158"/>
      <c r="Y39" s="158"/>
      <c r="Z39" s="158"/>
    </row>
    <row r="40" spans="2:26" ht="35.1" customHeight="1">
      <c r="B40" s="188"/>
      <c r="C40" s="188"/>
      <c r="D40" s="188"/>
      <c r="E40" s="188"/>
      <c r="F40" s="188"/>
      <c r="H40" s="188"/>
      <c r="I40" s="188"/>
      <c r="W40" s="158"/>
      <c r="X40" s="158"/>
      <c r="Y40" s="158"/>
      <c r="Z40" s="158"/>
    </row>
    <row r="41" spans="2:26">
      <c r="B41" s="188"/>
      <c r="C41" s="188"/>
      <c r="D41" s="188"/>
      <c r="E41" s="188"/>
      <c r="F41" s="188"/>
      <c r="H41" s="188"/>
      <c r="I41" s="188"/>
      <c r="W41" s="158"/>
      <c r="X41" s="158"/>
      <c r="Y41" s="158"/>
      <c r="Z41" s="158"/>
    </row>
    <row r="42" spans="2:26">
      <c r="B42" s="188"/>
      <c r="C42" s="188"/>
      <c r="D42" s="188"/>
      <c r="E42" s="188"/>
      <c r="F42" s="188"/>
      <c r="H42" s="188"/>
      <c r="I42" s="188"/>
      <c r="W42" s="158"/>
      <c r="X42" s="158"/>
      <c r="Y42" s="158"/>
      <c r="Z42" s="158"/>
    </row>
    <row r="43" spans="2:26">
      <c r="B43" s="188"/>
      <c r="C43" s="188"/>
      <c r="D43" s="188"/>
      <c r="E43" s="188"/>
      <c r="F43" s="188"/>
      <c r="H43" s="188"/>
      <c r="I43" s="188"/>
      <c r="W43" s="158"/>
      <c r="X43" s="158"/>
      <c r="Y43" s="158"/>
      <c r="Z43" s="158"/>
    </row>
    <row r="44" spans="2:26">
      <c r="B44" s="188"/>
      <c r="C44" s="188"/>
      <c r="D44" s="188"/>
      <c r="E44" s="188"/>
      <c r="F44" s="188"/>
      <c r="H44" s="188"/>
      <c r="I44" s="188"/>
      <c r="W44" s="158"/>
      <c r="X44" s="158"/>
      <c r="Y44" s="158"/>
      <c r="Z44" s="158"/>
    </row>
    <row r="45" spans="2:26">
      <c r="B45" s="188"/>
      <c r="C45" s="188"/>
      <c r="D45" s="188"/>
      <c r="E45" s="188"/>
      <c r="F45" s="188"/>
      <c r="H45" s="188"/>
      <c r="I45" s="188"/>
      <c r="W45" s="158"/>
      <c r="X45" s="158"/>
      <c r="Y45" s="158"/>
      <c r="Z45" s="158"/>
    </row>
    <row r="46" spans="2:26">
      <c r="B46" s="188"/>
      <c r="C46" s="188"/>
      <c r="D46" s="188"/>
      <c r="E46" s="188"/>
      <c r="F46" s="188"/>
      <c r="H46" s="188"/>
      <c r="I46" s="188"/>
      <c r="W46" s="158"/>
      <c r="X46" s="158"/>
      <c r="Y46" s="158"/>
      <c r="Z46" s="158"/>
    </row>
    <row r="47" spans="2:26">
      <c r="B47" s="188"/>
      <c r="C47" s="188"/>
      <c r="D47" s="188"/>
      <c r="E47" s="188"/>
      <c r="F47" s="188"/>
      <c r="H47" s="188"/>
      <c r="I47" s="188"/>
      <c r="W47" s="158"/>
      <c r="X47" s="158"/>
      <c r="Y47" s="158"/>
      <c r="Z47" s="158"/>
    </row>
    <row r="48" spans="2:26">
      <c r="B48" s="188"/>
      <c r="C48" s="188"/>
      <c r="D48" s="188"/>
      <c r="E48" s="188"/>
      <c r="F48" s="188"/>
      <c r="H48" s="188"/>
      <c r="I48" s="188"/>
      <c r="W48" s="158"/>
      <c r="X48" s="158"/>
      <c r="Y48" s="158"/>
      <c r="Z48" s="158"/>
    </row>
    <row r="49" spans="2:26">
      <c r="B49" s="188"/>
      <c r="C49" s="188"/>
      <c r="D49" s="188"/>
      <c r="E49" s="188"/>
      <c r="F49" s="188"/>
      <c r="H49" s="188"/>
      <c r="I49" s="188"/>
      <c r="W49" s="158"/>
      <c r="X49" s="158"/>
      <c r="Y49" s="158"/>
      <c r="Z49" s="158"/>
    </row>
    <row r="50" spans="2:26">
      <c r="B50" s="188"/>
      <c r="C50" s="188"/>
      <c r="D50" s="188"/>
      <c r="E50" s="188"/>
      <c r="F50" s="188"/>
      <c r="H50" s="188"/>
      <c r="I50" s="188"/>
      <c r="W50" s="158"/>
      <c r="X50" s="158"/>
      <c r="Y50" s="158"/>
      <c r="Z50" s="158"/>
    </row>
    <row r="51" spans="2:26">
      <c r="B51" s="188"/>
      <c r="C51" s="188"/>
      <c r="D51" s="188"/>
      <c r="E51" s="188"/>
      <c r="F51" s="188"/>
      <c r="H51" s="188"/>
      <c r="I51" s="188"/>
      <c r="W51" s="158"/>
      <c r="X51" s="158"/>
      <c r="Y51" s="158"/>
      <c r="Z51" s="158"/>
    </row>
    <row r="52" spans="2:26">
      <c r="B52" s="188"/>
      <c r="C52" s="188"/>
      <c r="D52" s="188"/>
      <c r="E52" s="188"/>
      <c r="F52" s="188"/>
      <c r="H52" s="188"/>
      <c r="I52" s="188"/>
      <c r="W52" s="158"/>
      <c r="X52" s="158"/>
      <c r="Y52" s="158"/>
      <c r="Z52" s="158"/>
    </row>
    <row r="53" spans="2:26">
      <c r="B53" s="188"/>
      <c r="C53" s="188"/>
      <c r="D53" s="188"/>
      <c r="E53" s="188"/>
      <c r="F53" s="188"/>
      <c r="H53" s="188"/>
      <c r="I53" s="188"/>
      <c r="W53" s="158"/>
      <c r="X53" s="158"/>
      <c r="Y53" s="158"/>
      <c r="Z53" s="158"/>
    </row>
    <row r="54" spans="2:26">
      <c r="B54" s="188"/>
      <c r="C54" s="188"/>
      <c r="D54" s="188"/>
      <c r="E54" s="188"/>
      <c r="F54" s="188"/>
      <c r="H54" s="188"/>
      <c r="I54" s="188"/>
      <c r="W54" s="158"/>
      <c r="X54" s="158"/>
      <c r="Y54" s="158"/>
      <c r="Z54" s="158"/>
    </row>
    <row r="55" spans="2:26">
      <c r="B55" s="188"/>
      <c r="C55" s="188"/>
      <c r="D55" s="188"/>
      <c r="E55" s="188"/>
      <c r="F55" s="188"/>
      <c r="H55" s="188"/>
      <c r="I55" s="188"/>
      <c r="W55" s="158"/>
      <c r="X55" s="158"/>
      <c r="Y55" s="158"/>
      <c r="Z55" s="158"/>
    </row>
    <row r="56" spans="2:26">
      <c r="B56" s="188"/>
      <c r="C56" s="188"/>
      <c r="D56" s="188"/>
      <c r="E56" s="188"/>
      <c r="F56" s="188"/>
      <c r="H56" s="188"/>
      <c r="I56" s="188"/>
      <c r="W56" s="158"/>
      <c r="X56" s="158"/>
      <c r="Y56" s="158"/>
      <c r="Z56" s="158"/>
    </row>
    <row r="57" spans="2:26">
      <c r="B57" s="188"/>
      <c r="C57" s="188"/>
      <c r="D57" s="188"/>
      <c r="E57" s="188"/>
      <c r="F57" s="188"/>
      <c r="H57" s="188"/>
      <c r="I57" s="188"/>
      <c r="W57" s="158"/>
      <c r="X57" s="158"/>
      <c r="Y57" s="158"/>
      <c r="Z57" s="158"/>
    </row>
    <row r="58" spans="2:26">
      <c r="B58" s="188"/>
      <c r="C58" s="188"/>
      <c r="D58" s="188"/>
      <c r="E58" s="188"/>
      <c r="F58" s="188"/>
      <c r="H58" s="188"/>
      <c r="I58" s="188"/>
      <c r="W58" s="158"/>
      <c r="X58" s="158"/>
      <c r="Y58" s="158"/>
      <c r="Z58" s="158"/>
    </row>
    <row r="59" spans="2:26">
      <c r="B59" s="188"/>
      <c r="C59" s="188"/>
      <c r="D59" s="188"/>
      <c r="E59" s="188"/>
      <c r="F59" s="188"/>
      <c r="H59" s="188"/>
      <c r="I59" s="188"/>
      <c r="W59" s="158"/>
      <c r="X59" s="158"/>
      <c r="Y59" s="158"/>
      <c r="Z59" s="158"/>
    </row>
    <row r="60" spans="2:26">
      <c r="B60" s="188"/>
      <c r="C60" s="188"/>
      <c r="D60" s="188"/>
      <c r="E60" s="188"/>
      <c r="F60" s="188"/>
      <c r="H60" s="188"/>
      <c r="I60" s="188"/>
      <c r="W60" s="158"/>
      <c r="X60" s="158"/>
      <c r="Y60" s="158"/>
      <c r="Z60" s="158"/>
    </row>
    <row r="61" spans="2:26">
      <c r="B61" s="188"/>
      <c r="C61" s="188"/>
      <c r="D61" s="188"/>
      <c r="E61" s="188"/>
      <c r="F61" s="188"/>
      <c r="H61" s="188"/>
      <c r="I61" s="188"/>
      <c r="W61" s="158"/>
      <c r="X61" s="158"/>
      <c r="Y61" s="158"/>
      <c r="Z61" s="158"/>
    </row>
    <row r="62" spans="2:26">
      <c r="B62" s="188"/>
      <c r="C62" s="188"/>
      <c r="D62" s="188"/>
      <c r="E62" s="188"/>
      <c r="F62" s="188"/>
      <c r="H62" s="188"/>
      <c r="I62" s="188"/>
      <c r="W62" s="158"/>
      <c r="X62" s="158"/>
      <c r="Y62" s="158"/>
      <c r="Z62" s="158"/>
    </row>
    <row r="63" spans="2:26">
      <c r="B63" s="188"/>
      <c r="C63" s="188"/>
      <c r="D63" s="188"/>
      <c r="E63" s="188"/>
      <c r="F63" s="188"/>
      <c r="H63" s="188"/>
      <c r="I63" s="188"/>
      <c r="W63" s="158"/>
      <c r="X63" s="158"/>
      <c r="Y63" s="158"/>
      <c r="Z63" s="158"/>
    </row>
    <row r="64" spans="2:26">
      <c r="B64" s="188"/>
      <c r="C64" s="188"/>
      <c r="D64" s="188"/>
      <c r="E64" s="188"/>
      <c r="F64" s="188"/>
      <c r="H64" s="188"/>
      <c r="I64" s="188"/>
      <c r="W64" s="158"/>
      <c r="X64" s="158"/>
      <c r="Y64" s="158"/>
      <c r="Z64" s="158"/>
    </row>
    <row r="65" spans="2:26">
      <c r="B65" s="188"/>
      <c r="C65" s="188"/>
      <c r="D65" s="188"/>
      <c r="E65" s="188"/>
      <c r="F65" s="188"/>
      <c r="H65" s="188"/>
      <c r="I65" s="188"/>
      <c r="W65" s="158"/>
      <c r="X65" s="158"/>
      <c r="Y65" s="158"/>
      <c r="Z65" s="158"/>
    </row>
    <row r="66" spans="2:26">
      <c r="B66" s="188"/>
      <c r="C66" s="188"/>
      <c r="D66" s="188"/>
      <c r="E66" s="188"/>
      <c r="F66" s="188"/>
      <c r="H66" s="188"/>
      <c r="I66" s="188"/>
      <c r="W66" s="158"/>
      <c r="X66" s="158"/>
      <c r="Y66" s="158"/>
      <c r="Z66" s="158"/>
    </row>
    <row r="67" spans="2:26">
      <c r="B67" s="188"/>
      <c r="C67" s="188"/>
      <c r="D67" s="188"/>
      <c r="E67" s="188"/>
      <c r="F67" s="188"/>
      <c r="H67" s="188"/>
      <c r="I67" s="188"/>
      <c r="W67" s="158"/>
      <c r="X67" s="158"/>
      <c r="Y67" s="158"/>
      <c r="Z67" s="158"/>
    </row>
    <row r="68" spans="2:26">
      <c r="B68" s="188"/>
      <c r="C68" s="188"/>
      <c r="D68" s="188"/>
      <c r="E68" s="188"/>
      <c r="F68" s="188"/>
      <c r="H68" s="188"/>
      <c r="I68" s="188"/>
      <c r="W68" s="158"/>
      <c r="X68" s="158"/>
      <c r="Y68" s="158"/>
      <c r="Z68" s="158"/>
    </row>
    <row r="69" spans="2:26">
      <c r="B69" s="188"/>
      <c r="C69" s="188"/>
      <c r="D69" s="188"/>
      <c r="E69" s="188"/>
      <c r="F69" s="188"/>
      <c r="H69" s="188"/>
      <c r="I69" s="188"/>
      <c r="W69" s="158"/>
      <c r="X69" s="158"/>
      <c r="Y69" s="158"/>
      <c r="Z69" s="158"/>
    </row>
    <row r="70" spans="2:26">
      <c r="B70" s="188"/>
      <c r="C70" s="188"/>
      <c r="D70" s="188"/>
      <c r="E70" s="188"/>
      <c r="F70" s="188"/>
      <c r="H70" s="188"/>
      <c r="I70" s="188"/>
      <c r="W70" s="158"/>
      <c r="X70" s="158"/>
      <c r="Y70" s="158"/>
      <c r="Z70" s="158"/>
    </row>
    <row r="71" spans="2:26">
      <c r="B71" s="188"/>
      <c r="C71" s="188"/>
      <c r="D71" s="188"/>
      <c r="E71" s="188"/>
      <c r="F71" s="188"/>
      <c r="H71" s="188"/>
      <c r="I71" s="188"/>
      <c r="W71" s="158"/>
      <c r="X71" s="158"/>
      <c r="Y71" s="158"/>
      <c r="Z71" s="158"/>
    </row>
    <row r="72" spans="2:26">
      <c r="B72" s="188"/>
      <c r="C72" s="188"/>
      <c r="D72" s="188"/>
      <c r="E72" s="188"/>
      <c r="F72" s="188"/>
      <c r="H72" s="188"/>
      <c r="I72" s="188"/>
      <c r="W72" s="158"/>
      <c r="X72" s="158"/>
      <c r="Y72" s="158"/>
      <c r="Z72" s="158"/>
    </row>
    <row r="73" spans="2:26">
      <c r="B73" s="188"/>
      <c r="C73" s="188"/>
      <c r="D73" s="188"/>
      <c r="E73" s="188"/>
      <c r="F73" s="188"/>
      <c r="H73" s="188"/>
      <c r="I73" s="188"/>
      <c r="W73" s="158"/>
      <c r="X73" s="158"/>
      <c r="Y73" s="158"/>
      <c r="Z73" s="158"/>
    </row>
    <row r="74" spans="2:26">
      <c r="B74" s="188"/>
      <c r="C74" s="188"/>
      <c r="D74" s="188"/>
      <c r="E74" s="188"/>
      <c r="F74" s="188"/>
      <c r="H74" s="188"/>
      <c r="I74" s="188"/>
      <c r="W74" s="158"/>
      <c r="X74" s="158"/>
      <c r="Y74" s="158"/>
      <c r="Z74" s="158"/>
    </row>
    <row r="75" spans="2:26">
      <c r="B75" s="188"/>
      <c r="C75" s="188"/>
      <c r="D75" s="188"/>
      <c r="E75" s="188"/>
      <c r="F75" s="188"/>
      <c r="H75" s="188"/>
      <c r="I75" s="188"/>
      <c r="W75" s="158"/>
      <c r="X75" s="158"/>
      <c r="Y75" s="158"/>
      <c r="Z75" s="158"/>
    </row>
    <row r="76" spans="2:26">
      <c r="B76" s="188"/>
      <c r="C76" s="188"/>
      <c r="D76" s="188"/>
      <c r="E76" s="188"/>
      <c r="F76" s="188"/>
      <c r="H76" s="188"/>
      <c r="I76" s="188"/>
      <c r="W76" s="158"/>
      <c r="X76" s="158"/>
      <c r="Y76" s="158"/>
      <c r="Z76" s="158"/>
    </row>
    <row r="77" spans="2:26">
      <c r="B77" s="188"/>
      <c r="C77" s="188"/>
      <c r="D77" s="188"/>
      <c r="E77" s="188"/>
      <c r="F77" s="188"/>
      <c r="H77" s="188"/>
      <c r="I77" s="188"/>
      <c r="W77" s="158"/>
      <c r="X77" s="158"/>
      <c r="Y77" s="158"/>
      <c r="Z77" s="158"/>
    </row>
    <row r="78" spans="2:26">
      <c r="B78" s="188"/>
      <c r="C78" s="188"/>
      <c r="D78" s="188"/>
      <c r="E78" s="188"/>
      <c r="F78" s="188"/>
      <c r="H78" s="188"/>
      <c r="I78" s="188"/>
      <c r="W78" s="158"/>
      <c r="X78" s="158"/>
      <c r="Y78" s="158"/>
      <c r="Z78" s="158"/>
    </row>
    <row r="79" spans="2:26">
      <c r="B79" s="188"/>
      <c r="C79" s="188"/>
      <c r="D79" s="188"/>
      <c r="E79" s="188"/>
      <c r="F79" s="188"/>
      <c r="H79" s="188"/>
      <c r="I79" s="188"/>
      <c r="W79" s="158"/>
      <c r="X79" s="158"/>
      <c r="Y79" s="158"/>
      <c r="Z79" s="158"/>
    </row>
    <row r="80" spans="2:26">
      <c r="B80" s="188"/>
      <c r="C80" s="188"/>
      <c r="D80" s="188"/>
      <c r="E80" s="188"/>
      <c r="F80" s="188"/>
      <c r="H80" s="188"/>
      <c r="I80" s="188"/>
      <c r="W80" s="158"/>
      <c r="X80" s="158"/>
      <c r="Y80" s="158"/>
      <c r="Z80" s="158"/>
    </row>
    <row r="81" spans="2:26">
      <c r="B81" s="188"/>
      <c r="C81" s="188"/>
      <c r="D81" s="188"/>
      <c r="E81" s="188"/>
      <c r="F81" s="188"/>
      <c r="H81" s="188"/>
      <c r="I81" s="188"/>
      <c r="W81" s="158"/>
      <c r="X81" s="158"/>
      <c r="Y81" s="158"/>
      <c r="Z81" s="158"/>
    </row>
    <row r="82" spans="2:26">
      <c r="B82" s="188"/>
      <c r="C82" s="188"/>
      <c r="D82" s="188"/>
      <c r="E82" s="188"/>
      <c r="F82" s="188"/>
      <c r="H82" s="188"/>
      <c r="I82" s="188"/>
      <c r="W82" s="158"/>
      <c r="X82" s="158"/>
      <c r="Y82" s="158"/>
      <c r="Z82" s="158"/>
    </row>
    <row r="83" spans="2:26">
      <c r="B83" s="188"/>
      <c r="C83" s="188"/>
      <c r="D83" s="188"/>
      <c r="E83" s="188"/>
      <c r="F83" s="188"/>
      <c r="H83" s="188"/>
      <c r="I83" s="188"/>
      <c r="W83" s="158"/>
      <c r="X83" s="158"/>
      <c r="Y83" s="158"/>
      <c r="Z83" s="158"/>
    </row>
    <row r="84" spans="2:26">
      <c r="B84" s="188"/>
      <c r="C84" s="188"/>
      <c r="D84" s="188"/>
      <c r="E84" s="188"/>
      <c r="F84" s="188"/>
      <c r="H84" s="188"/>
      <c r="I84" s="188"/>
      <c r="W84" s="158"/>
      <c r="X84" s="158"/>
      <c r="Y84" s="158"/>
      <c r="Z84" s="158"/>
    </row>
    <row r="85" spans="2:26">
      <c r="B85" s="188"/>
      <c r="C85" s="188"/>
      <c r="D85" s="188"/>
      <c r="E85" s="188"/>
      <c r="F85" s="188"/>
      <c r="H85" s="188"/>
      <c r="I85" s="188"/>
      <c r="W85" s="158"/>
      <c r="X85" s="158"/>
      <c r="Y85" s="158"/>
      <c r="Z85" s="158"/>
    </row>
    <row r="86" spans="2:26">
      <c r="B86" s="188"/>
      <c r="C86" s="188"/>
      <c r="D86" s="188"/>
      <c r="E86" s="188"/>
      <c r="F86" s="188"/>
      <c r="H86" s="188"/>
      <c r="I86" s="188"/>
      <c r="W86" s="158"/>
      <c r="X86" s="158"/>
      <c r="Y86" s="158"/>
      <c r="Z86" s="158"/>
    </row>
    <row r="87" spans="2:26">
      <c r="B87" s="188"/>
      <c r="C87" s="188"/>
      <c r="D87" s="188"/>
      <c r="E87" s="188"/>
      <c r="F87" s="188"/>
      <c r="H87" s="188"/>
      <c r="I87" s="188"/>
      <c r="W87" s="158"/>
      <c r="X87" s="158"/>
      <c r="Y87" s="158"/>
      <c r="Z87" s="158"/>
    </row>
    <row r="88" spans="2:26">
      <c r="B88" s="188"/>
      <c r="C88" s="188"/>
      <c r="D88" s="188"/>
      <c r="E88" s="188"/>
      <c r="F88" s="188"/>
      <c r="H88" s="188"/>
      <c r="I88" s="188"/>
      <c r="W88" s="158"/>
      <c r="X88" s="158"/>
      <c r="Y88" s="158"/>
      <c r="Z88" s="158"/>
    </row>
    <row r="89" spans="2:26">
      <c r="B89" s="188"/>
      <c r="C89" s="188"/>
      <c r="D89" s="188"/>
      <c r="E89" s="188"/>
      <c r="F89" s="188"/>
      <c r="H89" s="188"/>
      <c r="I89" s="188"/>
      <c r="W89" s="158"/>
      <c r="X89" s="158"/>
      <c r="Y89" s="158"/>
      <c r="Z89" s="158"/>
    </row>
    <row r="90" spans="2:26">
      <c r="B90" s="188"/>
      <c r="C90" s="188"/>
      <c r="D90" s="188"/>
      <c r="E90" s="188"/>
      <c r="F90" s="188"/>
      <c r="H90" s="188"/>
      <c r="I90" s="188"/>
      <c r="W90" s="158"/>
      <c r="X90" s="158"/>
      <c r="Y90" s="158"/>
      <c r="Z90" s="158"/>
    </row>
    <row r="91" spans="2:26">
      <c r="B91" s="188"/>
      <c r="C91" s="188"/>
      <c r="D91" s="188"/>
      <c r="E91" s="188"/>
      <c r="F91" s="188"/>
      <c r="H91" s="188"/>
      <c r="I91" s="188"/>
      <c r="W91" s="158"/>
      <c r="X91" s="158"/>
      <c r="Y91" s="158"/>
      <c r="Z91" s="158"/>
    </row>
    <row r="92" spans="2:26">
      <c r="B92" s="188"/>
      <c r="C92" s="188"/>
      <c r="D92" s="188"/>
      <c r="E92" s="188"/>
      <c r="F92" s="188"/>
      <c r="H92" s="188"/>
      <c r="I92" s="188"/>
      <c r="W92" s="158"/>
      <c r="X92" s="158"/>
      <c r="Y92" s="158"/>
      <c r="Z92" s="158"/>
    </row>
    <row r="93" spans="2:26">
      <c r="B93" s="188"/>
      <c r="C93" s="188"/>
      <c r="D93" s="188"/>
      <c r="E93" s="188"/>
      <c r="F93" s="188"/>
      <c r="H93" s="188"/>
      <c r="I93" s="188"/>
      <c r="W93" s="158"/>
      <c r="X93" s="158"/>
      <c r="Y93" s="158"/>
      <c r="Z93" s="158"/>
    </row>
    <row r="94" spans="2:26">
      <c r="B94" s="188"/>
      <c r="C94" s="188"/>
      <c r="D94" s="188"/>
      <c r="E94" s="188"/>
      <c r="F94" s="188"/>
      <c r="H94" s="188"/>
      <c r="I94" s="188"/>
      <c r="W94" s="158"/>
      <c r="X94" s="158"/>
      <c r="Y94" s="158"/>
      <c r="Z94" s="158"/>
    </row>
    <row r="95" spans="2:26">
      <c r="B95" s="188"/>
      <c r="C95" s="188"/>
      <c r="D95" s="188"/>
      <c r="E95" s="188"/>
      <c r="F95" s="188"/>
      <c r="H95" s="188"/>
      <c r="I95" s="188"/>
      <c r="W95" s="158"/>
      <c r="X95" s="158"/>
      <c r="Y95" s="158"/>
      <c r="Z95" s="158"/>
    </row>
    <row r="96" spans="2:26">
      <c r="B96" s="188"/>
      <c r="C96" s="188"/>
      <c r="D96" s="188"/>
      <c r="E96" s="188"/>
      <c r="F96" s="188"/>
      <c r="H96" s="188"/>
      <c r="I96" s="188"/>
      <c r="W96" s="158"/>
      <c r="X96" s="158"/>
      <c r="Y96" s="158"/>
      <c r="Z96" s="158"/>
    </row>
    <row r="97" spans="2:26">
      <c r="B97" s="188"/>
      <c r="C97" s="188"/>
      <c r="D97" s="188"/>
      <c r="E97" s="188"/>
      <c r="F97" s="188"/>
      <c r="H97" s="188"/>
      <c r="I97" s="188"/>
      <c r="W97" s="158"/>
      <c r="X97" s="158"/>
      <c r="Y97" s="158"/>
      <c r="Z97" s="158"/>
    </row>
    <row r="98" spans="2:26">
      <c r="B98" s="188"/>
      <c r="C98" s="188"/>
      <c r="D98" s="188"/>
      <c r="E98" s="188"/>
      <c r="F98" s="188"/>
      <c r="H98" s="188"/>
      <c r="I98" s="188"/>
      <c r="W98" s="158"/>
      <c r="X98" s="158"/>
      <c r="Y98" s="158"/>
      <c r="Z98" s="158"/>
    </row>
    <row r="99" spans="2:26">
      <c r="B99" s="188"/>
      <c r="C99" s="188"/>
      <c r="D99" s="188"/>
      <c r="E99" s="188"/>
      <c r="F99" s="188"/>
      <c r="H99" s="188"/>
      <c r="I99" s="188"/>
      <c r="W99" s="158"/>
      <c r="X99" s="158"/>
      <c r="Y99" s="158"/>
      <c r="Z99" s="158"/>
    </row>
    <row r="100" spans="2:26">
      <c r="B100" s="188"/>
      <c r="C100" s="188"/>
      <c r="D100" s="188"/>
      <c r="E100" s="188"/>
      <c r="F100" s="188"/>
      <c r="H100" s="188"/>
      <c r="I100" s="188"/>
      <c r="W100" s="158"/>
      <c r="X100" s="158"/>
      <c r="Y100" s="158"/>
      <c r="Z100" s="158"/>
    </row>
    <row r="101" spans="2:26">
      <c r="B101" s="188"/>
      <c r="C101" s="188"/>
      <c r="D101" s="188"/>
      <c r="E101" s="188"/>
      <c r="F101" s="188"/>
      <c r="H101" s="188"/>
      <c r="I101" s="188"/>
      <c r="W101" s="158"/>
      <c r="X101" s="158"/>
      <c r="Y101" s="158"/>
      <c r="Z101" s="158"/>
    </row>
    <row r="102" spans="2:26">
      <c r="B102" s="188"/>
      <c r="C102" s="188"/>
      <c r="D102" s="188"/>
      <c r="E102" s="188"/>
      <c r="F102" s="188"/>
      <c r="H102" s="188"/>
      <c r="I102" s="188"/>
      <c r="W102" s="158"/>
      <c r="X102" s="158"/>
      <c r="Y102" s="158"/>
      <c r="Z102" s="158"/>
    </row>
    <row r="103" spans="2:26">
      <c r="B103" s="188"/>
      <c r="C103" s="188"/>
      <c r="D103" s="188"/>
      <c r="E103" s="188"/>
      <c r="F103" s="188"/>
      <c r="H103" s="188"/>
      <c r="I103" s="188"/>
      <c r="W103" s="158"/>
      <c r="X103" s="158"/>
      <c r="Y103" s="158"/>
      <c r="Z103" s="158"/>
    </row>
    <row r="104" spans="2:26">
      <c r="B104" s="188"/>
      <c r="C104" s="188"/>
      <c r="D104" s="188"/>
      <c r="E104" s="188"/>
      <c r="F104" s="188"/>
      <c r="H104" s="188"/>
      <c r="I104" s="188"/>
      <c r="W104" s="158"/>
      <c r="X104" s="158"/>
      <c r="Y104" s="158"/>
      <c r="Z104" s="158"/>
    </row>
    <row r="105" spans="2:26">
      <c r="B105" s="188"/>
      <c r="C105" s="188"/>
      <c r="D105" s="188"/>
      <c r="E105" s="188"/>
      <c r="F105" s="188"/>
      <c r="H105" s="188"/>
      <c r="I105" s="188"/>
      <c r="W105" s="158"/>
      <c r="X105" s="158"/>
      <c r="Y105" s="158"/>
      <c r="Z105" s="158"/>
    </row>
    <row r="106" spans="2:26">
      <c r="B106" s="188"/>
      <c r="C106" s="188"/>
      <c r="D106" s="188"/>
      <c r="E106" s="188"/>
      <c r="F106" s="188"/>
      <c r="H106" s="188"/>
      <c r="I106" s="188"/>
      <c r="W106" s="158"/>
      <c r="X106" s="158"/>
      <c r="Y106" s="158"/>
      <c r="Z106" s="158"/>
    </row>
    <row r="107" spans="2:26">
      <c r="B107" s="188"/>
      <c r="C107" s="188"/>
      <c r="D107" s="188"/>
      <c r="E107" s="188"/>
      <c r="F107" s="188"/>
      <c r="H107" s="188"/>
      <c r="I107" s="188"/>
      <c r="W107" s="158"/>
      <c r="X107" s="158"/>
      <c r="Y107" s="158"/>
      <c r="Z107" s="158"/>
    </row>
    <row r="108" spans="2:26">
      <c r="B108" s="188"/>
      <c r="C108" s="188"/>
      <c r="D108" s="188"/>
      <c r="E108" s="188"/>
      <c r="F108" s="188"/>
      <c r="H108" s="188"/>
      <c r="I108" s="188"/>
      <c r="W108" s="158"/>
      <c r="X108" s="158"/>
      <c r="Y108" s="158"/>
      <c r="Z108" s="158"/>
    </row>
    <row r="109" spans="2:26">
      <c r="B109" s="188"/>
      <c r="C109" s="188"/>
      <c r="D109" s="188"/>
      <c r="E109" s="188"/>
      <c r="F109" s="188"/>
      <c r="H109" s="188"/>
      <c r="I109" s="188"/>
      <c r="W109" s="158"/>
      <c r="X109" s="158"/>
      <c r="Y109" s="158"/>
      <c r="Z109" s="158"/>
    </row>
    <row r="110" spans="2:26">
      <c r="B110" s="188"/>
      <c r="C110" s="188"/>
      <c r="D110" s="188"/>
      <c r="E110" s="188"/>
      <c r="F110" s="188"/>
      <c r="H110" s="188"/>
      <c r="I110" s="188"/>
      <c r="W110" s="158"/>
      <c r="X110" s="158"/>
      <c r="Y110" s="158"/>
      <c r="Z110" s="158"/>
    </row>
    <row r="111" spans="2:26">
      <c r="B111" s="188"/>
      <c r="C111" s="188"/>
      <c r="D111" s="188"/>
      <c r="E111" s="188"/>
      <c r="F111" s="188"/>
      <c r="H111" s="188"/>
      <c r="I111" s="188"/>
      <c r="W111" s="158"/>
      <c r="X111" s="158"/>
      <c r="Y111" s="158"/>
      <c r="Z111" s="158"/>
    </row>
    <row r="112" spans="2:26">
      <c r="B112" s="188"/>
      <c r="C112" s="188"/>
      <c r="D112" s="188"/>
      <c r="E112" s="188"/>
      <c r="F112" s="188"/>
      <c r="H112" s="188"/>
      <c r="I112" s="188"/>
      <c r="W112" s="158"/>
      <c r="X112" s="158"/>
      <c r="Y112" s="158"/>
      <c r="Z112" s="158"/>
    </row>
    <row r="113" spans="2:26">
      <c r="B113" s="188"/>
      <c r="C113" s="188"/>
      <c r="D113" s="188"/>
      <c r="E113" s="188"/>
      <c r="F113" s="188"/>
      <c r="H113" s="188"/>
      <c r="I113" s="188"/>
      <c r="W113" s="158"/>
      <c r="X113" s="158"/>
      <c r="Y113" s="158"/>
      <c r="Z113" s="158"/>
    </row>
    <row r="114" spans="2:26">
      <c r="B114" s="188"/>
      <c r="C114" s="188"/>
      <c r="D114" s="188"/>
      <c r="E114" s="188"/>
      <c r="F114" s="188"/>
      <c r="H114" s="188"/>
      <c r="I114" s="188"/>
      <c r="W114" s="158"/>
      <c r="X114" s="158"/>
      <c r="Y114" s="158"/>
      <c r="Z114" s="158"/>
    </row>
    <row r="115" spans="2:26">
      <c r="B115" s="188"/>
      <c r="C115" s="188"/>
      <c r="D115" s="188"/>
      <c r="E115" s="188"/>
      <c r="F115" s="188"/>
      <c r="H115" s="188"/>
      <c r="I115" s="188"/>
      <c r="W115" s="158"/>
      <c r="X115" s="158"/>
      <c r="Y115" s="158"/>
      <c r="Z115" s="158"/>
    </row>
    <row r="116" spans="2:26">
      <c r="B116" s="188"/>
      <c r="C116" s="188"/>
      <c r="D116" s="188"/>
      <c r="E116" s="188"/>
      <c r="F116" s="188"/>
      <c r="H116" s="188"/>
      <c r="I116" s="188"/>
      <c r="W116" s="158"/>
      <c r="X116" s="158"/>
      <c r="Y116" s="158"/>
      <c r="Z116" s="158"/>
    </row>
    <row r="117" spans="2:26">
      <c r="B117" s="188"/>
      <c r="C117" s="188"/>
      <c r="D117" s="188"/>
      <c r="E117" s="188"/>
      <c r="F117" s="188"/>
      <c r="H117" s="188"/>
      <c r="I117" s="188"/>
      <c r="W117" s="158"/>
      <c r="X117" s="158"/>
      <c r="Y117" s="158"/>
      <c r="Z117" s="158"/>
    </row>
    <row r="118" spans="2:26">
      <c r="B118" s="188"/>
      <c r="C118" s="188"/>
      <c r="D118" s="188"/>
      <c r="E118" s="188"/>
      <c r="F118" s="188"/>
      <c r="H118" s="188"/>
      <c r="I118" s="188"/>
      <c r="W118" s="158"/>
      <c r="X118" s="158"/>
      <c r="Y118" s="158"/>
      <c r="Z118" s="158"/>
    </row>
    <row r="119" spans="2:26">
      <c r="B119" s="188"/>
      <c r="C119" s="188"/>
      <c r="D119" s="188"/>
      <c r="E119" s="188"/>
      <c r="F119" s="188"/>
      <c r="H119" s="188"/>
      <c r="I119" s="188"/>
      <c r="W119" s="158"/>
      <c r="X119" s="158"/>
      <c r="Y119" s="158"/>
      <c r="Z119" s="158"/>
    </row>
    <row r="120" spans="2:26">
      <c r="B120" s="188"/>
      <c r="C120" s="188"/>
      <c r="D120" s="188"/>
      <c r="E120" s="188"/>
      <c r="F120" s="188"/>
      <c r="H120" s="188"/>
      <c r="I120" s="188"/>
      <c r="W120" s="158"/>
      <c r="X120" s="158"/>
      <c r="Y120" s="158"/>
      <c r="Z120" s="158"/>
    </row>
    <row r="121" spans="2:26">
      <c r="B121" s="188"/>
      <c r="C121" s="188"/>
      <c r="D121" s="188"/>
      <c r="E121" s="188"/>
      <c r="F121" s="188"/>
      <c r="H121" s="188"/>
      <c r="I121" s="188"/>
      <c r="W121" s="158"/>
      <c r="X121" s="158"/>
      <c r="Y121" s="158"/>
      <c r="Z121" s="158"/>
    </row>
    <row r="122" spans="2:26">
      <c r="B122" s="188"/>
      <c r="C122" s="188"/>
      <c r="D122" s="188"/>
      <c r="E122" s="188"/>
      <c r="F122" s="188"/>
      <c r="H122" s="188"/>
      <c r="I122" s="188"/>
      <c r="W122" s="158"/>
      <c r="X122" s="158"/>
      <c r="Y122" s="158"/>
      <c r="Z122" s="158"/>
    </row>
    <row r="123" spans="2:26">
      <c r="B123" s="188"/>
      <c r="C123" s="188"/>
      <c r="D123" s="188"/>
      <c r="E123" s="188"/>
      <c r="F123" s="188"/>
      <c r="H123" s="188"/>
      <c r="I123" s="188"/>
      <c r="W123" s="158"/>
      <c r="X123" s="158"/>
      <c r="Y123" s="158"/>
      <c r="Z123" s="158"/>
    </row>
    <row r="124" spans="2:26">
      <c r="B124" s="188"/>
      <c r="C124" s="188"/>
      <c r="D124" s="188"/>
      <c r="E124" s="188"/>
      <c r="F124" s="188"/>
      <c r="H124" s="188"/>
      <c r="I124" s="188"/>
      <c r="W124" s="158"/>
      <c r="X124" s="158"/>
      <c r="Y124" s="158"/>
      <c r="Z124" s="158"/>
    </row>
    <row r="125" spans="2:26">
      <c r="B125" s="188"/>
      <c r="C125" s="188"/>
      <c r="D125" s="188"/>
      <c r="E125" s="188"/>
      <c r="F125" s="188"/>
      <c r="H125" s="188"/>
      <c r="I125" s="188"/>
      <c r="W125" s="158"/>
      <c r="X125" s="158"/>
      <c r="Y125" s="158"/>
      <c r="Z125" s="158"/>
    </row>
    <row r="126" spans="2:26">
      <c r="B126" s="188"/>
      <c r="C126" s="188"/>
      <c r="D126" s="188"/>
      <c r="E126" s="188"/>
      <c r="F126" s="188"/>
      <c r="H126" s="188"/>
      <c r="I126" s="188"/>
      <c r="W126" s="158"/>
      <c r="X126" s="158"/>
      <c r="Y126" s="158"/>
      <c r="Z126" s="158"/>
    </row>
    <row r="127" spans="2:26">
      <c r="B127" s="188"/>
      <c r="C127" s="188"/>
      <c r="D127" s="188"/>
      <c r="E127" s="188"/>
      <c r="F127" s="188"/>
      <c r="H127" s="188"/>
      <c r="I127" s="188"/>
      <c r="W127" s="158"/>
      <c r="X127" s="158"/>
      <c r="Y127" s="158"/>
      <c r="Z127" s="158"/>
    </row>
    <row r="128" spans="2:26">
      <c r="B128" s="188"/>
      <c r="C128" s="188"/>
      <c r="D128" s="188"/>
      <c r="E128" s="188"/>
      <c r="F128" s="188"/>
      <c r="H128" s="188"/>
      <c r="I128" s="188"/>
      <c r="W128" s="158"/>
      <c r="X128" s="158"/>
      <c r="Y128" s="158"/>
      <c r="Z128" s="158"/>
    </row>
    <row r="129" spans="2:26">
      <c r="B129" s="188"/>
      <c r="C129" s="188"/>
      <c r="D129" s="188"/>
      <c r="E129" s="188"/>
      <c r="F129" s="188"/>
      <c r="H129" s="188"/>
      <c r="I129" s="188"/>
      <c r="W129" s="158"/>
      <c r="X129" s="158"/>
      <c r="Y129" s="158"/>
      <c r="Z129" s="158"/>
    </row>
    <row r="130" spans="2:26">
      <c r="B130" s="188"/>
      <c r="C130" s="188"/>
      <c r="D130" s="188"/>
      <c r="E130" s="188"/>
      <c r="F130" s="188"/>
      <c r="H130" s="188"/>
      <c r="I130" s="188"/>
      <c r="W130" s="158"/>
      <c r="X130" s="158"/>
      <c r="Y130" s="158"/>
      <c r="Z130" s="158"/>
    </row>
    <row r="131" spans="2:26">
      <c r="B131" s="188"/>
      <c r="C131" s="188"/>
      <c r="D131" s="188"/>
      <c r="E131" s="188"/>
      <c r="F131" s="188"/>
      <c r="H131" s="188"/>
      <c r="I131" s="188"/>
      <c r="W131" s="158"/>
      <c r="X131" s="158"/>
      <c r="Y131" s="158"/>
      <c r="Z131" s="158"/>
    </row>
    <row r="132" spans="2:26">
      <c r="B132" s="188"/>
      <c r="C132" s="188"/>
      <c r="D132" s="188"/>
      <c r="E132" s="188"/>
      <c r="F132" s="188"/>
      <c r="H132" s="188"/>
      <c r="I132" s="188"/>
      <c r="W132" s="158"/>
      <c r="X132" s="158"/>
      <c r="Y132" s="158"/>
      <c r="Z132" s="158"/>
    </row>
    <row r="133" spans="2:26">
      <c r="B133" s="188"/>
      <c r="C133" s="188"/>
      <c r="D133" s="188"/>
      <c r="E133" s="188"/>
      <c r="F133" s="188"/>
      <c r="H133" s="188"/>
      <c r="I133" s="188"/>
      <c r="W133" s="158"/>
      <c r="X133" s="158"/>
      <c r="Y133" s="158"/>
      <c r="Z133" s="158"/>
    </row>
    <row r="134" spans="2:26">
      <c r="B134" s="188"/>
      <c r="C134" s="188"/>
      <c r="D134" s="188"/>
      <c r="E134" s="188"/>
      <c r="F134" s="188"/>
      <c r="H134" s="188"/>
      <c r="I134" s="188"/>
      <c r="W134" s="158"/>
      <c r="X134" s="158"/>
      <c r="Y134" s="158"/>
      <c r="Z134" s="158"/>
    </row>
    <row r="135" spans="2:26">
      <c r="B135" s="188"/>
      <c r="C135" s="188"/>
      <c r="D135" s="188"/>
      <c r="E135" s="188"/>
      <c r="F135" s="188"/>
      <c r="H135" s="188"/>
      <c r="I135" s="188"/>
      <c r="W135" s="158"/>
      <c r="X135" s="158"/>
      <c r="Y135" s="158"/>
      <c r="Z135" s="158"/>
    </row>
    <row r="136" spans="2:26">
      <c r="B136" s="188"/>
      <c r="C136" s="188"/>
      <c r="D136" s="188"/>
      <c r="E136" s="188"/>
      <c r="F136" s="188"/>
      <c r="H136" s="188"/>
      <c r="I136" s="188"/>
      <c r="W136" s="158"/>
      <c r="X136" s="158"/>
      <c r="Y136" s="158"/>
      <c r="Z136" s="158"/>
    </row>
    <row r="137" spans="2:26">
      <c r="B137" s="188"/>
      <c r="C137" s="188"/>
      <c r="D137" s="188"/>
      <c r="E137" s="188"/>
      <c r="F137" s="188"/>
      <c r="H137" s="188"/>
      <c r="I137" s="188"/>
      <c r="W137" s="158"/>
      <c r="X137" s="158"/>
      <c r="Y137" s="158"/>
      <c r="Z137" s="158"/>
    </row>
    <row r="138" spans="2:26">
      <c r="B138" s="188"/>
      <c r="C138" s="188"/>
      <c r="D138" s="188"/>
      <c r="E138" s="188"/>
      <c r="F138" s="188"/>
      <c r="H138" s="188"/>
      <c r="I138" s="188"/>
      <c r="W138" s="158"/>
      <c r="X138" s="158"/>
      <c r="Y138" s="158"/>
      <c r="Z138" s="158"/>
    </row>
    <row r="139" spans="2:26">
      <c r="B139" s="188"/>
      <c r="C139" s="188"/>
      <c r="D139" s="188"/>
      <c r="E139" s="188"/>
      <c r="F139" s="188"/>
      <c r="H139" s="188"/>
      <c r="I139" s="188"/>
      <c r="W139" s="158"/>
      <c r="X139" s="158"/>
      <c r="Y139" s="158"/>
      <c r="Z139" s="158"/>
    </row>
    <row r="140" spans="2:26">
      <c r="B140" s="188"/>
      <c r="C140" s="188"/>
      <c r="D140" s="188"/>
      <c r="E140" s="188"/>
      <c r="F140" s="188"/>
      <c r="H140" s="188"/>
      <c r="I140" s="188"/>
      <c r="W140" s="158"/>
      <c r="X140" s="158"/>
      <c r="Y140" s="158"/>
      <c r="Z140" s="158"/>
    </row>
    <row r="141" spans="2:26">
      <c r="B141" s="188"/>
      <c r="C141" s="188"/>
      <c r="D141" s="188"/>
      <c r="E141" s="188"/>
      <c r="F141" s="188"/>
      <c r="H141" s="188"/>
      <c r="I141" s="188"/>
      <c r="W141" s="158"/>
      <c r="X141" s="158"/>
      <c r="Y141" s="158"/>
      <c r="Z141" s="158"/>
    </row>
    <row r="142" spans="2:26">
      <c r="B142" s="188"/>
      <c r="C142" s="188"/>
      <c r="D142" s="188"/>
      <c r="E142" s="188"/>
      <c r="F142" s="188"/>
      <c r="H142" s="188"/>
      <c r="I142" s="188"/>
      <c r="W142" s="158"/>
      <c r="X142" s="158"/>
      <c r="Y142" s="158"/>
      <c r="Z142" s="158"/>
    </row>
    <row r="143" spans="2:26">
      <c r="B143" s="188"/>
      <c r="C143" s="188"/>
      <c r="D143" s="188"/>
      <c r="E143" s="188"/>
      <c r="F143" s="188"/>
      <c r="H143" s="188"/>
      <c r="I143" s="188"/>
      <c r="W143" s="158"/>
      <c r="X143" s="158"/>
      <c r="Y143" s="158"/>
      <c r="Z143" s="158"/>
    </row>
    <row r="144" spans="2:26">
      <c r="B144" s="188"/>
      <c r="C144" s="188"/>
      <c r="D144" s="188"/>
      <c r="E144" s="188"/>
      <c r="F144" s="188"/>
      <c r="H144" s="188"/>
      <c r="I144" s="188"/>
      <c r="W144" s="158"/>
      <c r="X144" s="158"/>
      <c r="Y144" s="158"/>
      <c r="Z144" s="158"/>
    </row>
    <row r="145" spans="2:26">
      <c r="B145" s="188"/>
      <c r="C145" s="188"/>
      <c r="D145" s="188"/>
      <c r="E145" s="188"/>
      <c r="F145" s="188"/>
      <c r="H145" s="188"/>
      <c r="I145" s="188"/>
      <c r="W145" s="158"/>
      <c r="X145" s="158"/>
      <c r="Y145" s="158"/>
      <c r="Z145" s="158"/>
    </row>
    <row r="146" spans="2:26">
      <c r="B146" s="188"/>
      <c r="C146" s="188"/>
      <c r="D146" s="188"/>
      <c r="E146" s="188"/>
      <c r="F146" s="188"/>
      <c r="H146" s="188"/>
      <c r="I146" s="188"/>
      <c r="W146" s="158"/>
      <c r="X146" s="158"/>
      <c r="Y146" s="158"/>
      <c r="Z146" s="158"/>
    </row>
    <row r="147" spans="2:26">
      <c r="B147" s="188"/>
      <c r="C147" s="188"/>
      <c r="D147" s="188"/>
      <c r="E147" s="188"/>
      <c r="F147" s="188"/>
      <c r="H147" s="188"/>
      <c r="I147" s="188"/>
      <c r="W147" s="158"/>
      <c r="X147" s="158"/>
      <c r="Y147" s="158"/>
      <c r="Z147" s="158"/>
    </row>
    <row r="148" spans="2:26">
      <c r="B148" s="188"/>
      <c r="C148" s="188"/>
      <c r="D148" s="188"/>
      <c r="E148" s="188"/>
      <c r="F148" s="188"/>
      <c r="H148" s="188"/>
      <c r="I148" s="188"/>
      <c r="W148" s="158"/>
      <c r="X148" s="158"/>
      <c r="Y148" s="158"/>
      <c r="Z148" s="158"/>
    </row>
    <row r="149" spans="2:26">
      <c r="B149" s="188"/>
      <c r="C149" s="188"/>
      <c r="D149" s="188"/>
      <c r="E149" s="188"/>
      <c r="F149" s="188"/>
      <c r="H149" s="188"/>
      <c r="I149" s="188"/>
      <c r="W149" s="158"/>
      <c r="X149" s="158"/>
      <c r="Y149" s="158"/>
      <c r="Z149" s="158"/>
    </row>
    <row r="150" spans="2:26">
      <c r="B150" s="188"/>
      <c r="C150" s="188"/>
      <c r="D150" s="188"/>
      <c r="E150" s="188"/>
      <c r="F150" s="188"/>
      <c r="H150" s="188"/>
      <c r="I150" s="188"/>
      <c r="W150" s="158"/>
      <c r="X150" s="158"/>
      <c r="Y150" s="158"/>
      <c r="Z150" s="158"/>
    </row>
    <row r="151" spans="2:26">
      <c r="B151" s="188"/>
      <c r="C151" s="188"/>
      <c r="D151" s="188"/>
      <c r="E151" s="188"/>
      <c r="F151" s="188"/>
      <c r="H151" s="188"/>
      <c r="I151" s="188"/>
      <c r="W151" s="158"/>
      <c r="X151" s="158"/>
      <c r="Y151" s="158"/>
      <c r="Z151" s="158"/>
    </row>
    <row r="152" spans="2:26">
      <c r="B152" s="188"/>
      <c r="C152" s="188"/>
      <c r="D152" s="188"/>
      <c r="E152" s="188"/>
      <c r="F152" s="188"/>
      <c r="H152" s="188"/>
      <c r="I152" s="188"/>
      <c r="W152" s="158"/>
      <c r="X152" s="158"/>
      <c r="Y152" s="158"/>
      <c r="Z152" s="158"/>
    </row>
    <row r="153" spans="2:26">
      <c r="B153" s="188"/>
      <c r="C153" s="188"/>
      <c r="D153" s="188"/>
      <c r="E153" s="188"/>
      <c r="F153" s="188"/>
      <c r="H153" s="188"/>
      <c r="I153" s="188"/>
      <c r="W153" s="158"/>
      <c r="X153" s="158"/>
      <c r="Y153" s="158"/>
      <c r="Z153" s="158"/>
    </row>
    <row r="154" spans="2:26">
      <c r="B154" s="188"/>
      <c r="C154" s="188"/>
      <c r="D154" s="188"/>
      <c r="E154" s="188"/>
      <c r="F154" s="188"/>
      <c r="H154" s="188"/>
      <c r="I154" s="188"/>
      <c r="W154" s="158"/>
      <c r="X154" s="158"/>
      <c r="Y154" s="158"/>
      <c r="Z154" s="158"/>
    </row>
    <row r="155" spans="2:26">
      <c r="B155" s="188"/>
      <c r="C155" s="188"/>
      <c r="D155" s="188"/>
      <c r="E155" s="188"/>
      <c r="F155" s="188"/>
      <c r="H155" s="188"/>
      <c r="I155" s="188"/>
      <c r="W155" s="158"/>
      <c r="X155" s="158"/>
      <c r="Y155" s="158"/>
      <c r="Z155" s="158"/>
    </row>
    <row r="156" spans="2:26">
      <c r="B156" s="188"/>
      <c r="C156" s="188"/>
      <c r="D156" s="188"/>
      <c r="E156" s="188"/>
      <c r="F156" s="188"/>
      <c r="H156" s="188"/>
      <c r="I156" s="188"/>
      <c r="W156" s="158"/>
      <c r="X156" s="158"/>
      <c r="Y156" s="158"/>
      <c r="Z156" s="158"/>
    </row>
    <row r="157" spans="2:26">
      <c r="B157" s="188"/>
      <c r="C157" s="188"/>
      <c r="D157" s="188"/>
      <c r="E157" s="188"/>
      <c r="F157" s="188"/>
      <c r="H157" s="188"/>
      <c r="I157" s="188"/>
      <c r="W157" s="158"/>
      <c r="X157" s="158"/>
      <c r="Y157" s="158"/>
      <c r="Z157" s="158"/>
    </row>
    <row r="158" spans="2:26">
      <c r="B158" s="188"/>
      <c r="C158" s="188"/>
      <c r="D158" s="188"/>
      <c r="E158" s="188"/>
      <c r="F158" s="188"/>
      <c r="H158" s="188"/>
      <c r="I158" s="188"/>
      <c r="W158" s="158"/>
      <c r="X158" s="158"/>
      <c r="Y158" s="158"/>
      <c r="Z158" s="158"/>
    </row>
    <row r="159" spans="2:26">
      <c r="B159" s="188"/>
      <c r="C159" s="188"/>
      <c r="D159" s="188"/>
      <c r="E159" s="188"/>
      <c r="F159" s="188"/>
      <c r="H159" s="188"/>
      <c r="I159" s="188"/>
      <c r="W159" s="158"/>
      <c r="X159" s="158"/>
      <c r="Y159" s="158"/>
      <c r="Z159" s="158"/>
    </row>
    <row r="160" spans="2:26">
      <c r="B160" s="188"/>
      <c r="C160" s="188"/>
      <c r="D160" s="188"/>
      <c r="E160" s="188"/>
      <c r="F160" s="188"/>
      <c r="H160" s="188"/>
      <c r="I160" s="188"/>
      <c r="W160" s="158"/>
      <c r="X160" s="158"/>
      <c r="Y160" s="158"/>
      <c r="Z160" s="158"/>
    </row>
    <row r="161" spans="2:26">
      <c r="B161" s="188"/>
      <c r="C161" s="188"/>
      <c r="D161" s="188"/>
      <c r="E161" s="188"/>
      <c r="F161" s="188"/>
      <c r="H161" s="188"/>
      <c r="I161" s="188"/>
      <c r="W161" s="158"/>
      <c r="X161" s="158"/>
      <c r="Y161" s="158"/>
      <c r="Z161" s="158"/>
    </row>
    <row r="162" spans="2:26">
      <c r="B162" s="188"/>
      <c r="C162" s="188"/>
      <c r="D162" s="188"/>
      <c r="E162" s="188"/>
      <c r="F162" s="188"/>
      <c r="H162" s="188"/>
      <c r="I162" s="188"/>
      <c r="W162" s="158"/>
      <c r="X162" s="158"/>
      <c r="Y162" s="158"/>
      <c r="Z162" s="158"/>
    </row>
    <row r="163" spans="2:26">
      <c r="B163" s="188"/>
      <c r="C163" s="188"/>
      <c r="D163" s="188"/>
      <c r="E163" s="188"/>
      <c r="F163" s="188"/>
      <c r="H163" s="188"/>
      <c r="I163" s="188"/>
      <c r="W163" s="158"/>
      <c r="X163" s="158"/>
      <c r="Y163" s="158"/>
      <c r="Z163" s="158"/>
    </row>
    <row r="164" spans="2:26">
      <c r="B164" s="188"/>
      <c r="C164" s="188"/>
      <c r="D164" s="188"/>
      <c r="E164" s="188"/>
      <c r="F164" s="188"/>
      <c r="H164" s="188"/>
      <c r="I164" s="188"/>
      <c r="W164" s="158"/>
      <c r="X164" s="158"/>
      <c r="Y164" s="158"/>
      <c r="Z164" s="158"/>
    </row>
    <row r="165" spans="2:26">
      <c r="B165" s="188"/>
      <c r="C165" s="188"/>
      <c r="D165" s="188"/>
      <c r="E165" s="188"/>
      <c r="F165" s="188"/>
      <c r="H165" s="188"/>
      <c r="I165" s="188"/>
      <c r="W165" s="158"/>
      <c r="X165" s="158"/>
      <c r="Y165" s="158"/>
      <c r="Z165" s="158"/>
    </row>
    <row r="166" spans="2:26">
      <c r="B166" s="188"/>
      <c r="C166" s="188"/>
      <c r="D166" s="188"/>
      <c r="E166" s="188"/>
      <c r="F166" s="188"/>
      <c r="H166" s="188"/>
      <c r="I166" s="188"/>
      <c r="W166" s="158"/>
      <c r="X166" s="158"/>
      <c r="Y166" s="158"/>
      <c r="Z166" s="158"/>
    </row>
    <row r="167" spans="2:26">
      <c r="B167" s="188"/>
      <c r="C167" s="188"/>
      <c r="D167" s="188"/>
      <c r="E167" s="188"/>
      <c r="F167" s="188"/>
      <c r="H167" s="188"/>
      <c r="I167" s="188"/>
      <c r="W167" s="158"/>
      <c r="X167" s="158"/>
      <c r="Y167" s="158"/>
      <c r="Z167" s="158"/>
    </row>
    <row r="168" spans="2:26">
      <c r="B168" s="188"/>
      <c r="C168" s="188"/>
      <c r="D168" s="188"/>
      <c r="E168" s="188"/>
      <c r="F168" s="188"/>
      <c r="H168" s="188"/>
      <c r="I168" s="188"/>
      <c r="W168" s="158"/>
      <c r="X168" s="158"/>
      <c r="Y168" s="158"/>
      <c r="Z168" s="158"/>
    </row>
    <row r="169" spans="2:26">
      <c r="B169" s="188"/>
      <c r="C169" s="188"/>
      <c r="D169" s="188"/>
      <c r="E169" s="188"/>
      <c r="F169" s="188"/>
      <c r="H169" s="188"/>
      <c r="I169" s="188"/>
      <c r="W169" s="158"/>
      <c r="X169" s="158"/>
      <c r="Y169" s="158"/>
      <c r="Z169" s="158"/>
    </row>
    <row r="170" spans="2:26">
      <c r="B170" s="188"/>
      <c r="C170" s="188"/>
      <c r="D170" s="188"/>
      <c r="E170" s="188"/>
      <c r="F170" s="188"/>
      <c r="H170" s="188"/>
      <c r="I170" s="188"/>
      <c r="W170" s="158"/>
      <c r="X170" s="158"/>
      <c r="Y170" s="158"/>
      <c r="Z170" s="158"/>
    </row>
    <row r="171" spans="2:26">
      <c r="B171" s="188"/>
      <c r="C171" s="188"/>
      <c r="D171" s="188"/>
      <c r="E171" s="188"/>
      <c r="F171" s="188"/>
      <c r="H171" s="188"/>
      <c r="I171" s="188"/>
      <c r="W171" s="158"/>
      <c r="X171" s="158"/>
      <c r="Y171" s="158"/>
      <c r="Z171" s="158"/>
    </row>
    <row r="172" spans="2:26">
      <c r="B172" s="188"/>
      <c r="C172" s="188"/>
      <c r="D172" s="188"/>
      <c r="E172" s="188"/>
      <c r="F172" s="188"/>
      <c r="H172" s="188"/>
      <c r="I172" s="188"/>
      <c r="W172" s="158"/>
      <c r="X172" s="158"/>
      <c r="Y172" s="158"/>
      <c r="Z172" s="158"/>
    </row>
    <row r="173" spans="2:26">
      <c r="B173" s="188"/>
      <c r="C173" s="188"/>
      <c r="D173" s="188"/>
      <c r="E173" s="188"/>
      <c r="F173" s="188"/>
      <c r="H173" s="188"/>
      <c r="I173" s="188"/>
      <c r="W173" s="158"/>
      <c r="X173" s="158"/>
      <c r="Y173" s="158"/>
      <c r="Z173" s="158"/>
    </row>
    <row r="174" spans="2:26">
      <c r="B174" s="158"/>
      <c r="C174" s="158"/>
      <c r="D174" s="158"/>
      <c r="E174" s="158"/>
      <c r="F174" s="158"/>
      <c r="H174" s="158"/>
      <c r="I174" s="158"/>
      <c r="W174" s="158"/>
      <c r="X174" s="158"/>
      <c r="Y174" s="158"/>
      <c r="Z174" s="158"/>
    </row>
    <row r="175" spans="2:26">
      <c r="B175" s="158"/>
      <c r="C175" s="158"/>
      <c r="D175" s="158"/>
      <c r="E175" s="158"/>
      <c r="F175" s="158"/>
      <c r="H175" s="158"/>
      <c r="I175" s="158"/>
      <c r="W175" s="158"/>
      <c r="X175" s="158"/>
      <c r="Y175" s="158"/>
      <c r="Z175" s="158"/>
    </row>
    <row r="176" spans="2:26">
      <c r="B176" s="158"/>
      <c r="C176" s="158"/>
      <c r="D176" s="158"/>
      <c r="E176" s="158"/>
      <c r="F176" s="158"/>
      <c r="H176" s="158"/>
      <c r="I176" s="158"/>
      <c r="W176" s="158"/>
      <c r="X176" s="158"/>
      <c r="Y176" s="158"/>
      <c r="Z176" s="158"/>
    </row>
    <row r="177" spans="2:26">
      <c r="B177" s="158"/>
      <c r="C177" s="158"/>
      <c r="D177" s="158"/>
      <c r="E177" s="158"/>
      <c r="F177" s="158"/>
      <c r="H177" s="158"/>
      <c r="I177" s="158"/>
      <c r="W177" s="158"/>
      <c r="X177" s="158"/>
      <c r="Y177" s="158"/>
      <c r="Z177" s="158"/>
    </row>
    <row r="178" spans="2:26">
      <c r="B178" s="158"/>
      <c r="C178" s="158"/>
      <c r="D178" s="158"/>
      <c r="E178" s="158"/>
      <c r="F178" s="158"/>
      <c r="H178" s="158"/>
      <c r="I178" s="158"/>
      <c r="W178" s="158"/>
      <c r="X178" s="158"/>
      <c r="Y178" s="158"/>
      <c r="Z178" s="158"/>
    </row>
    <row r="179" spans="2:26">
      <c r="B179" s="158"/>
      <c r="C179" s="158"/>
      <c r="D179" s="158"/>
      <c r="E179" s="158"/>
      <c r="F179" s="158"/>
      <c r="H179" s="158"/>
      <c r="I179" s="158"/>
      <c r="W179" s="158"/>
      <c r="X179" s="158"/>
      <c r="Y179" s="158"/>
      <c r="Z179" s="158"/>
    </row>
    <row r="180" spans="2:26">
      <c r="B180" s="158"/>
      <c r="C180" s="158"/>
      <c r="D180" s="158"/>
      <c r="E180" s="158"/>
      <c r="F180" s="158"/>
      <c r="H180" s="158"/>
      <c r="I180" s="158"/>
      <c r="W180" s="158"/>
      <c r="X180" s="158"/>
      <c r="Y180" s="158"/>
      <c r="Z180" s="158"/>
    </row>
    <row r="181" spans="2:26">
      <c r="B181" s="158"/>
      <c r="C181" s="158"/>
      <c r="D181" s="158"/>
      <c r="E181" s="158"/>
      <c r="F181" s="158"/>
      <c r="H181" s="158"/>
      <c r="I181" s="158"/>
      <c r="W181" s="158"/>
      <c r="X181" s="158"/>
      <c r="Y181" s="158"/>
      <c r="Z181" s="158"/>
    </row>
    <row r="182" spans="2:26">
      <c r="B182" s="158"/>
      <c r="C182" s="158"/>
      <c r="D182" s="158"/>
      <c r="E182" s="158"/>
      <c r="F182" s="158"/>
      <c r="H182" s="158"/>
      <c r="I182" s="158"/>
      <c r="W182" s="158"/>
      <c r="X182" s="158"/>
      <c r="Y182" s="158"/>
      <c r="Z182" s="158"/>
    </row>
    <row r="183" spans="2:26">
      <c r="B183" s="158"/>
      <c r="C183" s="158"/>
      <c r="D183" s="158"/>
      <c r="E183" s="158"/>
      <c r="F183" s="158"/>
      <c r="H183" s="158"/>
      <c r="I183" s="158"/>
      <c r="W183" s="158"/>
      <c r="X183" s="158"/>
      <c r="Y183" s="158"/>
      <c r="Z183" s="158"/>
    </row>
    <row r="184" spans="2:26">
      <c r="B184" s="158"/>
      <c r="C184" s="158"/>
      <c r="D184" s="158"/>
      <c r="E184" s="158"/>
      <c r="F184" s="158"/>
      <c r="H184" s="158"/>
      <c r="I184" s="158"/>
      <c r="W184" s="158"/>
      <c r="X184" s="158"/>
      <c r="Y184" s="158"/>
      <c r="Z184" s="158"/>
    </row>
    <row r="185" spans="2:26">
      <c r="B185" s="158"/>
      <c r="C185" s="158"/>
      <c r="D185" s="158"/>
      <c r="E185" s="158"/>
      <c r="F185" s="158"/>
      <c r="H185" s="158"/>
      <c r="I185" s="158"/>
      <c r="W185" s="158"/>
      <c r="X185" s="158"/>
      <c r="Y185" s="158"/>
      <c r="Z185" s="158"/>
    </row>
    <row r="186" spans="2:26">
      <c r="B186" s="158"/>
      <c r="C186" s="158"/>
      <c r="D186" s="158"/>
      <c r="E186" s="158"/>
      <c r="F186" s="158"/>
      <c r="H186" s="158"/>
      <c r="I186" s="158"/>
      <c r="W186" s="158"/>
      <c r="X186" s="158"/>
      <c r="Y186" s="158"/>
      <c r="Z186" s="158"/>
    </row>
    <row r="187" spans="2:26">
      <c r="B187" s="158"/>
      <c r="C187" s="158"/>
      <c r="D187" s="158"/>
      <c r="E187" s="158"/>
      <c r="F187" s="158"/>
      <c r="H187" s="158"/>
      <c r="I187" s="158"/>
      <c r="W187" s="158"/>
      <c r="X187" s="158"/>
      <c r="Y187" s="158"/>
      <c r="Z187" s="158"/>
    </row>
    <row r="188" spans="2:26">
      <c r="B188" s="158"/>
      <c r="C188" s="158"/>
      <c r="D188" s="158"/>
      <c r="E188" s="158"/>
      <c r="F188" s="158"/>
      <c r="H188" s="158"/>
      <c r="I188" s="158"/>
      <c r="W188" s="158"/>
      <c r="X188" s="158"/>
      <c r="Y188" s="158"/>
      <c r="Z188" s="158"/>
    </row>
    <row r="189" spans="2:26">
      <c r="B189" s="158"/>
      <c r="C189" s="158"/>
      <c r="D189" s="158"/>
      <c r="E189" s="158"/>
      <c r="F189" s="158"/>
      <c r="H189" s="158"/>
      <c r="I189" s="158"/>
      <c r="W189" s="158"/>
      <c r="X189" s="158"/>
      <c r="Y189" s="158"/>
      <c r="Z189" s="158"/>
    </row>
    <row r="190" spans="2:26">
      <c r="B190" s="158"/>
      <c r="C190" s="158"/>
      <c r="D190" s="158"/>
      <c r="E190" s="158"/>
      <c r="F190" s="158"/>
      <c r="H190" s="158"/>
      <c r="I190" s="158"/>
      <c r="W190" s="158"/>
      <c r="X190" s="158"/>
      <c r="Y190" s="158"/>
      <c r="Z190" s="158"/>
    </row>
    <row r="191" spans="2:26">
      <c r="B191" s="158"/>
      <c r="C191" s="158"/>
      <c r="D191" s="158"/>
      <c r="E191" s="158"/>
      <c r="F191" s="158"/>
      <c r="H191" s="158"/>
      <c r="I191" s="158"/>
      <c r="W191" s="158"/>
      <c r="X191" s="158"/>
      <c r="Y191" s="158"/>
      <c r="Z191" s="158"/>
    </row>
    <row r="192" spans="2:26">
      <c r="B192" s="158"/>
      <c r="C192" s="158"/>
      <c r="D192" s="158"/>
      <c r="E192" s="158"/>
      <c r="F192" s="158"/>
      <c r="H192" s="158"/>
      <c r="I192" s="158"/>
      <c r="W192" s="158"/>
      <c r="X192" s="158"/>
      <c r="Y192" s="158"/>
      <c r="Z192" s="158"/>
    </row>
    <row r="193" spans="2:26">
      <c r="B193" s="158"/>
      <c r="C193" s="158"/>
      <c r="D193" s="158"/>
      <c r="E193" s="158"/>
      <c r="F193" s="158"/>
      <c r="H193" s="158"/>
      <c r="I193" s="158"/>
      <c r="W193" s="158"/>
      <c r="X193" s="158"/>
      <c r="Y193" s="158"/>
      <c r="Z193" s="158"/>
    </row>
    <row r="194" spans="2:26">
      <c r="B194" s="158"/>
      <c r="C194" s="158"/>
      <c r="D194" s="158"/>
      <c r="E194" s="158"/>
      <c r="F194" s="158"/>
      <c r="H194" s="158"/>
      <c r="I194" s="158"/>
      <c r="W194" s="158"/>
      <c r="X194" s="158"/>
      <c r="Y194" s="158"/>
      <c r="Z194" s="158"/>
    </row>
    <row r="195" spans="2:26">
      <c r="B195" s="158"/>
      <c r="C195" s="158"/>
      <c r="D195" s="158"/>
      <c r="E195" s="158"/>
      <c r="F195" s="158"/>
      <c r="H195" s="158"/>
      <c r="I195" s="158"/>
      <c r="W195" s="158"/>
      <c r="X195" s="158"/>
      <c r="Y195" s="158"/>
      <c r="Z195" s="158"/>
    </row>
    <row r="196" spans="2:26">
      <c r="B196" s="158"/>
      <c r="C196" s="158"/>
      <c r="D196" s="158"/>
      <c r="E196" s="158"/>
      <c r="F196" s="158"/>
      <c r="H196" s="158"/>
      <c r="I196" s="158"/>
      <c r="W196" s="158"/>
      <c r="X196" s="158"/>
      <c r="Y196" s="158"/>
      <c r="Z196" s="158"/>
    </row>
    <row r="197" spans="2:26">
      <c r="B197" s="158"/>
      <c r="C197" s="158"/>
      <c r="D197" s="158"/>
      <c r="E197" s="158"/>
      <c r="F197" s="158"/>
      <c r="H197" s="158"/>
      <c r="I197" s="158"/>
      <c r="W197" s="158"/>
      <c r="X197" s="158"/>
      <c r="Y197" s="158"/>
      <c r="Z197" s="158"/>
    </row>
    <row r="198" spans="2:26">
      <c r="B198" s="158"/>
      <c r="C198" s="158"/>
      <c r="D198" s="158"/>
      <c r="E198" s="158"/>
      <c r="F198" s="158"/>
      <c r="H198" s="158"/>
      <c r="I198" s="158"/>
      <c r="W198" s="158"/>
      <c r="X198" s="158"/>
      <c r="Y198" s="158"/>
      <c r="Z198" s="158"/>
    </row>
    <row r="199" spans="2:26">
      <c r="B199" s="158"/>
      <c r="C199" s="158"/>
      <c r="D199" s="158"/>
      <c r="E199" s="158"/>
      <c r="F199" s="158"/>
      <c r="H199" s="158"/>
      <c r="I199" s="158"/>
      <c r="W199" s="158"/>
      <c r="X199" s="158"/>
      <c r="Y199" s="158"/>
      <c r="Z199" s="158"/>
    </row>
    <row r="200" spans="2:26">
      <c r="B200" s="158"/>
      <c r="C200" s="158"/>
      <c r="D200" s="158"/>
      <c r="E200" s="158"/>
      <c r="F200" s="158"/>
      <c r="H200" s="158"/>
      <c r="I200" s="158"/>
      <c r="W200" s="158"/>
      <c r="X200" s="158"/>
      <c r="Y200" s="158"/>
      <c r="Z200" s="158"/>
    </row>
    <row r="201" spans="2:26">
      <c r="B201" s="158"/>
      <c r="C201" s="158"/>
      <c r="D201" s="158"/>
      <c r="E201" s="158"/>
      <c r="F201" s="158"/>
      <c r="H201" s="158"/>
      <c r="I201" s="158"/>
      <c r="W201" s="158"/>
      <c r="X201" s="158"/>
      <c r="Y201" s="158"/>
      <c r="Z201" s="158"/>
    </row>
    <row r="202" spans="2:26">
      <c r="B202" s="158"/>
      <c r="C202" s="158"/>
      <c r="D202" s="158"/>
      <c r="E202" s="158"/>
      <c r="F202" s="158"/>
      <c r="H202" s="158"/>
      <c r="I202" s="158"/>
      <c r="W202" s="158"/>
      <c r="X202" s="158"/>
      <c r="Y202" s="158"/>
      <c r="Z202" s="158"/>
    </row>
    <row r="203" spans="2:26">
      <c r="B203" s="158"/>
      <c r="C203" s="158"/>
      <c r="D203" s="158"/>
      <c r="E203" s="158"/>
      <c r="F203" s="158"/>
      <c r="H203" s="158"/>
      <c r="I203" s="158"/>
      <c r="W203" s="158"/>
      <c r="X203" s="158"/>
      <c r="Y203" s="158"/>
      <c r="Z203" s="158"/>
    </row>
    <row r="204" spans="2:26">
      <c r="B204" s="158"/>
      <c r="C204" s="158"/>
      <c r="D204" s="158"/>
      <c r="E204" s="158"/>
      <c r="F204" s="158"/>
      <c r="H204" s="158"/>
      <c r="I204" s="158"/>
      <c r="W204" s="158"/>
      <c r="X204" s="158"/>
      <c r="Y204" s="158"/>
      <c r="Z204" s="158"/>
    </row>
    <row r="205" spans="2:26">
      <c r="B205" s="158"/>
      <c r="C205" s="158"/>
      <c r="D205" s="158"/>
      <c r="E205" s="158"/>
      <c r="F205" s="158"/>
      <c r="H205" s="158"/>
      <c r="I205" s="158"/>
      <c r="W205" s="158"/>
      <c r="X205" s="158"/>
      <c r="Y205" s="158"/>
      <c r="Z205" s="158"/>
    </row>
    <row r="206" spans="2:26">
      <c r="B206" s="158"/>
      <c r="C206" s="158"/>
      <c r="D206" s="158"/>
      <c r="E206" s="158"/>
      <c r="F206" s="158"/>
      <c r="H206" s="158"/>
      <c r="I206" s="158"/>
      <c r="W206" s="158"/>
      <c r="X206" s="158"/>
      <c r="Y206" s="158"/>
      <c r="Z206" s="158"/>
    </row>
    <row r="207" spans="2:26">
      <c r="B207" s="158"/>
      <c r="C207" s="158"/>
      <c r="D207" s="158"/>
      <c r="E207" s="158"/>
      <c r="F207" s="158"/>
      <c r="H207" s="158"/>
      <c r="I207" s="158"/>
      <c r="W207" s="158"/>
      <c r="X207" s="158"/>
      <c r="Y207" s="158"/>
      <c r="Z207" s="158"/>
    </row>
    <row r="208" spans="2:26">
      <c r="B208" s="158"/>
      <c r="C208" s="158"/>
      <c r="D208" s="158"/>
      <c r="E208" s="158"/>
      <c r="F208" s="158"/>
      <c r="H208" s="158"/>
      <c r="I208" s="158"/>
      <c r="W208" s="158"/>
      <c r="X208" s="158"/>
      <c r="Y208" s="158"/>
      <c r="Z208" s="158"/>
    </row>
    <row r="209" spans="2:26">
      <c r="B209" s="158"/>
      <c r="C209" s="158"/>
      <c r="D209" s="158"/>
      <c r="E209" s="158"/>
      <c r="F209" s="158"/>
      <c r="H209" s="158"/>
      <c r="I209" s="158"/>
      <c r="W209" s="158"/>
      <c r="X209" s="158"/>
      <c r="Y209" s="158"/>
      <c r="Z209" s="158"/>
    </row>
    <row r="210" spans="2:26">
      <c r="B210" s="158"/>
      <c r="C210" s="158"/>
      <c r="D210" s="158"/>
      <c r="E210" s="158"/>
      <c r="F210" s="158"/>
      <c r="H210" s="158"/>
      <c r="I210" s="158"/>
      <c r="W210" s="158"/>
      <c r="X210" s="158"/>
      <c r="Y210" s="158"/>
      <c r="Z210" s="158"/>
    </row>
    <row r="211" spans="2:26">
      <c r="B211" s="158"/>
      <c r="C211" s="158"/>
      <c r="D211" s="158"/>
      <c r="E211" s="158"/>
      <c r="F211" s="158"/>
      <c r="H211" s="158"/>
      <c r="I211" s="158"/>
      <c r="W211" s="158"/>
      <c r="X211" s="158"/>
      <c r="Y211" s="158"/>
      <c r="Z211" s="158"/>
    </row>
    <row r="212" spans="2:26">
      <c r="B212" s="158"/>
      <c r="C212" s="158"/>
      <c r="D212" s="158"/>
      <c r="E212" s="158"/>
      <c r="F212" s="158"/>
      <c r="H212" s="158"/>
      <c r="I212" s="158"/>
      <c r="W212" s="158"/>
      <c r="X212" s="158"/>
      <c r="Y212" s="158"/>
      <c r="Z212" s="158"/>
    </row>
    <row r="213" spans="2:26">
      <c r="B213" s="158"/>
      <c r="C213" s="158"/>
      <c r="D213" s="158"/>
      <c r="E213" s="158"/>
      <c r="F213" s="158"/>
      <c r="H213" s="158"/>
      <c r="I213" s="158"/>
      <c r="W213" s="158"/>
      <c r="X213" s="158"/>
      <c r="Y213" s="158"/>
      <c r="Z213" s="158"/>
    </row>
    <row r="214" spans="2:26">
      <c r="B214" s="158"/>
      <c r="C214" s="158"/>
      <c r="D214" s="158"/>
      <c r="E214" s="158"/>
      <c r="F214" s="158"/>
      <c r="H214" s="158"/>
      <c r="I214" s="158"/>
      <c r="W214" s="158"/>
      <c r="X214" s="158"/>
      <c r="Y214" s="158"/>
      <c r="Z214" s="158"/>
    </row>
    <row r="215" spans="2:26">
      <c r="B215" s="158"/>
      <c r="C215" s="158"/>
      <c r="D215" s="158"/>
      <c r="E215" s="158"/>
      <c r="F215" s="158"/>
      <c r="H215" s="158"/>
      <c r="I215" s="158"/>
      <c r="W215" s="158"/>
      <c r="X215" s="158"/>
      <c r="Y215" s="158"/>
      <c r="Z215" s="158"/>
    </row>
    <row r="216" spans="2:26">
      <c r="B216" s="158"/>
      <c r="C216" s="158"/>
      <c r="D216" s="158"/>
      <c r="E216" s="158"/>
      <c r="F216" s="158"/>
      <c r="H216" s="158"/>
      <c r="I216" s="158"/>
      <c r="W216" s="158"/>
      <c r="X216" s="158"/>
      <c r="Y216" s="158"/>
      <c r="Z216" s="158"/>
    </row>
    <row r="217" spans="2:26">
      <c r="B217" s="158"/>
      <c r="C217" s="158"/>
      <c r="D217" s="158"/>
      <c r="E217" s="158"/>
      <c r="F217" s="158"/>
      <c r="H217" s="158"/>
      <c r="I217" s="158"/>
      <c r="W217" s="158"/>
      <c r="X217" s="158"/>
      <c r="Y217" s="158"/>
      <c r="Z217" s="158"/>
    </row>
    <row r="218" spans="2:26">
      <c r="B218" s="158"/>
      <c r="C218" s="158"/>
      <c r="D218" s="158"/>
      <c r="E218" s="158"/>
      <c r="F218" s="158"/>
      <c r="H218" s="158"/>
      <c r="I218" s="158"/>
      <c r="W218" s="158"/>
      <c r="X218" s="158"/>
      <c r="Y218" s="158"/>
      <c r="Z218" s="158"/>
    </row>
    <row r="219" spans="2:26">
      <c r="B219" s="158"/>
      <c r="C219" s="158"/>
      <c r="D219" s="158"/>
      <c r="E219" s="158"/>
      <c r="F219" s="158"/>
      <c r="H219" s="158"/>
      <c r="I219" s="158"/>
      <c r="W219" s="158"/>
      <c r="X219" s="158"/>
      <c r="Y219" s="158"/>
      <c r="Z219" s="158"/>
    </row>
    <row r="220" spans="2:26">
      <c r="B220" s="158"/>
      <c r="C220" s="158"/>
      <c r="D220" s="158"/>
      <c r="E220" s="158"/>
      <c r="F220" s="158"/>
      <c r="H220" s="158"/>
      <c r="I220" s="158"/>
      <c r="W220" s="158"/>
      <c r="X220" s="158"/>
      <c r="Y220" s="158"/>
      <c r="Z220" s="158"/>
    </row>
    <row r="221" spans="2:26">
      <c r="B221" s="158"/>
      <c r="C221" s="158"/>
      <c r="D221" s="158"/>
      <c r="E221" s="158"/>
      <c r="F221" s="158"/>
      <c r="H221" s="158"/>
      <c r="I221" s="158"/>
      <c r="W221" s="158"/>
      <c r="X221" s="158"/>
      <c r="Y221" s="158"/>
      <c r="Z221" s="158"/>
    </row>
    <row r="222" spans="2:26">
      <c r="B222" s="158"/>
      <c r="C222" s="158"/>
      <c r="D222" s="158"/>
      <c r="E222" s="158"/>
      <c r="F222" s="158"/>
      <c r="H222" s="158"/>
      <c r="I222" s="158"/>
      <c r="W222" s="158"/>
      <c r="X222" s="158"/>
      <c r="Y222" s="158"/>
      <c r="Z222" s="158"/>
    </row>
    <row r="223" spans="2:26">
      <c r="B223" s="158"/>
      <c r="C223" s="158"/>
      <c r="D223" s="158"/>
      <c r="E223" s="158"/>
      <c r="F223" s="158"/>
      <c r="H223" s="158"/>
      <c r="I223" s="158"/>
      <c r="W223" s="158"/>
      <c r="X223" s="158"/>
      <c r="Y223" s="158"/>
      <c r="Z223" s="158"/>
    </row>
    <row r="224" spans="2:26">
      <c r="B224" s="158"/>
      <c r="C224" s="158"/>
      <c r="D224" s="158"/>
      <c r="E224" s="158"/>
      <c r="F224" s="158"/>
      <c r="H224" s="158"/>
      <c r="I224" s="158"/>
      <c r="W224" s="158"/>
      <c r="X224" s="158"/>
      <c r="Y224" s="158"/>
      <c r="Z224" s="158"/>
    </row>
    <row r="225" spans="2:26">
      <c r="B225" s="158"/>
      <c r="C225" s="158"/>
      <c r="D225" s="158"/>
      <c r="E225" s="158"/>
      <c r="F225" s="158"/>
      <c r="H225" s="158"/>
      <c r="I225" s="158"/>
      <c r="W225" s="158"/>
      <c r="X225" s="158"/>
      <c r="Y225" s="158"/>
      <c r="Z225" s="158"/>
    </row>
    <row r="226" spans="2:26">
      <c r="B226" s="158"/>
      <c r="C226" s="158"/>
      <c r="D226" s="158"/>
      <c r="E226" s="158"/>
      <c r="F226" s="158"/>
      <c r="H226" s="158"/>
      <c r="I226" s="158"/>
      <c r="W226" s="158"/>
      <c r="X226" s="158"/>
      <c r="Y226" s="158"/>
      <c r="Z226" s="158"/>
    </row>
    <row r="227" spans="2:26">
      <c r="B227" s="158"/>
      <c r="C227" s="158"/>
      <c r="D227" s="158"/>
      <c r="E227" s="158"/>
      <c r="F227" s="158"/>
      <c r="H227" s="158"/>
      <c r="I227" s="158"/>
      <c r="W227" s="158"/>
      <c r="X227" s="158"/>
      <c r="Y227" s="158"/>
      <c r="Z227" s="158"/>
    </row>
    <row r="228" spans="2:26">
      <c r="B228" s="158"/>
      <c r="C228" s="158"/>
      <c r="D228" s="158"/>
      <c r="E228" s="158"/>
      <c r="F228" s="158"/>
      <c r="H228" s="158"/>
      <c r="I228" s="158"/>
      <c r="W228" s="158"/>
      <c r="X228" s="158"/>
      <c r="Y228" s="158"/>
      <c r="Z228" s="158"/>
    </row>
    <row r="229" spans="2:26">
      <c r="B229" s="158"/>
      <c r="C229" s="158"/>
      <c r="D229" s="158"/>
      <c r="E229" s="158"/>
      <c r="F229" s="158"/>
      <c r="H229" s="158"/>
      <c r="I229" s="158"/>
      <c r="W229" s="158"/>
      <c r="X229" s="158"/>
      <c r="Y229" s="158"/>
      <c r="Z229" s="158"/>
    </row>
    <row r="230" spans="2:26">
      <c r="B230" s="158"/>
      <c r="C230" s="158"/>
      <c r="D230" s="158"/>
      <c r="E230" s="158"/>
      <c r="F230" s="158"/>
      <c r="H230" s="158"/>
      <c r="I230" s="158"/>
      <c r="W230" s="158"/>
      <c r="X230" s="158"/>
      <c r="Y230" s="158"/>
      <c r="Z230" s="158"/>
    </row>
    <row r="231" spans="2:26">
      <c r="B231" s="158"/>
      <c r="C231" s="158"/>
      <c r="D231" s="158"/>
      <c r="E231" s="158"/>
      <c r="F231" s="158"/>
      <c r="H231" s="158"/>
      <c r="I231" s="158"/>
      <c r="W231" s="158"/>
      <c r="X231" s="158"/>
      <c r="Y231" s="158"/>
      <c r="Z231" s="158"/>
    </row>
    <row r="232" spans="2:26">
      <c r="B232" s="158"/>
      <c r="C232" s="158"/>
      <c r="D232" s="158"/>
      <c r="E232" s="158"/>
      <c r="F232" s="158"/>
      <c r="H232" s="158"/>
      <c r="I232" s="158"/>
      <c r="W232" s="158"/>
      <c r="X232" s="158"/>
      <c r="Y232" s="158"/>
      <c r="Z232" s="158"/>
    </row>
    <row r="233" spans="2:26">
      <c r="B233" s="158"/>
      <c r="C233" s="158"/>
      <c r="D233" s="158"/>
      <c r="E233" s="158"/>
      <c r="F233" s="158"/>
      <c r="H233" s="158"/>
      <c r="I233" s="158"/>
      <c r="W233" s="158"/>
      <c r="X233" s="158"/>
      <c r="Y233" s="158"/>
      <c r="Z233" s="158"/>
    </row>
    <row r="234" spans="2:26">
      <c r="B234" s="158"/>
      <c r="C234" s="158"/>
      <c r="D234" s="158"/>
      <c r="E234" s="158"/>
      <c r="F234" s="158"/>
      <c r="H234" s="158"/>
      <c r="I234" s="158"/>
      <c r="W234" s="158"/>
      <c r="X234" s="158"/>
      <c r="Y234" s="158"/>
      <c r="Z234" s="158"/>
    </row>
    <row r="235" spans="2:26">
      <c r="B235" s="158"/>
      <c r="C235" s="158"/>
      <c r="D235" s="158"/>
      <c r="E235" s="158"/>
      <c r="F235" s="158"/>
      <c r="H235" s="158"/>
      <c r="I235" s="158"/>
      <c r="W235" s="158"/>
      <c r="X235" s="158"/>
      <c r="Y235" s="158"/>
      <c r="Z235" s="158"/>
    </row>
    <row r="236" spans="2:26">
      <c r="B236" s="158"/>
      <c r="C236" s="158"/>
      <c r="D236" s="158"/>
      <c r="E236" s="158"/>
      <c r="F236" s="158"/>
      <c r="H236" s="158"/>
      <c r="I236" s="158"/>
      <c r="W236" s="158"/>
      <c r="X236" s="158"/>
      <c r="Y236" s="158"/>
      <c r="Z236" s="158"/>
    </row>
    <row r="237" spans="2:26">
      <c r="B237" s="158"/>
      <c r="C237" s="158"/>
      <c r="D237" s="158"/>
      <c r="E237" s="158"/>
      <c r="F237" s="158"/>
      <c r="H237" s="158"/>
      <c r="I237" s="158"/>
      <c r="W237" s="158"/>
      <c r="X237" s="158"/>
      <c r="Y237" s="158"/>
      <c r="Z237" s="158"/>
    </row>
    <row r="238" spans="2:26">
      <c r="B238" s="158"/>
      <c r="C238" s="158"/>
      <c r="D238" s="158"/>
      <c r="E238" s="158"/>
      <c r="F238" s="158"/>
      <c r="H238" s="158"/>
      <c r="I238" s="158"/>
      <c r="W238" s="158"/>
      <c r="X238" s="158"/>
      <c r="Y238" s="158"/>
      <c r="Z238" s="158"/>
    </row>
    <row r="239" spans="2:26">
      <c r="B239" s="158"/>
      <c r="C239" s="158"/>
      <c r="D239" s="158"/>
      <c r="E239" s="158"/>
      <c r="F239" s="158"/>
      <c r="H239" s="158"/>
      <c r="I239" s="158"/>
      <c r="W239" s="158"/>
      <c r="X239" s="158"/>
      <c r="Y239" s="158"/>
      <c r="Z239" s="158"/>
    </row>
    <row r="240" spans="2:26">
      <c r="B240" s="158"/>
      <c r="C240" s="158"/>
      <c r="D240" s="158"/>
      <c r="E240" s="158"/>
      <c r="F240" s="158"/>
      <c r="H240" s="158"/>
      <c r="I240" s="158"/>
      <c r="W240" s="158"/>
      <c r="X240" s="158"/>
      <c r="Y240" s="158"/>
      <c r="Z240" s="158"/>
    </row>
    <row r="241" spans="2:26">
      <c r="B241" s="158"/>
      <c r="C241" s="158"/>
      <c r="D241" s="158"/>
      <c r="E241" s="158"/>
      <c r="F241" s="158"/>
      <c r="H241" s="158"/>
      <c r="I241" s="158"/>
      <c r="W241" s="158"/>
      <c r="X241" s="158"/>
      <c r="Y241" s="158"/>
      <c r="Z241" s="158"/>
    </row>
    <row r="242" spans="2:26">
      <c r="B242" s="158"/>
      <c r="C242" s="158"/>
      <c r="D242" s="158"/>
      <c r="E242" s="158"/>
      <c r="F242" s="158"/>
      <c r="H242" s="158"/>
      <c r="I242" s="158"/>
      <c r="W242" s="158"/>
      <c r="X242" s="158"/>
      <c r="Y242" s="158"/>
      <c r="Z242" s="158"/>
    </row>
    <row r="243" spans="2:26">
      <c r="B243" s="158"/>
      <c r="C243" s="158"/>
      <c r="D243" s="158"/>
      <c r="E243" s="158"/>
      <c r="F243" s="158"/>
      <c r="H243" s="158"/>
      <c r="I243" s="158"/>
      <c r="W243" s="158"/>
      <c r="X243" s="158"/>
      <c r="Y243" s="158"/>
      <c r="Z243" s="158"/>
    </row>
    <row r="244" spans="2:26">
      <c r="B244" s="158"/>
      <c r="C244" s="158"/>
      <c r="D244" s="158"/>
      <c r="E244" s="158"/>
      <c r="F244" s="158"/>
      <c r="H244" s="158"/>
      <c r="I244" s="158"/>
      <c r="W244" s="158"/>
      <c r="X244" s="158"/>
      <c r="Y244" s="158"/>
      <c r="Z244" s="158"/>
    </row>
    <row r="245" spans="2:26">
      <c r="B245" s="158"/>
      <c r="C245" s="158"/>
      <c r="D245" s="158"/>
      <c r="E245" s="158"/>
      <c r="F245" s="158"/>
      <c r="H245" s="158"/>
      <c r="I245" s="158"/>
      <c r="W245" s="158"/>
      <c r="X245" s="158"/>
      <c r="Y245" s="158"/>
      <c r="Z245" s="158"/>
    </row>
    <row r="246" spans="2:26">
      <c r="B246" s="158"/>
      <c r="C246" s="158"/>
      <c r="D246" s="158"/>
      <c r="E246" s="158"/>
      <c r="F246" s="158"/>
      <c r="H246" s="158"/>
      <c r="I246" s="158"/>
      <c r="W246" s="158"/>
      <c r="X246" s="158"/>
      <c r="Y246" s="158"/>
      <c r="Z246" s="158"/>
    </row>
    <row r="247" spans="2:26">
      <c r="B247" s="158"/>
      <c r="C247" s="158"/>
      <c r="D247" s="158"/>
      <c r="E247" s="158"/>
      <c r="F247" s="158"/>
      <c r="H247" s="158"/>
      <c r="I247" s="158"/>
      <c r="W247" s="158"/>
      <c r="X247" s="158"/>
      <c r="Y247" s="158"/>
      <c r="Z247" s="158"/>
    </row>
    <row r="248" spans="2:26">
      <c r="B248" s="158"/>
      <c r="C248" s="158"/>
      <c r="D248" s="158"/>
      <c r="E248" s="158"/>
      <c r="F248" s="158"/>
      <c r="H248" s="158"/>
      <c r="I248" s="158"/>
      <c r="W248" s="158"/>
      <c r="X248" s="158"/>
      <c r="Y248" s="158"/>
      <c r="Z248" s="158"/>
    </row>
    <row r="249" spans="2:26">
      <c r="B249" s="158"/>
      <c r="C249" s="158"/>
      <c r="D249" s="158"/>
      <c r="E249" s="158"/>
      <c r="F249" s="158"/>
      <c r="H249" s="158"/>
      <c r="I249" s="158"/>
      <c r="W249" s="158"/>
      <c r="X249" s="158"/>
      <c r="Y249" s="158"/>
      <c r="Z249" s="158"/>
    </row>
    <row r="250" spans="2:26">
      <c r="B250" s="158"/>
      <c r="C250" s="158"/>
      <c r="D250" s="158"/>
      <c r="E250" s="158"/>
      <c r="F250" s="158"/>
      <c r="H250" s="158"/>
      <c r="I250" s="158"/>
      <c r="W250" s="158"/>
      <c r="X250" s="158"/>
      <c r="Y250" s="158"/>
      <c r="Z250" s="158"/>
    </row>
  </sheetData>
  <sheetProtection algorithmName="SHA-512" hashValue="8iuqIavinLm6wq55T8RbKkOj55ViQzplyBfefMghuuXBi+gQ3RFONljPelfTPgNPraPcnBapSsuTHkKxk6G6JA==" saltValue="btXRdgBb64IcZWccdtPXmQ==" spinCount="100000" sheet="1" objects="1" scenarios="1"/>
  <mergeCells count="6">
    <mergeCell ref="H2:I2"/>
    <mergeCell ref="B26:F27"/>
    <mergeCell ref="H17:K17"/>
    <mergeCell ref="B20:F20"/>
    <mergeCell ref="B23:F23"/>
    <mergeCell ref="H18:K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56B98-7B91-4E0E-8A3A-76B81C53CB4B}">
  <dimension ref="A1:H34"/>
  <sheetViews>
    <sheetView topLeftCell="A17" zoomScale="102" workbookViewId="0">
      <selection activeCell="I7" sqref="I7"/>
    </sheetView>
  </sheetViews>
  <sheetFormatPr defaultRowHeight="14.4"/>
  <cols>
    <col min="1" max="1" width="11.6640625" customWidth="1"/>
    <col min="7" max="8" width="10.44140625" bestFit="1" customWidth="1"/>
  </cols>
  <sheetData>
    <row r="1" spans="1:8" ht="29.4" thickBot="1">
      <c r="A1" s="185" t="s">
        <v>246</v>
      </c>
      <c r="G1" t="s">
        <v>248</v>
      </c>
    </row>
    <row r="2" spans="1:8" ht="27" thickBot="1">
      <c r="A2" s="161"/>
      <c r="B2" s="160" t="s">
        <v>189</v>
      </c>
      <c r="C2" s="160" t="s">
        <v>189</v>
      </c>
      <c r="D2" s="160" t="s">
        <v>189</v>
      </c>
      <c r="E2" s="160" t="s">
        <v>189</v>
      </c>
      <c r="G2" s="186">
        <v>44469</v>
      </c>
      <c r="H2" s="186">
        <v>44470</v>
      </c>
    </row>
    <row r="3" spans="1:8" ht="15" thickBot="1">
      <c r="A3" s="161"/>
      <c r="B3" s="162" t="s">
        <v>191</v>
      </c>
      <c r="C3" s="162" t="s">
        <v>192</v>
      </c>
      <c r="D3" s="162" t="s">
        <v>193</v>
      </c>
      <c r="E3" s="162" t="s">
        <v>194</v>
      </c>
    </row>
    <row r="4" spans="1:8" ht="15" thickBot="1">
      <c r="A4" s="163" t="s">
        <v>196</v>
      </c>
      <c r="B4" s="164">
        <v>409</v>
      </c>
      <c r="C4" s="164">
        <v>296</v>
      </c>
      <c r="D4" s="164">
        <v>226</v>
      </c>
      <c r="E4" s="164">
        <v>138</v>
      </c>
    </row>
    <row r="5" spans="1:8" ht="15" thickBot="1">
      <c r="A5" s="163" t="s">
        <v>23</v>
      </c>
      <c r="B5" s="164">
        <f>B4/100*10</f>
        <v>40.9</v>
      </c>
      <c r="C5" s="164">
        <f t="shared" ref="C5:E5" si="0">C4/100*10</f>
        <v>29.6</v>
      </c>
      <c r="D5" s="164">
        <f t="shared" si="0"/>
        <v>22.599999999999998</v>
      </c>
      <c r="E5" s="164">
        <f t="shared" si="0"/>
        <v>13.799999999999999</v>
      </c>
    </row>
    <row r="6" spans="1:8" ht="15" thickBot="1">
      <c r="A6" s="163"/>
      <c r="B6" s="164"/>
      <c r="C6" s="164"/>
      <c r="D6" s="164"/>
      <c r="E6" s="164"/>
    </row>
    <row r="7" spans="1:8" ht="15" thickBot="1">
      <c r="A7" s="163" t="s">
        <v>198</v>
      </c>
      <c r="B7" s="164">
        <v>317</v>
      </c>
      <c r="C7" s="164">
        <v>242</v>
      </c>
      <c r="D7" s="164">
        <v>196</v>
      </c>
      <c r="E7" s="164">
        <v>126</v>
      </c>
    </row>
    <row r="8" spans="1:8" ht="15" thickBot="1">
      <c r="A8" s="163" t="s">
        <v>23</v>
      </c>
      <c r="B8" s="164">
        <f>B7/100*10</f>
        <v>31.7</v>
      </c>
      <c r="C8" s="164">
        <f t="shared" ref="C8:E8" si="1">C7/100*10</f>
        <v>24.2</v>
      </c>
      <c r="D8" s="164">
        <f t="shared" si="1"/>
        <v>19.600000000000001</v>
      </c>
      <c r="E8" s="164">
        <f t="shared" si="1"/>
        <v>12.6</v>
      </c>
    </row>
    <row r="9" spans="1:8" ht="15" thickBot="1">
      <c r="A9" s="163"/>
      <c r="B9" s="164"/>
      <c r="C9" s="164"/>
      <c r="D9" s="164"/>
      <c r="E9" s="164"/>
    </row>
    <row r="10" spans="1:8" ht="15" thickBot="1">
      <c r="A10" s="163" t="s">
        <v>201</v>
      </c>
      <c r="B10" s="164">
        <v>267</v>
      </c>
      <c r="C10" s="164">
        <v>229</v>
      </c>
      <c r="D10" s="164">
        <v>165</v>
      </c>
      <c r="E10" s="164">
        <v>121</v>
      </c>
    </row>
    <row r="11" spans="1:8" ht="15" thickBot="1">
      <c r="A11" s="163" t="s">
        <v>23</v>
      </c>
      <c r="B11" s="164">
        <v>26.7</v>
      </c>
      <c r="C11" s="164">
        <v>22.9</v>
      </c>
      <c r="D11" s="164">
        <f t="shared" ref="D11:E11" si="2">D10/100*10</f>
        <v>16.5</v>
      </c>
      <c r="E11" s="164">
        <f t="shared" si="2"/>
        <v>12.1</v>
      </c>
    </row>
    <row r="12" spans="1:8" ht="15" thickBot="1">
      <c r="A12" s="163"/>
      <c r="B12" s="164"/>
      <c r="C12" s="164"/>
      <c r="D12" s="164"/>
      <c r="E12" s="164"/>
    </row>
    <row r="13" spans="1:8" ht="15" thickBot="1">
      <c r="A13" s="163" t="s">
        <v>203</v>
      </c>
      <c r="B13" s="164">
        <v>217</v>
      </c>
      <c r="C13" s="164">
        <v>192</v>
      </c>
      <c r="D13" s="164">
        <v>161</v>
      </c>
      <c r="E13" s="164">
        <v>118</v>
      </c>
    </row>
    <row r="14" spans="1:8" ht="15" thickBot="1">
      <c r="A14" s="163" t="s">
        <v>23</v>
      </c>
      <c r="B14" s="164">
        <f>B13/100*10</f>
        <v>21.7</v>
      </c>
      <c r="C14" s="164">
        <f t="shared" ref="C14:E14" si="3">C13/100*10</f>
        <v>19.2</v>
      </c>
      <c r="D14" s="164">
        <f t="shared" si="3"/>
        <v>16.100000000000001</v>
      </c>
      <c r="E14" s="164">
        <f t="shared" si="3"/>
        <v>11.799999999999999</v>
      </c>
    </row>
    <row r="15" spans="1:8" ht="15" thickBot="1">
      <c r="A15" s="163"/>
      <c r="B15" s="164"/>
      <c r="C15" s="164"/>
      <c r="D15" s="164"/>
      <c r="E15" s="164"/>
    </row>
    <row r="16" spans="1:8" ht="15" thickBot="1">
      <c r="A16" s="163" t="s">
        <v>206</v>
      </c>
      <c r="B16" s="164">
        <v>201</v>
      </c>
      <c r="C16" s="164">
        <v>177</v>
      </c>
      <c r="D16" s="164">
        <v>146</v>
      </c>
      <c r="E16" s="164">
        <v>111</v>
      </c>
    </row>
    <row r="17" spans="1:5" ht="15" thickBot="1">
      <c r="A17" s="163" t="s">
        <v>23</v>
      </c>
      <c r="B17" s="164">
        <f>B16/100*10</f>
        <v>20.099999999999998</v>
      </c>
      <c r="C17" s="164">
        <f t="shared" ref="C17:E17" si="4">C16/100*10</f>
        <v>17.7</v>
      </c>
      <c r="D17" s="164">
        <f t="shared" si="4"/>
        <v>14.6</v>
      </c>
      <c r="E17" s="164">
        <f t="shared" si="4"/>
        <v>11.100000000000001</v>
      </c>
    </row>
    <row r="18" spans="1:5" ht="40.200000000000003" thickBot="1">
      <c r="A18" s="184" t="s">
        <v>247</v>
      </c>
    </row>
    <row r="19" spans="1:5" ht="27" thickBot="1">
      <c r="A19" s="159"/>
      <c r="B19" s="160" t="s">
        <v>189</v>
      </c>
      <c r="C19" s="160" t="s">
        <v>189</v>
      </c>
      <c r="D19" s="160" t="s">
        <v>189</v>
      </c>
      <c r="E19" s="160" t="s">
        <v>189</v>
      </c>
    </row>
    <row r="20" spans="1:5" ht="15" thickBot="1">
      <c r="A20" s="161"/>
      <c r="B20" s="162" t="s">
        <v>191</v>
      </c>
      <c r="C20" s="162" t="s">
        <v>192</v>
      </c>
      <c r="D20" s="162" t="s">
        <v>193</v>
      </c>
      <c r="E20" s="162" t="s">
        <v>194</v>
      </c>
    </row>
    <row r="21" spans="1:5" ht="15" thickBot="1">
      <c r="A21" s="163" t="s">
        <v>196</v>
      </c>
      <c r="B21" s="164">
        <v>512</v>
      </c>
      <c r="C21" s="164">
        <v>348</v>
      </c>
      <c r="D21" s="164">
        <v>270</v>
      </c>
      <c r="E21" s="164">
        <v>186</v>
      </c>
    </row>
    <row r="22" spans="1:5" ht="15" thickBot="1">
      <c r="A22" s="163" t="s">
        <v>23</v>
      </c>
      <c r="B22" s="164">
        <f>B21/100*10</f>
        <v>51.2</v>
      </c>
      <c r="C22" s="164">
        <f t="shared" ref="C22:E22" si="5">C21/100*10</f>
        <v>34.799999999999997</v>
      </c>
      <c r="D22" s="164">
        <f t="shared" si="5"/>
        <v>27</v>
      </c>
      <c r="E22" s="164">
        <f t="shared" si="5"/>
        <v>18.600000000000001</v>
      </c>
    </row>
    <row r="23" spans="1:5" ht="15" thickBot="1">
      <c r="A23" s="163"/>
      <c r="B23" s="164"/>
      <c r="C23" s="164"/>
      <c r="D23" s="164"/>
      <c r="E23" s="164"/>
    </row>
    <row r="24" spans="1:5" ht="15" thickBot="1">
      <c r="A24" s="163" t="s">
        <v>198</v>
      </c>
      <c r="B24" s="164">
        <v>373</v>
      </c>
      <c r="C24" s="164">
        <v>289</v>
      </c>
      <c r="D24" s="164">
        <v>244</v>
      </c>
      <c r="E24" s="164">
        <v>139</v>
      </c>
    </row>
    <row r="25" spans="1:5" ht="15" thickBot="1">
      <c r="A25" s="163" t="s">
        <v>23</v>
      </c>
      <c r="B25" s="164">
        <f>B24/100*10</f>
        <v>37.299999999999997</v>
      </c>
      <c r="C25" s="164">
        <f t="shared" ref="C25:E25" si="6">C24/100*10</f>
        <v>28.900000000000002</v>
      </c>
      <c r="D25" s="164">
        <f t="shared" si="6"/>
        <v>24.4</v>
      </c>
      <c r="E25" s="164">
        <f t="shared" si="6"/>
        <v>13.899999999999999</v>
      </c>
    </row>
    <row r="26" spans="1:5" ht="15" thickBot="1">
      <c r="A26" s="163"/>
      <c r="B26" s="164"/>
      <c r="C26" s="164"/>
      <c r="D26" s="164"/>
      <c r="E26" s="164"/>
    </row>
    <row r="27" spans="1:5" ht="15" thickBot="1">
      <c r="A27" s="163" t="s">
        <v>201</v>
      </c>
      <c r="B27" s="164">
        <v>282</v>
      </c>
      <c r="C27" s="164">
        <v>232</v>
      </c>
      <c r="D27" s="164">
        <v>185</v>
      </c>
      <c r="E27" s="164">
        <v>129</v>
      </c>
    </row>
    <row r="28" spans="1:5" ht="15" thickBot="1">
      <c r="A28" s="163" t="s">
        <v>23</v>
      </c>
      <c r="B28" s="164">
        <v>28.2</v>
      </c>
      <c r="C28" s="164">
        <v>23.2</v>
      </c>
      <c r="D28" s="164">
        <v>18.5</v>
      </c>
      <c r="E28" s="164">
        <f t="shared" ref="E28" si="7">E27/100*10</f>
        <v>12.9</v>
      </c>
    </row>
    <row r="29" spans="1:5" ht="15" thickBot="1">
      <c r="A29" s="163"/>
      <c r="B29" s="164"/>
      <c r="C29" s="164"/>
      <c r="D29" s="164"/>
      <c r="E29" s="164"/>
    </row>
    <row r="30" spans="1:5" ht="15" thickBot="1">
      <c r="A30" s="163" t="s">
        <v>203</v>
      </c>
      <c r="B30" s="164">
        <v>261</v>
      </c>
      <c r="C30" s="164">
        <v>218</v>
      </c>
      <c r="D30" s="164">
        <v>178</v>
      </c>
      <c r="E30" s="164">
        <v>126</v>
      </c>
    </row>
    <row r="31" spans="1:5" ht="15" thickBot="1">
      <c r="A31" s="163" t="s">
        <v>23</v>
      </c>
      <c r="B31" s="164">
        <f>B30/100*10</f>
        <v>26.099999999999998</v>
      </c>
      <c r="C31" s="164">
        <f t="shared" ref="C31:E31" si="8">C30/100*10</f>
        <v>21.8</v>
      </c>
      <c r="D31" s="164">
        <f t="shared" si="8"/>
        <v>17.8</v>
      </c>
      <c r="E31" s="164">
        <f t="shared" si="8"/>
        <v>12.6</v>
      </c>
    </row>
    <row r="32" spans="1:5" ht="15" thickBot="1">
      <c r="A32" s="163"/>
      <c r="B32" s="164"/>
      <c r="C32" s="164"/>
      <c r="D32" s="164"/>
      <c r="E32" s="164"/>
    </row>
    <row r="33" spans="1:5" ht="15" thickBot="1">
      <c r="A33" s="163" t="s">
        <v>206</v>
      </c>
      <c r="B33" s="164">
        <v>255</v>
      </c>
      <c r="C33" s="164">
        <v>218</v>
      </c>
      <c r="D33" s="164">
        <v>177</v>
      </c>
      <c r="E33" s="164">
        <v>126</v>
      </c>
    </row>
    <row r="34" spans="1:5" ht="15" thickBot="1">
      <c r="A34" s="163" t="s">
        <v>23</v>
      </c>
      <c r="B34" s="164">
        <f>B33/100*10</f>
        <v>25.5</v>
      </c>
      <c r="C34" s="164">
        <f t="shared" ref="C34:E34" si="9">C33/100*10</f>
        <v>21.8</v>
      </c>
      <c r="D34" s="164">
        <f t="shared" si="9"/>
        <v>17.7</v>
      </c>
      <c r="E34" s="164">
        <f t="shared" si="9"/>
        <v>12.6</v>
      </c>
    </row>
  </sheetData>
  <sheetProtection algorithmName="SHA-512" hashValue="cGmzANzwPDBDT1zmjVHYQRbP9E9Zc39Q0Rxz6g5OKBmdQNJ6guJtZ6dBfxbZa9fHvHtmxjGSpQi6teiAiZADhg==" saltValue="3fm6MSucbsQEVbMf30oHS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45"/>
  <sheetViews>
    <sheetView zoomScaleNormal="100" workbookViewId="0">
      <selection activeCell="P39" sqref="P39"/>
    </sheetView>
  </sheetViews>
  <sheetFormatPr defaultRowHeight="14.4"/>
  <cols>
    <col min="1" max="1" width="1.33203125" customWidth="1"/>
    <col min="3" max="3" width="10.88671875" bestFit="1" customWidth="1"/>
    <col min="12" max="12" width="9.109375" customWidth="1"/>
    <col min="13" max="13" width="1.33203125" customWidth="1"/>
  </cols>
  <sheetData>
    <row r="1" spans="1:13" ht="7.5" customHeight="1">
      <c r="A1" s="7"/>
      <c r="B1" s="7"/>
      <c r="C1" s="7"/>
      <c r="D1" s="7"/>
      <c r="E1" s="7"/>
      <c r="F1" s="7"/>
      <c r="G1" s="7"/>
      <c r="H1" s="7"/>
      <c r="I1" s="7"/>
      <c r="J1" s="7"/>
      <c r="K1" s="7"/>
      <c r="L1" s="7"/>
      <c r="M1" s="53"/>
    </row>
    <row r="2" spans="1:13" ht="15.6">
      <c r="A2" s="7"/>
      <c r="B2" s="7"/>
      <c r="C2" s="7"/>
      <c r="D2" s="7"/>
      <c r="E2" s="7"/>
      <c r="F2" s="7"/>
      <c r="G2" s="7"/>
      <c r="H2" s="7"/>
      <c r="I2" s="7"/>
      <c r="J2" s="7"/>
      <c r="K2" s="7"/>
      <c r="L2" s="7"/>
      <c r="M2" s="53"/>
    </row>
    <row r="3" spans="1:13" ht="15.6">
      <c r="A3" s="7"/>
      <c r="B3" s="7"/>
      <c r="C3" s="7"/>
      <c r="D3" s="7"/>
      <c r="E3" s="54"/>
      <c r="F3" s="55"/>
      <c r="G3" s="56" t="s">
        <v>70</v>
      </c>
      <c r="H3" s="54"/>
      <c r="I3" s="568" t="e">
        <f>'Claim Details'!#REF!</f>
        <v>#REF!</v>
      </c>
      <c r="J3" s="568"/>
      <c r="K3" s="568"/>
      <c r="L3" s="568"/>
      <c r="M3" s="53"/>
    </row>
    <row r="4" spans="1:13" ht="15.6">
      <c r="A4" s="7"/>
      <c r="B4" s="7"/>
      <c r="C4" s="7"/>
      <c r="D4" s="7"/>
      <c r="E4" s="55"/>
      <c r="F4" s="55"/>
      <c r="G4" s="55"/>
      <c r="H4" s="55"/>
      <c r="I4" s="55"/>
      <c r="J4" s="55"/>
      <c r="K4" s="53"/>
      <c r="L4" s="53"/>
      <c r="M4" s="53"/>
    </row>
    <row r="5" spans="1:13" ht="15.6">
      <c r="A5" s="7"/>
      <c r="B5" s="7"/>
      <c r="C5" s="7"/>
      <c r="D5" s="7"/>
      <c r="E5" s="54"/>
      <c r="F5" s="55"/>
      <c r="G5" s="568" t="s">
        <v>71</v>
      </c>
      <c r="H5" s="568"/>
      <c r="I5" s="567"/>
      <c r="J5" s="567"/>
      <c r="K5" s="53"/>
      <c r="L5" s="53"/>
      <c r="M5" s="53"/>
    </row>
    <row r="6" spans="1:13" ht="15.6">
      <c r="A6" s="7"/>
      <c r="B6" s="7"/>
      <c r="C6" s="7"/>
      <c r="D6" s="7"/>
      <c r="E6" s="55"/>
      <c r="F6" s="55"/>
      <c r="G6" s="55"/>
      <c r="H6" s="55"/>
      <c r="I6" s="55"/>
      <c r="J6" s="55"/>
      <c r="K6" s="53"/>
      <c r="L6" s="53"/>
      <c r="M6" s="53"/>
    </row>
    <row r="7" spans="1:13" ht="15.6">
      <c r="A7" s="7"/>
      <c r="B7" s="7"/>
      <c r="C7" s="7"/>
      <c r="D7" s="7"/>
      <c r="E7" s="55"/>
      <c r="F7" s="55"/>
      <c r="G7" s="55"/>
      <c r="H7" s="55"/>
      <c r="I7" s="55"/>
      <c r="J7" s="53"/>
      <c r="K7" s="53"/>
      <c r="L7" s="53"/>
      <c r="M7" s="53"/>
    </row>
    <row r="8" spans="1:13" ht="15.6">
      <c r="A8" s="7"/>
      <c r="B8" s="7"/>
      <c r="C8" s="7"/>
      <c r="D8" s="7"/>
      <c r="E8" s="55"/>
      <c r="F8" s="55"/>
      <c r="G8" s="55"/>
      <c r="H8" s="55"/>
      <c r="I8" s="55"/>
      <c r="J8" s="53"/>
      <c r="K8" s="53"/>
      <c r="L8" s="53"/>
      <c r="M8" s="53"/>
    </row>
    <row r="9" spans="1:13" ht="15.6">
      <c r="A9" s="7"/>
      <c r="B9" s="53" t="s">
        <v>72</v>
      </c>
      <c r="C9" s="53"/>
      <c r="D9" s="53"/>
      <c r="E9" s="53"/>
      <c r="F9" s="53"/>
      <c r="G9" s="53"/>
      <c r="H9" s="53"/>
      <c r="I9" s="53"/>
      <c r="J9" s="53"/>
      <c r="K9" s="53"/>
      <c r="L9" s="53"/>
      <c r="M9" s="53"/>
    </row>
    <row r="10" spans="1:13" ht="15.75" customHeight="1">
      <c r="A10" s="7"/>
      <c r="B10" s="53"/>
      <c r="C10" s="53"/>
      <c r="D10" s="53"/>
      <c r="E10" s="53"/>
      <c r="F10" s="53"/>
      <c r="G10" s="53"/>
      <c r="H10" s="53"/>
      <c r="I10" s="53"/>
      <c r="J10" s="53"/>
      <c r="K10" s="53"/>
      <c r="L10" s="53"/>
      <c r="M10" s="53"/>
    </row>
    <row r="11" spans="1:13" ht="15.6">
      <c r="A11" s="7"/>
      <c r="B11" s="57" t="s">
        <v>69</v>
      </c>
      <c r="C11" s="57" t="e">
        <f>'Claim Details'!#REF!</f>
        <v>#REF!</v>
      </c>
      <c r="D11" s="53"/>
      <c r="E11" s="53"/>
      <c r="F11" s="53"/>
      <c r="G11" s="53"/>
      <c r="H11" s="53"/>
      <c r="I11" s="53"/>
      <c r="J11" s="53"/>
      <c r="K11" s="53"/>
      <c r="L11" s="53"/>
      <c r="M11" s="53"/>
    </row>
    <row r="12" spans="1:13" ht="15.75" customHeight="1">
      <c r="A12" s="7"/>
      <c r="B12" s="53"/>
      <c r="C12" s="53"/>
      <c r="D12" s="53"/>
      <c r="E12" s="53"/>
      <c r="F12" s="53"/>
      <c r="G12" s="53"/>
      <c r="H12" s="53"/>
      <c r="I12" s="53"/>
      <c r="J12" s="53"/>
      <c r="K12" s="53"/>
      <c r="L12" s="53"/>
      <c r="M12" s="53"/>
    </row>
    <row r="13" spans="1:13" ht="15.6">
      <c r="A13" s="7"/>
      <c r="B13" s="60" t="s">
        <v>79</v>
      </c>
      <c r="C13" s="60"/>
      <c r="D13" s="60"/>
      <c r="E13" s="60"/>
      <c r="F13" s="60"/>
      <c r="G13" s="60"/>
      <c r="H13" s="60"/>
      <c r="I13" s="60"/>
      <c r="J13" s="60"/>
      <c r="K13" s="61"/>
      <c r="L13" s="61"/>
      <c r="M13" s="53"/>
    </row>
    <row r="14" spans="1:13" ht="15.6">
      <c r="A14" s="7"/>
      <c r="B14" s="60" t="s">
        <v>78</v>
      </c>
      <c r="C14" s="60"/>
      <c r="D14" s="60"/>
      <c r="E14" s="60"/>
      <c r="F14" s="60"/>
      <c r="G14" s="60"/>
      <c r="H14" s="60"/>
      <c r="I14" s="60"/>
      <c r="J14" s="60"/>
      <c r="K14" s="61"/>
      <c r="L14" s="61"/>
      <c r="M14" s="53"/>
    </row>
    <row r="15" spans="1:13" ht="15.6">
      <c r="A15" s="7"/>
      <c r="B15" s="61" t="s">
        <v>75</v>
      </c>
      <c r="C15" s="61"/>
      <c r="D15" s="61"/>
      <c r="E15" s="61"/>
      <c r="F15" s="61"/>
      <c r="G15" s="61"/>
      <c r="H15" s="61"/>
      <c r="I15" s="61"/>
      <c r="J15" s="61"/>
      <c r="K15" s="61"/>
      <c r="L15" s="61"/>
      <c r="M15" s="53"/>
    </row>
    <row r="16" spans="1:13" ht="15.6">
      <c r="A16" s="7"/>
      <c r="B16" s="53" t="s">
        <v>73</v>
      </c>
      <c r="C16" s="53"/>
      <c r="D16" s="53"/>
      <c r="E16" s="53"/>
      <c r="F16" s="53"/>
      <c r="G16" s="53"/>
      <c r="H16" s="53"/>
      <c r="I16" s="53"/>
      <c r="J16" s="53"/>
      <c r="K16" s="53"/>
      <c r="L16" s="53"/>
      <c r="M16" s="53"/>
    </row>
    <row r="17" spans="1:13" ht="15.6">
      <c r="A17" s="7"/>
      <c r="B17" s="53"/>
      <c r="C17" s="53"/>
      <c r="D17" s="53"/>
      <c r="E17" s="53"/>
      <c r="F17" s="53"/>
      <c r="G17" s="53"/>
      <c r="H17" s="53"/>
      <c r="I17" s="53"/>
      <c r="J17" s="53"/>
      <c r="K17" s="53"/>
      <c r="L17" s="53"/>
      <c r="M17" s="53"/>
    </row>
    <row r="18" spans="1:13" ht="15.6">
      <c r="A18" s="7"/>
      <c r="B18" s="53" t="s">
        <v>74</v>
      </c>
      <c r="C18" s="53"/>
      <c r="D18" s="53"/>
      <c r="E18" s="53"/>
      <c r="F18" s="53"/>
      <c r="G18" s="53"/>
      <c r="H18" s="53"/>
      <c r="I18" s="53"/>
      <c r="J18" s="53"/>
      <c r="K18" s="53"/>
      <c r="L18" s="53"/>
      <c r="M18" s="53"/>
    </row>
    <row r="19" spans="1:13" s="63" customFormat="1" ht="15.6">
      <c r="A19" s="62"/>
      <c r="B19" s="61"/>
      <c r="C19" s="61"/>
      <c r="D19" s="61"/>
      <c r="E19" s="61"/>
      <c r="F19" s="61"/>
      <c r="G19" s="61"/>
      <c r="H19" s="61"/>
      <c r="I19" s="61"/>
      <c r="J19" s="61"/>
      <c r="K19" s="61"/>
      <c r="L19" s="61"/>
      <c r="M19" s="61"/>
    </row>
    <row r="20" spans="1:13" s="63" customFormat="1" ht="15.6">
      <c r="A20" s="62"/>
      <c r="B20" s="61"/>
      <c r="C20" s="61"/>
      <c r="D20" s="61"/>
      <c r="E20" s="61"/>
      <c r="F20" s="61"/>
      <c r="G20" s="61"/>
      <c r="H20" s="61"/>
      <c r="I20" s="61"/>
      <c r="J20" s="61"/>
      <c r="K20" s="61"/>
      <c r="L20" s="61"/>
      <c r="M20" s="61"/>
    </row>
    <row r="21" spans="1:13" s="63" customFormat="1" ht="15.6">
      <c r="A21" s="62"/>
      <c r="B21" s="61"/>
      <c r="C21" s="61"/>
      <c r="D21" s="61"/>
      <c r="E21" s="61"/>
      <c r="F21" s="61"/>
      <c r="G21" s="61"/>
      <c r="H21" s="61"/>
      <c r="I21" s="61"/>
      <c r="J21" s="61"/>
      <c r="K21" s="61"/>
      <c r="L21" s="61"/>
      <c r="M21" s="61"/>
    </row>
    <row r="22" spans="1:13" s="63" customFormat="1" ht="15.6">
      <c r="A22" s="62"/>
      <c r="B22" s="61"/>
      <c r="C22" s="61"/>
      <c r="D22" s="61"/>
      <c r="E22" s="61"/>
      <c r="F22" s="61"/>
      <c r="G22" s="61"/>
      <c r="H22" s="61"/>
      <c r="I22" s="61"/>
      <c r="J22" s="61"/>
      <c r="K22" s="61"/>
      <c r="L22" s="61"/>
      <c r="M22" s="61"/>
    </row>
    <row r="23" spans="1:13" s="63" customFormat="1" ht="15.6">
      <c r="A23" s="62"/>
      <c r="B23" s="61"/>
      <c r="C23" s="61"/>
      <c r="D23" s="61"/>
      <c r="E23" s="61"/>
      <c r="F23" s="61"/>
      <c r="G23" s="61"/>
      <c r="H23" s="61"/>
      <c r="I23" s="61"/>
      <c r="J23" s="61"/>
      <c r="K23" s="61"/>
      <c r="L23" s="61"/>
      <c r="M23" s="61"/>
    </row>
    <row r="24" spans="1:13" s="63" customFormat="1" ht="15.6" hidden="1">
      <c r="A24" s="62"/>
      <c r="B24" s="61"/>
      <c r="C24" s="61"/>
      <c r="D24" s="61"/>
      <c r="E24" s="61"/>
      <c r="F24" s="61"/>
      <c r="G24" s="61"/>
      <c r="H24" s="61"/>
      <c r="I24" s="61"/>
      <c r="J24" s="61"/>
      <c r="K24" s="61"/>
      <c r="L24" s="61"/>
      <c r="M24" s="61"/>
    </row>
    <row r="25" spans="1:13" s="63" customFormat="1" ht="15.6" hidden="1">
      <c r="A25" s="62"/>
      <c r="B25" s="61"/>
      <c r="C25" s="61"/>
      <c r="D25" s="61"/>
      <c r="E25" s="61"/>
      <c r="F25" s="61"/>
      <c r="G25" s="61"/>
      <c r="H25" s="61"/>
      <c r="I25" s="61"/>
      <c r="J25" s="61"/>
      <c r="K25" s="61"/>
      <c r="L25" s="61"/>
      <c r="M25" s="61"/>
    </row>
    <row r="26" spans="1:13" s="63" customFormat="1" ht="15.75" hidden="1" customHeight="1">
      <c r="A26" s="62"/>
      <c r="B26" s="61"/>
      <c r="C26" s="61"/>
      <c r="D26" s="61"/>
      <c r="E26" s="61"/>
      <c r="F26" s="61"/>
      <c r="G26" s="61"/>
      <c r="H26" s="61"/>
      <c r="I26" s="61"/>
      <c r="J26" s="61"/>
      <c r="K26" s="61"/>
      <c r="L26" s="61"/>
      <c r="M26" s="61"/>
    </row>
    <row r="27" spans="1:13" s="63" customFormat="1" ht="15.6" hidden="1">
      <c r="A27" s="62"/>
      <c r="B27" s="61"/>
      <c r="C27" s="61"/>
      <c r="D27" s="61"/>
      <c r="E27" s="61"/>
      <c r="F27" s="61"/>
      <c r="G27" s="61"/>
      <c r="H27" s="61"/>
      <c r="I27" s="61"/>
      <c r="J27" s="61"/>
      <c r="K27" s="61"/>
      <c r="L27" s="61"/>
      <c r="M27" s="61"/>
    </row>
    <row r="28" spans="1:13" s="63" customFormat="1" ht="15.75" hidden="1" customHeight="1">
      <c r="A28" s="62"/>
      <c r="B28" s="61"/>
      <c r="C28" s="61"/>
      <c r="D28" s="61"/>
      <c r="E28" s="61"/>
      <c r="F28" s="61"/>
      <c r="G28" s="61"/>
      <c r="H28" s="61"/>
      <c r="I28" s="61"/>
      <c r="J28" s="61"/>
      <c r="K28" s="61"/>
      <c r="L28" s="61"/>
      <c r="M28" s="61"/>
    </row>
    <row r="29" spans="1:13" s="63" customFormat="1" ht="15.6" hidden="1">
      <c r="A29" s="62"/>
      <c r="B29" s="61"/>
      <c r="C29" s="61"/>
      <c r="D29" s="61"/>
      <c r="E29" s="61"/>
      <c r="F29" s="61"/>
      <c r="G29" s="61"/>
      <c r="H29" s="61"/>
      <c r="I29" s="61"/>
      <c r="J29" s="61"/>
      <c r="K29" s="61"/>
      <c r="L29" s="61"/>
      <c r="M29" s="61"/>
    </row>
    <row r="30" spans="1:13" s="63" customFormat="1" ht="15.6" hidden="1">
      <c r="A30" s="62"/>
      <c r="B30" s="61"/>
      <c r="C30" s="61"/>
      <c r="D30" s="61"/>
      <c r="E30" s="61"/>
      <c r="F30" s="61"/>
      <c r="G30" s="61"/>
      <c r="H30" s="61"/>
      <c r="I30" s="61"/>
      <c r="J30" s="61"/>
      <c r="K30" s="61"/>
      <c r="L30" s="61"/>
      <c r="M30" s="61"/>
    </row>
    <row r="31" spans="1:13" s="63" customFormat="1" ht="15.6" hidden="1">
      <c r="A31" s="62"/>
      <c r="B31" s="61"/>
      <c r="C31" s="61"/>
      <c r="D31" s="61"/>
      <c r="E31" s="61"/>
      <c r="F31" s="61"/>
      <c r="G31" s="61"/>
      <c r="H31" s="61"/>
      <c r="I31" s="61"/>
      <c r="J31" s="61"/>
      <c r="K31" s="61"/>
      <c r="L31" s="61"/>
      <c r="M31" s="61"/>
    </row>
    <row r="32" spans="1:13" s="63" customFormat="1" ht="15.6">
      <c r="A32" s="62"/>
      <c r="B32" s="61"/>
      <c r="C32" s="61"/>
      <c r="D32" s="61"/>
      <c r="E32" s="61"/>
      <c r="F32" s="61"/>
      <c r="G32" s="61"/>
      <c r="H32" s="61"/>
      <c r="I32" s="61"/>
      <c r="J32" s="61"/>
      <c r="K32" s="61"/>
      <c r="L32" s="61"/>
      <c r="M32" s="61"/>
    </row>
    <row r="33" spans="1:13" s="63" customFormat="1" ht="15.6">
      <c r="A33" s="62"/>
      <c r="B33" s="61"/>
      <c r="C33" s="61"/>
      <c r="D33" s="61"/>
      <c r="E33" s="61"/>
      <c r="F33" s="61"/>
      <c r="G33" s="61"/>
      <c r="H33" s="61"/>
      <c r="I33" s="61"/>
      <c r="J33" s="61"/>
      <c r="K33" s="61"/>
      <c r="L33" s="61"/>
      <c r="M33" s="61"/>
    </row>
    <row r="34" spans="1:13" s="63" customFormat="1" ht="15.6">
      <c r="A34" s="62"/>
      <c r="B34" s="61"/>
      <c r="C34" s="61"/>
      <c r="D34" s="61"/>
      <c r="E34" s="61"/>
      <c r="F34" s="61"/>
      <c r="G34" s="61"/>
      <c r="H34" s="61"/>
      <c r="I34" s="61"/>
      <c r="J34" s="61"/>
      <c r="K34" s="61"/>
      <c r="L34" s="61"/>
      <c r="M34" s="61"/>
    </row>
    <row r="35" spans="1:13" s="63" customFormat="1" ht="15.6">
      <c r="A35" s="62"/>
      <c r="B35" s="61"/>
      <c r="C35" s="61"/>
      <c r="D35" s="61"/>
      <c r="E35" s="61"/>
      <c r="F35" s="61"/>
      <c r="G35" s="61"/>
      <c r="H35" s="61"/>
      <c r="I35" s="61"/>
      <c r="J35" s="61"/>
      <c r="K35" s="61"/>
      <c r="L35" s="61"/>
      <c r="M35" s="61"/>
    </row>
    <row r="36" spans="1:13" s="63" customFormat="1" ht="15.6">
      <c r="A36" s="62"/>
      <c r="B36" s="61"/>
      <c r="C36" s="61"/>
      <c r="D36" s="61"/>
      <c r="E36" s="61"/>
      <c r="F36" s="61"/>
      <c r="G36" s="61"/>
      <c r="H36" s="61"/>
      <c r="I36" s="61"/>
      <c r="J36" s="61"/>
      <c r="K36" s="61"/>
      <c r="L36" s="61"/>
      <c r="M36" s="61"/>
    </row>
    <row r="37" spans="1:13" s="63" customFormat="1" ht="15.75" customHeight="1">
      <c r="A37" s="62"/>
      <c r="B37" s="61"/>
      <c r="C37" s="61"/>
      <c r="D37" s="61"/>
      <c r="E37" s="61"/>
      <c r="F37" s="61"/>
      <c r="G37" s="61"/>
      <c r="H37" s="61"/>
      <c r="I37" s="61"/>
      <c r="J37" s="61"/>
      <c r="K37" s="61"/>
      <c r="L37" s="61"/>
      <c r="M37" s="61"/>
    </row>
    <row r="38" spans="1:13" s="63" customFormat="1" ht="15.6">
      <c r="A38" s="62"/>
      <c r="B38" s="61"/>
      <c r="C38" s="61"/>
      <c r="D38" s="61"/>
      <c r="E38" s="61"/>
      <c r="F38" s="61"/>
      <c r="G38" s="61"/>
      <c r="H38" s="61"/>
      <c r="I38" s="61"/>
      <c r="J38" s="61"/>
      <c r="K38" s="61"/>
      <c r="L38" s="61"/>
      <c r="M38" s="61"/>
    </row>
    <row r="39" spans="1:13" s="63" customFormat="1" ht="15.6">
      <c r="A39" s="62"/>
      <c r="B39" s="61"/>
      <c r="C39" s="61"/>
      <c r="D39" s="61"/>
      <c r="E39" s="61"/>
      <c r="F39" s="61"/>
      <c r="G39" s="61"/>
      <c r="H39" s="61"/>
      <c r="I39" s="61"/>
      <c r="J39" s="61"/>
      <c r="K39" s="61"/>
      <c r="L39" s="61"/>
      <c r="M39" s="61"/>
    </row>
    <row r="40" spans="1:13" s="63" customFormat="1" ht="15.6">
      <c r="A40" s="62"/>
      <c r="B40" s="61"/>
      <c r="C40" s="61"/>
      <c r="D40" s="61"/>
      <c r="E40" s="61"/>
      <c r="F40" s="61"/>
      <c r="G40" s="61"/>
      <c r="H40" s="61"/>
      <c r="I40" s="61"/>
      <c r="J40" s="61"/>
      <c r="K40" s="61"/>
      <c r="L40" s="61"/>
      <c r="M40" s="61"/>
    </row>
    <row r="41" spans="1:13" s="63" customFormat="1" ht="15.6">
      <c r="A41" s="62"/>
      <c r="B41" s="61"/>
      <c r="C41" s="61"/>
      <c r="D41" s="61"/>
      <c r="E41" s="61"/>
      <c r="F41" s="61"/>
      <c r="G41" s="61"/>
      <c r="H41" s="61"/>
      <c r="I41" s="61"/>
      <c r="J41" s="61"/>
      <c r="K41" s="61"/>
      <c r="L41" s="61"/>
      <c r="M41" s="61"/>
    </row>
    <row r="42" spans="1:13" s="63" customFormat="1" ht="15.6">
      <c r="A42" s="62"/>
      <c r="B42" s="61"/>
      <c r="C42" s="61"/>
      <c r="D42" s="61"/>
      <c r="E42" s="61"/>
      <c r="F42" s="61"/>
      <c r="G42" s="61"/>
      <c r="H42" s="61"/>
      <c r="I42" s="61"/>
      <c r="J42" s="61"/>
      <c r="K42" s="61"/>
      <c r="L42" s="61"/>
      <c r="M42" s="61"/>
    </row>
    <row r="43" spans="1:13" ht="15.6">
      <c r="A43" s="7"/>
      <c r="B43" s="53"/>
      <c r="C43" s="53"/>
      <c r="D43" s="53"/>
      <c r="E43" s="53"/>
      <c r="F43" s="53"/>
      <c r="G43" s="53"/>
      <c r="H43" s="53"/>
      <c r="I43" s="53"/>
      <c r="J43" s="53"/>
      <c r="K43" s="53"/>
      <c r="L43" s="53"/>
      <c r="M43" s="53"/>
    </row>
    <row r="44" spans="1:13" ht="15.6">
      <c r="A44" s="7"/>
      <c r="B44" s="60" t="s">
        <v>76</v>
      </c>
      <c r="C44" s="60"/>
      <c r="D44" s="60"/>
      <c r="E44" s="60"/>
      <c r="F44" s="60"/>
      <c r="G44" s="60"/>
      <c r="H44" s="60"/>
      <c r="I44" s="60"/>
      <c r="J44" s="60"/>
      <c r="K44" s="60"/>
      <c r="L44" s="60"/>
      <c r="M44" s="53"/>
    </row>
    <row r="45" spans="1:13" ht="15.6">
      <c r="A45" s="7"/>
      <c r="B45" s="60" t="s">
        <v>77</v>
      </c>
      <c r="C45" s="60"/>
      <c r="D45" s="60"/>
      <c r="E45" s="60"/>
      <c r="F45" s="60"/>
      <c r="G45" s="60"/>
      <c r="H45" s="60"/>
      <c r="I45" s="60"/>
      <c r="J45" s="60"/>
      <c r="K45" s="60"/>
      <c r="L45" s="60"/>
      <c r="M45" s="53"/>
    </row>
    <row r="46" spans="1:13" ht="15.6">
      <c r="A46" s="7"/>
      <c r="B46" s="53" t="s">
        <v>81</v>
      </c>
      <c r="C46" s="53"/>
      <c r="D46" s="53"/>
      <c r="E46" s="53"/>
      <c r="F46" s="53"/>
      <c r="G46" s="53"/>
      <c r="H46" s="53"/>
      <c r="I46" s="53"/>
      <c r="J46" s="53"/>
      <c r="K46" s="53"/>
      <c r="L46" s="53"/>
      <c r="M46" s="53"/>
    </row>
    <row r="47" spans="1:13" ht="15.6">
      <c r="A47" s="7"/>
      <c r="B47" s="53"/>
      <c r="C47" s="53"/>
      <c r="D47" s="53"/>
      <c r="E47" s="53"/>
      <c r="F47" s="53"/>
      <c r="G47" s="53"/>
      <c r="H47" s="53"/>
      <c r="I47" s="53"/>
      <c r="J47" s="53"/>
      <c r="K47" s="53"/>
      <c r="L47" s="53"/>
      <c r="M47" s="53"/>
    </row>
    <row r="48" spans="1:13" ht="15.6">
      <c r="A48" s="7"/>
      <c r="B48" s="53" t="s">
        <v>82</v>
      </c>
      <c r="C48" s="53"/>
      <c r="D48" s="53"/>
      <c r="E48" s="53"/>
      <c r="F48" s="53"/>
      <c r="G48" s="53"/>
      <c r="H48" s="53"/>
      <c r="I48" s="53"/>
      <c r="J48" s="53"/>
      <c r="K48" s="53"/>
      <c r="L48" s="53"/>
      <c r="M48" s="53"/>
    </row>
    <row r="49" spans="1:13" ht="15.6">
      <c r="A49" s="7"/>
      <c r="B49" s="58" t="s">
        <v>80</v>
      </c>
      <c r="C49" s="53"/>
      <c r="D49" s="53"/>
      <c r="E49" s="53"/>
      <c r="F49" s="53"/>
      <c r="G49" s="53"/>
      <c r="H49" s="53"/>
      <c r="I49" s="53"/>
      <c r="J49" s="53"/>
      <c r="K49" s="53"/>
      <c r="L49" s="53"/>
      <c r="M49" s="53"/>
    </row>
    <row r="50" spans="1:13" ht="15.6">
      <c r="A50" s="7"/>
      <c r="B50" s="53"/>
      <c r="C50" s="53"/>
      <c r="D50" s="53"/>
      <c r="E50" s="53"/>
      <c r="F50" s="53"/>
      <c r="G50" s="53"/>
      <c r="H50" s="53"/>
      <c r="I50" s="53"/>
      <c r="J50" s="53"/>
      <c r="K50" s="53"/>
      <c r="L50" s="53"/>
      <c r="M50" s="53"/>
    </row>
    <row r="51" spans="1:13" ht="15.6">
      <c r="A51" s="7"/>
      <c r="B51" s="53" t="s">
        <v>83</v>
      </c>
      <c r="C51" s="53"/>
      <c r="D51" s="53"/>
      <c r="E51" s="53"/>
      <c r="F51" s="53"/>
      <c r="G51" s="53"/>
      <c r="H51" s="53"/>
      <c r="I51" s="53"/>
      <c r="J51" s="53"/>
      <c r="K51" s="53"/>
      <c r="L51" s="53"/>
      <c r="M51" s="53"/>
    </row>
    <row r="52" spans="1:13" ht="15.6">
      <c r="A52" s="7"/>
      <c r="B52" s="53" t="s">
        <v>84</v>
      </c>
      <c r="C52" s="58"/>
      <c r="D52" s="59"/>
      <c r="E52" s="59"/>
      <c r="F52" s="53"/>
      <c r="G52" s="53"/>
      <c r="H52" s="53"/>
      <c r="I52" s="53"/>
      <c r="J52" s="53"/>
      <c r="K52" s="53"/>
      <c r="L52" s="53"/>
      <c r="M52" s="53"/>
    </row>
    <row r="53" spans="1:13" ht="15.6">
      <c r="A53" s="7"/>
      <c r="B53" s="53"/>
      <c r="C53" s="53"/>
      <c r="D53" s="53"/>
      <c r="E53" s="53"/>
      <c r="F53" s="53"/>
      <c r="G53" s="53"/>
      <c r="H53" s="53"/>
      <c r="I53" s="53"/>
      <c r="J53" s="53"/>
      <c r="K53" s="53"/>
      <c r="L53" s="53"/>
      <c r="M53" s="53"/>
    </row>
    <row r="54" spans="1:13" ht="15.6">
      <c r="A54" s="7"/>
      <c r="B54" s="53" t="s">
        <v>85</v>
      </c>
      <c r="C54" s="53"/>
      <c r="D54" s="53"/>
      <c r="E54" s="53"/>
      <c r="F54" s="53"/>
      <c r="G54" s="53"/>
      <c r="H54" s="53"/>
      <c r="I54" s="53"/>
      <c r="J54" s="53"/>
      <c r="K54" s="53"/>
      <c r="L54" s="53"/>
      <c r="M54" s="53"/>
    </row>
    <row r="55" spans="1:13" ht="15.6">
      <c r="A55" s="7"/>
      <c r="B55" s="53"/>
      <c r="C55" s="53"/>
      <c r="D55" s="53"/>
      <c r="E55" s="53"/>
      <c r="F55" s="53"/>
      <c r="G55" s="53"/>
      <c r="H55" s="53"/>
      <c r="I55" s="53"/>
      <c r="J55" s="53"/>
      <c r="K55" s="53"/>
      <c r="L55" s="53"/>
      <c r="M55" s="53"/>
    </row>
    <row r="56" spans="1:13" ht="15.6">
      <c r="A56" s="7"/>
      <c r="B56" s="53"/>
      <c r="C56" s="53"/>
      <c r="D56" s="53"/>
      <c r="E56" s="53"/>
      <c r="F56" s="53"/>
      <c r="G56" s="53"/>
      <c r="H56" s="53"/>
      <c r="I56" s="53"/>
      <c r="J56" s="53"/>
      <c r="K56" s="53"/>
      <c r="L56" s="53"/>
      <c r="M56" s="53"/>
    </row>
    <row r="57" spans="1:13" ht="15.6">
      <c r="A57" s="7"/>
      <c r="B57" s="60" t="s">
        <v>86</v>
      </c>
      <c r="C57" s="60"/>
      <c r="D57" s="60"/>
      <c r="E57" s="60"/>
      <c r="F57" s="60"/>
      <c r="G57" s="60"/>
      <c r="H57" s="53"/>
      <c r="I57" s="53"/>
      <c r="J57" s="53"/>
      <c r="K57" s="53"/>
      <c r="L57" s="53"/>
      <c r="M57" s="53"/>
    </row>
    <row r="58" spans="1:13" ht="15.6">
      <c r="A58" s="7"/>
      <c r="B58" s="60" t="s">
        <v>87</v>
      </c>
      <c r="C58" s="60"/>
      <c r="D58" s="60"/>
      <c r="E58" s="60"/>
      <c r="F58" s="60"/>
      <c r="G58" s="60"/>
      <c r="H58" s="53"/>
      <c r="I58" s="53"/>
      <c r="J58" s="53"/>
      <c r="K58" s="53"/>
      <c r="L58" s="53"/>
      <c r="M58" s="53"/>
    </row>
    <row r="59" spans="1:13" ht="15.6">
      <c r="A59" s="7"/>
      <c r="B59" s="53"/>
      <c r="C59" s="53"/>
      <c r="D59" s="53"/>
      <c r="E59" s="53"/>
      <c r="F59" s="53"/>
      <c r="G59" s="53"/>
      <c r="H59" s="53"/>
      <c r="I59" s="53"/>
      <c r="J59" s="53"/>
      <c r="K59" s="53"/>
      <c r="L59" s="53"/>
      <c r="M59" s="53"/>
    </row>
    <row r="60" spans="1:13" ht="15.6">
      <c r="A60" s="1"/>
      <c r="B60" s="16"/>
      <c r="C60" s="16"/>
      <c r="D60" s="16"/>
      <c r="E60" s="16"/>
      <c r="F60" s="16"/>
      <c r="G60" s="16"/>
      <c r="H60" s="16"/>
      <c r="I60" s="16"/>
      <c r="J60" s="16"/>
      <c r="K60" s="16"/>
      <c r="L60" s="16"/>
      <c r="M60" s="16"/>
    </row>
    <row r="61" spans="1:13" ht="15.6">
      <c r="A61" s="1"/>
      <c r="B61" s="16"/>
      <c r="C61" s="16"/>
      <c r="D61" s="16"/>
      <c r="E61" s="16"/>
      <c r="F61" s="16"/>
      <c r="G61" s="16"/>
      <c r="H61" s="16"/>
      <c r="I61" s="16"/>
      <c r="J61" s="16"/>
      <c r="K61" s="16"/>
      <c r="L61" s="16"/>
      <c r="M61" s="16"/>
    </row>
    <row r="62" spans="1:13" ht="15.6">
      <c r="A62" s="1"/>
      <c r="B62" s="16"/>
      <c r="C62" s="16"/>
      <c r="D62" s="16"/>
      <c r="E62" s="16"/>
      <c r="F62" s="16"/>
      <c r="G62" s="16"/>
      <c r="H62" s="16"/>
      <c r="I62" s="16"/>
      <c r="J62" s="16"/>
      <c r="K62" s="16"/>
      <c r="L62" s="16"/>
      <c r="M62" s="16"/>
    </row>
    <row r="63" spans="1:13" ht="15.6">
      <c r="A63" s="1"/>
      <c r="B63" s="16"/>
      <c r="C63" s="16"/>
      <c r="D63" s="16"/>
      <c r="E63" s="16"/>
      <c r="F63" s="16"/>
      <c r="G63" s="16"/>
      <c r="H63" s="16"/>
      <c r="I63" s="16"/>
      <c r="J63" s="16"/>
      <c r="K63" s="16"/>
      <c r="L63" s="16"/>
      <c r="M63" s="16"/>
    </row>
    <row r="64" spans="1:13" ht="15.6">
      <c r="A64" s="1"/>
      <c r="B64" s="16"/>
      <c r="C64" s="16"/>
      <c r="D64" s="16"/>
      <c r="E64" s="16"/>
      <c r="F64" s="16"/>
      <c r="G64" s="16"/>
      <c r="H64" s="16"/>
      <c r="I64" s="16"/>
      <c r="J64" s="16"/>
      <c r="K64" s="16"/>
      <c r="L64" s="16"/>
      <c r="M64" s="16"/>
    </row>
    <row r="65" spans="1:13" ht="15.6">
      <c r="A65" s="1"/>
      <c r="B65" s="16"/>
      <c r="C65" s="16"/>
      <c r="D65" s="16"/>
      <c r="E65" s="16"/>
      <c r="F65" s="16"/>
      <c r="G65" s="16"/>
      <c r="H65" s="16"/>
      <c r="I65" s="16"/>
      <c r="J65" s="16"/>
      <c r="K65" s="16"/>
      <c r="L65" s="16"/>
      <c r="M65" s="16"/>
    </row>
    <row r="66" spans="1:13" ht="15.6">
      <c r="A66" s="1"/>
      <c r="B66" s="16"/>
      <c r="C66" s="16"/>
      <c r="D66" s="16"/>
      <c r="E66" s="16"/>
      <c r="F66" s="16"/>
      <c r="G66" s="16"/>
      <c r="H66" s="16"/>
      <c r="I66" s="16"/>
      <c r="J66" s="16"/>
      <c r="K66" s="16"/>
      <c r="L66" s="16"/>
      <c r="M66" s="16"/>
    </row>
    <row r="67" spans="1:13" ht="15.6">
      <c r="A67" s="1"/>
      <c r="B67" s="16"/>
      <c r="C67" s="16"/>
      <c r="D67" s="16"/>
      <c r="E67" s="16"/>
      <c r="F67" s="16"/>
      <c r="G67" s="16"/>
      <c r="H67" s="16"/>
      <c r="I67" s="16"/>
      <c r="J67" s="16"/>
      <c r="K67" s="16"/>
      <c r="L67" s="16"/>
      <c r="M67" s="16"/>
    </row>
    <row r="68" spans="1:13" ht="15.6">
      <c r="A68" s="1"/>
      <c r="B68" s="16"/>
      <c r="C68" s="16"/>
      <c r="D68" s="16"/>
      <c r="E68" s="16"/>
      <c r="F68" s="16"/>
      <c r="G68" s="16"/>
      <c r="H68" s="16"/>
      <c r="I68" s="16"/>
      <c r="J68" s="16"/>
      <c r="K68" s="16"/>
      <c r="L68" s="16"/>
      <c r="M68" s="16"/>
    </row>
    <row r="69" spans="1:13" ht="15.6">
      <c r="A69" s="1"/>
      <c r="B69" s="16"/>
      <c r="C69" s="16"/>
      <c r="D69" s="16"/>
      <c r="E69" s="16"/>
      <c r="F69" s="16"/>
      <c r="G69" s="16"/>
      <c r="H69" s="16"/>
      <c r="I69" s="16"/>
      <c r="J69" s="16"/>
      <c r="K69" s="16"/>
      <c r="L69" s="16"/>
      <c r="M69" s="16"/>
    </row>
    <row r="70" spans="1:13" ht="15.6">
      <c r="A70" s="1"/>
      <c r="B70" s="16"/>
      <c r="C70" s="16"/>
      <c r="D70" s="16"/>
      <c r="E70" s="16"/>
      <c r="F70" s="16"/>
      <c r="G70" s="16"/>
      <c r="H70" s="16"/>
      <c r="I70" s="16"/>
      <c r="J70" s="16"/>
      <c r="K70" s="16"/>
      <c r="L70" s="16"/>
      <c r="M70" s="16"/>
    </row>
    <row r="71" spans="1:13" ht="15.6">
      <c r="A71" s="1"/>
      <c r="B71" s="16"/>
      <c r="C71" s="16"/>
      <c r="D71" s="16"/>
      <c r="E71" s="16"/>
      <c r="F71" s="16"/>
      <c r="G71" s="16"/>
      <c r="H71" s="16"/>
      <c r="I71" s="16"/>
      <c r="J71" s="16"/>
      <c r="K71" s="16"/>
      <c r="L71" s="16"/>
      <c r="M71" s="16"/>
    </row>
    <row r="72" spans="1:13" ht="15.6">
      <c r="A72" s="1"/>
      <c r="B72" s="16"/>
      <c r="C72" s="16"/>
      <c r="D72" s="16"/>
      <c r="E72" s="16"/>
      <c r="F72" s="16"/>
      <c r="G72" s="16"/>
      <c r="H72" s="16"/>
      <c r="I72" s="16"/>
      <c r="J72" s="16"/>
      <c r="K72" s="16"/>
      <c r="L72" s="16"/>
      <c r="M72" s="16"/>
    </row>
    <row r="73" spans="1:13" ht="15.6">
      <c r="A73" s="1"/>
      <c r="B73" s="16"/>
      <c r="C73" s="16"/>
      <c r="D73" s="16"/>
      <c r="E73" s="16"/>
      <c r="F73" s="16"/>
      <c r="G73" s="16"/>
      <c r="H73" s="16"/>
      <c r="I73" s="16"/>
      <c r="J73" s="16"/>
      <c r="K73" s="16"/>
      <c r="L73" s="16"/>
      <c r="M73" s="16"/>
    </row>
    <row r="74" spans="1:13" ht="15.6">
      <c r="A74" s="1"/>
      <c r="B74" s="16"/>
      <c r="C74" s="16"/>
      <c r="D74" s="16"/>
      <c r="E74" s="16"/>
      <c r="F74" s="16"/>
      <c r="G74" s="16"/>
      <c r="H74" s="16"/>
      <c r="I74" s="16"/>
      <c r="J74" s="16"/>
      <c r="K74" s="16"/>
      <c r="L74" s="16"/>
      <c r="M74" s="16"/>
    </row>
    <row r="75" spans="1:13" ht="15.6">
      <c r="A75" s="1"/>
      <c r="B75" s="16"/>
      <c r="C75" s="16"/>
      <c r="D75" s="16"/>
      <c r="E75" s="16"/>
      <c r="F75" s="16"/>
      <c r="G75" s="16"/>
      <c r="H75" s="16"/>
      <c r="I75" s="16"/>
      <c r="J75" s="16"/>
      <c r="K75" s="16"/>
      <c r="L75" s="16"/>
      <c r="M75" s="16"/>
    </row>
    <row r="76" spans="1:13" ht="15.6">
      <c r="A76" s="1"/>
      <c r="B76" s="16"/>
      <c r="C76" s="16"/>
      <c r="D76" s="16"/>
      <c r="E76" s="16"/>
      <c r="F76" s="16"/>
      <c r="G76" s="16"/>
      <c r="H76" s="16"/>
      <c r="I76" s="16"/>
      <c r="J76" s="16"/>
      <c r="K76" s="16"/>
      <c r="L76" s="16"/>
      <c r="M76" s="16"/>
    </row>
    <row r="77" spans="1:13" ht="15.6">
      <c r="A77" s="1"/>
      <c r="B77" s="16"/>
      <c r="C77" s="16"/>
      <c r="D77" s="16"/>
      <c r="E77" s="16"/>
      <c r="F77" s="16"/>
      <c r="G77" s="16"/>
      <c r="H77" s="16"/>
      <c r="I77" s="16"/>
      <c r="J77" s="16"/>
      <c r="K77" s="16"/>
      <c r="L77" s="16"/>
      <c r="M77" s="16"/>
    </row>
    <row r="78" spans="1:13" ht="15.6">
      <c r="A78" s="1"/>
      <c r="B78" s="16"/>
      <c r="C78" s="16"/>
      <c r="D78" s="16"/>
      <c r="E78" s="16"/>
      <c r="F78" s="16"/>
      <c r="G78" s="16"/>
      <c r="H78" s="16"/>
      <c r="I78" s="16"/>
      <c r="J78" s="16"/>
      <c r="K78" s="16"/>
      <c r="L78" s="16"/>
      <c r="M78" s="16"/>
    </row>
    <row r="79" spans="1:13" ht="15.6">
      <c r="A79" s="1"/>
      <c r="B79" s="16"/>
      <c r="C79" s="16"/>
      <c r="D79" s="16"/>
      <c r="E79" s="16"/>
      <c r="F79" s="16"/>
      <c r="G79" s="16"/>
      <c r="H79" s="16"/>
      <c r="I79" s="16"/>
      <c r="J79" s="16"/>
      <c r="K79" s="16"/>
      <c r="L79" s="16"/>
      <c r="M79" s="16"/>
    </row>
    <row r="80" spans="1:13" ht="15.6">
      <c r="A80" s="1"/>
      <c r="B80" s="16"/>
      <c r="C80" s="16"/>
      <c r="D80" s="16"/>
      <c r="E80" s="16"/>
      <c r="F80" s="16"/>
      <c r="G80" s="16"/>
      <c r="H80" s="16"/>
      <c r="I80" s="16"/>
      <c r="J80" s="16"/>
      <c r="K80" s="16"/>
      <c r="L80" s="16"/>
      <c r="M80" s="16"/>
    </row>
    <row r="81" spans="1:13" ht="15.6">
      <c r="A81" s="1"/>
      <c r="B81" s="16"/>
      <c r="C81" s="16"/>
      <c r="D81" s="16"/>
      <c r="E81" s="16"/>
      <c r="F81" s="16"/>
      <c r="G81" s="16"/>
      <c r="H81" s="16"/>
      <c r="I81" s="16"/>
      <c r="J81" s="16"/>
      <c r="K81" s="16"/>
      <c r="L81" s="16"/>
      <c r="M81" s="16"/>
    </row>
    <row r="82" spans="1:13" ht="15.6">
      <c r="A82" s="1"/>
      <c r="B82" s="16"/>
      <c r="C82" s="16"/>
      <c r="D82" s="16"/>
      <c r="E82" s="16"/>
      <c r="F82" s="16"/>
      <c r="G82" s="16"/>
      <c r="H82" s="16"/>
      <c r="I82" s="16"/>
      <c r="J82" s="16"/>
      <c r="K82" s="16"/>
      <c r="L82" s="16"/>
      <c r="M82" s="16"/>
    </row>
    <row r="83" spans="1:13" ht="15.6">
      <c r="A83" s="1"/>
      <c r="B83" s="16"/>
      <c r="C83" s="16"/>
      <c r="D83" s="16"/>
      <c r="E83" s="16"/>
      <c r="F83" s="16"/>
      <c r="G83" s="16"/>
      <c r="H83" s="16"/>
      <c r="I83" s="16"/>
      <c r="J83" s="16"/>
      <c r="K83" s="16"/>
      <c r="L83" s="16"/>
      <c r="M83" s="16"/>
    </row>
    <row r="84" spans="1:13" ht="15.6">
      <c r="A84" s="1"/>
      <c r="B84" s="16"/>
      <c r="C84" s="16"/>
      <c r="D84" s="16"/>
      <c r="E84" s="16"/>
      <c r="F84" s="16"/>
      <c r="G84" s="16"/>
      <c r="H84" s="16"/>
      <c r="I84" s="16"/>
      <c r="J84" s="16"/>
      <c r="K84" s="16"/>
      <c r="L84" s="16"/>
      <c r="M84" s="16"/>
    </row>
    <row r="85" spans="1:13" ht="15.6">
      <c r="A85" s="1"/>
      <c r="B85" s="16"/>
      <c r="C85" s="16"/>
      <c r="D85" s="16"/>
      <c r="E85" s="16"/>
      <c r="F85" s="16"/>
      <c r="G85" s="16"/>
      <c r="H85" s="16"/>
      <c r="I85" s="16"/>
      <c r="J85" s="16"/>
      <c r="K85" s="16"/>
      <c r="L85" s="16"/>
      <c r="M85" s="16"/>
    </row>
    <row r="86" spans="1:13" ht="15.6">
      <c r="A86" s="1"/>
      <c r="B86" s="16"/>
      <c r="C86" s="16"/>
      <c r="D86" s="16"/>
      <c r="E86" s="16"/>
      <c r="F86" s="16"/>
      <c r="G86" s="16"/>
      <c r="H86" s="16"/>
      <c r="I86" s="16"/>
      <c r="J86" s="16"/>
      <c r="K86" s="16"/>
      <c r="L86" s="16"/>
      <c r="M86" s="16"/>
    </row>
    <row r="87" spans="1:13" ht="15.6">
      <c r="A87" s="1"/>
      <c r="B87" s="16"/>
      <c r="C87" s="16"/>
      <c r="D87" s="16"/>
      <c r="E87" s="16"/>
      <c r="F87" s="16"/>
      <c r="G87" s="16"/>
      <c r="H87" s="16"/>
      <c r="I87" s="16"/>
      <c r="J87" s="16"/>
      <c r="K87" s="16"/>
      <c r="L87" s="16"/>
      <c r="M87" s="16"/>
    </row>
    <row r="88" spans="1:13" ht="15.6">
      <c r="A88" s="1"/>
      <c r="B88" s="16"/>
      <c r="C88" s="16"/>
      <c r="D88" s="16"/>
      <c r="E88" s="16"/>
      <c r="F88" s="16"/>
      <c r="G88" s="16"/>
      <c r="H88" s="16"/>
      <c r="I88" s="16"/>
      <c r="J88" s="16"/>
      <c r="K88" s="16"/>
      <c r="L88" s="16"/>
      <c r="M88" s="16"/>
    </row>
    <row r="89" spans="1:13" ht="15.6">
      <c r="A89" s="1"/>
      <c r="B89" s="16"/>
      <c r="C89" s="16"/>
      <c r="D89" s="16"/>
      <c r="E89" s="16"/>
      <c r="F89" s="16"/>
      <c r="G89" s="16"/>
      <c r="H89" s="16"/>
      <c r="I89" s="16"/>
      <c r="J89" s="16"/>
      <c r="K89" s="16"/>
      <c r="L89" s="16"/>
      <c r="M89" s="16"/>
    </row>
    <row r="90" spans="1:13" ht="15.6">
      <c r="A90" s="1"/>
      <c r="B90" s="16"/>
      <c r="C90" s="16"/>
      <c r="D90" s="16"/>
      <c r="E90" s="16"/>
      <c r="F90" s="16"/>
      <c r="G90" s="16"/>
      <c r="H90" s="16"/>
      <c r="I90" s="16"/>
      <c r="J90" s="16"/>
      <c r="K90" s="16"/>
      <c r="L90" s="16"/>
      <c r="M90" s="16"/>
    </row>
    <row r="91" spans="1:13" ht="15.6">
      <c r="A91" s="1"/>
      <c r="B91" s="16"/>
      <c r="C91" s="16"/>
      <c r="D91" s="16"/>
      <c r="E91" s="16"/>
      <c r="F91" s="16"/>
      <c r="G91" s="16"/>
      <c r="H91" s="16"/>
      <c r="I91" s="16"/>
      <c r="J91" s="16"/>
      <c r="K91" s="16"/>
      <c r="L91" s="16"/>
      <c r="M91" s="16"/>
    </row>
    <row r="92" spans="1:13" ht="15.6">
      <c r="A92" s="1"/>
      <c r="B92" s="16"/>
      <c r="C92" s="16"/>
      <c r="D92" s="16"/>
      <c r="E92" s="16"/>
      <c r="F92" s="16"/>
      <c r="G92" s="16"/>
      <c r="H92" s="16"/>
      <c r="I92" s="16"/>
      <c r="J92" s="16"/>
      <c r="K92" s="16"/>
      <c r="L92" s="16"/>
      <c r="M92" s="16"/>
    </row>
    <row r="93" spans="1:13" ht="15.6">
      <c r="A93" s="1"/>
      <c r="B93" s="16"/>
      <c r="C93" s="16"/>
      <c r="D93" s="16"/>
      <c r="E93" s="16"/>
      <c r="F93" s="16"/>
      <c r="G93" s="16"/>
      <c r="H93" s="16"/>
      <c r="I93" s="16"/>
      <c r="J93" s="16"/>
      <c r="K93" s="16"/>
      <c r="L93" s="16"/>
      <c r="M93" s="16"/>
    </row>
    <row r="94" spans="1:13" ht="15.6">
      <c r="A94" s="1"/>
      <c r="B94" s="16"/>
      <c r="C94" s="16"/>
      <c r="D94" s="16"/>
      <c r="E94" s="16"/>
      <c r="F94" s="16"/>
      <c r="G94" s="16"/>
      <c r="H94" s="16"/>
      <c r="I94" s="16"/>
      <c r="J94" s="16"/>
      <c r="K94" s="16"/>
      <c r="L94" s="16"/>
      <c r="M94" s="16"/>
    </row>
    <row r="95" spans="1:13" ht="15.6">
      <c r="A95" s="1"/>
      <c r="B95" s="16"/>
      <c r="C95" s="16"/>
      <c r="D95" s="16"/>
      <c r="E95" s="16"/>
      <c r="F95" s="16"/>
      <c r="G95" s="16"/>
      <c r="H95" s="16"/>
      <c r="I95" s="16"/>
      <c r="J95" s="16"/>
      <c r="K95" s="16"/>
      <c r="L95" s="16"/>
      <c r="M95" s="16"/>
    </row>
    <row r="96" spans="1:13" ht="15.6">
      <c r="A96" s="1"/>
      <c r="B96" s="16"/>
      <c r="C96" s="16"/>
      <c r="D96" s="16"/>
      <c r="E96" s="16"/>
      <c r="F96" s="16"/>
      <c r="G96" s="16"/>
      <c r="H96" s="16"/>
      <c r="I96" s="16"/>
      <c r="J96" s="16"/>
      <c r="K96" s="16"/>
      <c r="L96" s="16"/>
      <c r="M96" s="16"/>
    </row>
    <row r="97" spans="1:13" ht="15.6">
      <c r="A97" s="1"/>
      <c r="B97" s="16"/>
      <c r="C97" s="16"/>
      <c r="D97" s="16"/>
      <c r="E97" s="16"/>
      <c r="F97" s="16"/>
      <c r="G97" s="16"/>
      <c r="H97" s="16"/>
      <c r="I97" s="16"/>
      <c r="J97" s="16"/>
      <c r="K97" s="16"/>
      <c r="L97" s="16"/>
      <c r="M97" s="16"/>
    </row>
    <row r="98" spans="1:13" ht="15.6">
      <c r="A98" s="1"/>
      <c r="B98" s="16"/>
      <c r="C98" s="16"/>
      <c r="D98" s="16"/>
      <c r="E98" s="16"/>
      <c r="F98" s="16"/>
      <c r="G98" s="16"/>
      <c r="H98" s="16"/>
      <c r="I98" s="16"/>
      <c r="J98" s="16"/>
      <c r="K98" s="16"/>
      <c r="L98" s="16"/>
      <c r="M98" s="16"/>
    </row>
    <row r="99" spans="1:13" ht="15.6">
      <c r="A99" s="1"/>
      <c r="B99" s="16"/>
      <c r="C99" s="16"/>
      <c r="D99" s="16"/>
      <c r="E99" s="16"/>
      <c r="F99" s="16"/>
      <c r="G99" s="16"/>
      <c r="H99" s="16"/>
      <c r="I99" s="16"/>
      <c r="J99" s="16"/>
      <c r="K99" s="16"/>
      <c r="L99" s="16"/>
      <c r="M99" s="16"/>
    </row>
    <row r="100" spans="1:13" ht="15.6">
      <c r="A100" s="1"/>
      <c r="B100" s="16"/>
      <c r="C100" s="16"/>
      <c r="D100" s="16"/>
      <c r="E100" s="16"/>
      <c r="F100" s="16"/>
      <c r="G100" s="16"/>
      <c r="H100" s="16"/>
      <c r="I100" s="16"/>
      <c r="J100" s="16"/>
      <c r="K100" s="16"/>
      <c r="L100" s="16"/>
      <c r="M100" s="16"/>
    </row>
    <row r="101" spans="1:13" ht="15.6">
      <c r="A101" s="1"/>
      <c r="B101" s="16"/>
      <c r="C101" s="16"/>
      <c r="D101" s="16"/>
      <c r="E101" s="16"/>
      <c r="F101" s="16"/>
      <c r="G101" s="16"/>
      <c r="H101" s="16"/>
      <c r="I101" s="16"/>
      <c r="J101" s="16"/>
      <c r="K101" s="16"/>
      <c r="L101" s="16"/>
      <c r="M101" s="16"/>
    </row>
    <row r="102" spans="1:13" ht="15.6">
      <c r="A102" s="1"/>
      <c r="B102" s="16"/>
      <c r="C102" s="16"/>
      <c r="D102" s="16"/>
      <c r="E102" s="16"/>
      <c r="F102" s="16"/>
      <c r="G102" s="16"/>
      <c r="H102" s="16"/>
      <c r="I102" s="16"/>
      <c r="J102" s="16"/>
      <c r="K102" s="16"/>
      <c r="L102" s="16"/>
      <c r="M102" s="16"/>
    </row>
    <row r="103" spans="1:13" ht="15.6">
      <c r="A103" s="1"/>
      <c r="B103" s="16"/>
      <c r="C103" s="16"/>
      <c r="D103" s="16"/>
      <c r="E103" s="16"/>
      <c r="F103" s="16"/>
      <c r="G103" s="16"/>
      <c r="H103" s="16"/>
      <c r="I103" s="16"/>
      <c r="J103" s="16"/>
      <c r="K103" s="16"/>
      <c r="L103" s="16"/>
      <c r="M103" s="16"/>
    </row>
    <row r="104" spans="1:13" ht="15.6">
      <c r="A104" s="1"/>
      <c r="B104" s="16"/>
      <c r="C104" s="16"/>
      <c r="D104" s="16"/>
      <c r="E104" s="16"/>
      <c r="F104" s="16"/>
      <c r="G104" s="16"/>
      <c r="H104" s="16"/>
      <c r="I104" s="16"/>
      <c r="J104" s="16"/>
      <c r="K104" s="16"/>
      <c r="L104" s="16"/>
      <c r="M104" s="16"/>
    </row>
    <row r="105" spans="1:13" ht="15.6">
      <c r="A105" s="1"/>
      <c r="B105" s="16"/>
      <c r="C105" s="16"/>
      <c r="D105" s="16"/>
      <c r="E105" s="16"/>
      <c r="F105" s="16"/>
      <c r="G105" s="16"/>
      <c r="H105" s="16"/>
      <c r="I105" s="16"/>
      <c r="J105" s="16"/>
      <c r="K105" s="16"/>
      <c r="L105" s="16"/>
      <c r="M105" s="16"/>
    </row>
    <row r="106" spans="1:13" ht="15.6">
      <c r="A106" s="1"/>
      <c r="B106" s="16"/>
      <c r="C106" s="16"/>
      <c r="D106" s="16"/>
      <c r="E106" s="16"/>
      <c r="F106" s="16"/>
      <c r="G106" s="16"/>
      <c r="H106" s="16"/>
      <c r="I106" s="16"/>
      <c r="J106" s="16"/>
      <c r="K106" s="16"/>
      <c r="L106" s="16"/>
      <c r="M106" s="16"/>
    </row>
    <row r="107" spans="1:13" ht="15.6">
      <c r="A107" s="1"/>
      <c r="B107" s="16"/>
      <c r="C107" s="16"/>
      <c r="D107" s="16"/>
      <c r="E107" s="16"/>
      <c r="F107" s="16"/>
      <c r="G107" s="16"/>
      <c r="H107" s="16"/>
      <c r="I107" s="16"/>
      <c r="J107" s="16"/>
      <c r="K107" s="16"/>
      <c r="L107" s="16"/>
      <c r="M107" s="16"/>
    </row>
    <row r="108" spans="1:13" ht="15.6">
      <c r="A108" s="1"/>
      <c r="B108" s="16"/>
      <c r="C108" s="16"/>
      <c r="D108" s="16"/>
      <c r="E108" s="16"/>
      <c r="F108" s="16"/>
      <c r="G108" s="16"/>
      <c r="H108" s="16"/>
      <c r="I108" s="16"/>
      <c r="J108" s="16"/>
      <c r="K108" s="16"/>
      <c r="L108" s="16"/>
      <c r="M108" s="16"/>
    </row>
    <row r="109" spans="1:13" ht="15.6">
      <c r="A109" s="1"/>
      <c r="B109" s="16"/>
      <c r="C109" s="16"/>
      <c r="D109" s="16"/>
      <c r="E109" s="16"/>
      <c r="F109" s="16"/>
      <c r="G109" s="16"/>
      <c r="H109" s="16"/>
      <c r="I109" s="16"/>
      <c r="J109" s="16"/>
      <c r="K109" s="16"/>
      <c r="L109" s="16"/>
      <c r="M109" s="16"/>
    </row>
    <row r="110" spans="1:13" ht="15.6">
      <c r="A110" s="1"/>
      <c r="B110" s="16"/>
      <c r="C110" s="16"/>
      <c r="D110" s="16"/>
      <c r="E110" s="16"/>
      <c r="F110" s="16"/>
      <c r="G110" s="16"/>
      <c r="H110" s="16"/>
      <c r="I110" s="16"/>
      <c r="J110" s="16"/>
      <c r="K110" s="16"/>
      <c r="L110" s="16"/>
      <c r="M110" s="16"/>
    </row>
    <row r="111" spans="1:13" ht="15.6">
      <c r="A111" s="1"/>
      <c r="B111" s="16"/>
      <c r="C111" s="16"/>
      <c r="D111" s="16"/>
      <c r="E111" s="16"/>
      <c r="F111" s="16"/>
      <c r="G111" s="16"/>
      <c r="H111" s="16"/>
      <c r="I111" s="16"/>
      <c r="J111" s="16"/>
      <c r="K111" s="16"/>
      <c r="L111" s="16"/>
      <c r="M111" s="16"/>
    </row>
    <row r="112" spans="1:13" ht="15.6">
      <c r="A112" s="1"/>
      <c r="B112" s="16"/>
      <c r="C112" s="16"/>
      <c r="D112" s="16"/>
      <c r="E112" s="16"/>
      <c r="F112" s="16"/>
      <c r="G112" s="16"/>
      <c r="H112" s="16"/>
      <c r="I112" s="16"/>
      <c r="J112" s="16"/>
      <c r="K112" s="16"/>
      <c r="L112" s="16"/>
      <c r="M112" s="16"/>
    </row>
    <row r="113" spans="1:13" ht="15.6">
      <c r="A113" s="1"/>
      <c r="B113" s="16"/>
      <c r="C113" s="16"/>
      <c r="D113" s="16"/>
      <c r="E113" s="16"/>
      <c r="F113" s="16"/>
      <c r="G113" s="16"/>
      <c r="H113" s="16"/>
      <c r="I113" s="16"/>
      <c r="J113" s="16"/>
      <c r="K113" s="16"/>
      <c r="L113" s="16"/>
      <c r="M113" s="16"/>
    </row>
    <row r="114" spans="1:13" ht="15.6">
      <c r="A114" s="1"/>
      <c r="B114" s="16"/>
      <c r="C114" s="16"/>
      <c r="D114" s="16"/>
      <c r="E114" s="16"/>
      <c r="F114" s="16"/>
      <c r="G114" s="16"/>
      <c r="H114" s="16"/>
      <c r="I114" s="16"/>
      <c r="J114" s="16"/>
      <c r="K114" s="16"/>
      <c r="L114" s="16"/>
      <c r="M114" s="16"/>
    </row>
    <row r="115" spans="1:13" ht="15.6">
      <c r="A115" s="1"/>
      <c r="B115" s="16"/>
      <c r="C115" s="16"/>
      <c r="D115" s="16"/>
      <c r="E115" s="16"/>
      <c r="F115" s="16"/>
      <c r="G115" s="16"/>
      <c r="H115" s="16"/>
      <c r="I115" s="16"/>
      <c r="J115" s="16"/>
      <c r="K115" s="16"/>
      <c r="L115" s="16"/>
      <c r="M115" s="16"/>
    </row>
    <row r="116" spans="1:13" ht="15.6">
      <c r="A116" s="1"/>
      <c r="B116" s="16"/>
      <c r="C116" s="16"/>
      <c r="D116" s="16"/>
      <c r="E116" s="16"/>
      <c r="F116" s="16"/>
      <c r="G116" s="16"/>
      <c r="H116" s="16"/>
      <c r="I116" s="16"/>
      <c r="J116" s="16"/>
      <c r="K116" s="16"/>
      <c r="L116" s="16"/>
      <c r="M116" s="16"/>
    </row>
    <row r="117" spans="1:13" ht="15.6">
      <c r="A117" s="1"/>
      <c r="B117" s="16"/>
      <c r="C117" s="16"/>
      <c r="D117" s="16"/>
      <c r="E117" s="16"/>
      <c r="F117" s="16"/>
      <c r="G117" s="16"/>
      <c r="H117" s="16"/>
      <c r="I117" s="16"/>
      <c r="J117" s="16"/>
      <c r="K117" s="16"/>
      <c r="L117" s="16"/>
      <c r="M117" s="16"/>
    </row>
    <row r="118" spans="1:13" ht="15.6">
      <c r="A118" s="1"/>
      <c r="B118" s="16"/>
      <c r="C118" s="16"/>
      <c r="D118" s="16"/>
      <c r="E118" s="16"/>
      <c r="F118" s="16"/>
      <c r="G118" s="16"/>
      <c r="H118" s="16"/>
      <c r="I118" s="16"/>
      <c r="J118" s="16"/>
      <c r="K118" s="16"/>
      <c r="L118" s="16"/>
      <c r="M118" s="16"/>
    </row>
    <row r="119" spans="1:13" ht="15.6">
      <c r="A119" s="1"/>
      <c r="B119" s="16"/>
      <c r="C119" s="16"/>
      <c r="D119" s="16"/>
      <c r="E119" s="16"/>
      <c r="F119" s="16"/>
      <c r="G119" s="16"/>
      <c r="H119" s="16"/>
      <c r="I119" s="16"/>
      <c r="J119" s="16"/>
      <c r="K119" s="16"/>
      <c r="L119" s="16"/>
      <c r="M119" s="16"/>
    </row>
    <row r="120" spans="1:13" ht="15.6">
      <c r="A120" s="1"/>
      <c r="B120" s="16"/>
      <c r="C120" s="16"/>
      <c r="D120" s="16"/>
      <c r="E120" s="16"/>
      <c r="F120" s="16"/>
      <c r="G120" s="16"/>
      <c r="H120" s="16"/>
      <c r="I120" s="16"/>
      <c r="J120" s="16"/>
      <c r="K120" s="16"/>
      <c r="L120" s="16"/>
      <c r="M120" s="16"/>
    </row>
    <row r="121" spans="1:13" ht="15.6">
      <c r="A121" s="1"/>
      <c r="B121" s="16"/>
      <c r="C121" s="16"/>
      <c r="D121" s="16"/>
      <c r="E121" s="16"/>
      <c r="F121" s="16"/>
      <c r="G121" s="16"/>
      <c r="H121" s="16"/>
      <c r="I121" s="16"/>
      <c r="J121" s="16"/>
      <c r="K121" s="16"/>
      <c r="L121" s="16"/>
      <c r="M121" s="16"/>
    </row>
    <row r="122" spans="1:13" ht="15.6">
      <c r="A122" s="1"/>
      <c r="B122" s="16"/>
      <c r="C122" s="16"/>
      <c r="D122" s="16"/>
      <c r="E122" s="16"/>
      <c r="F122" s="16"/>
      <c r="G122" s="16"/>
      <c r="H122" s="16"/>
      <c r="I122" s="16"/>
      <c r="J122" s="16"/>
      <c r="K122" s="16"/>
      <c r="L122" s="16"/>
      <c r="M122" s="16"/>
    </row>
    <row r="123" spans="1:13" ht="15.6">
      <c r="A123" s="1"/>
      <c r="B123" s="16"/>
      <c r="C123" s="16"/>
      <c r="D123" s="16"/>
      <c r="E123" s="16"/>
      <c r="F123" s="16"/>
      <c r="G123" s="16"/>
      <c r="H123" s="16"/>
      <c r="I123" s="16"/>
      <c r="J123" s="16"/>
      <c r="K123" s="16"/>
      <c r="L123" s="16"/>
      <c r="M123" s="16"/>
    </row>
    <row r="124" spans="1:13" ht="15.6">
      <c r="A124" s="1"/>
      <c r="B124" s="16"/>
      <c r="C124" s="16"/>
      <c r="D124" s="16"/>
      <c r="E124" s="16"/>
      <c r="F124" s="16"/>
      <c r="G124" s="16"/>
      <c r="H124" s="16"/>
      <c r="I124" s="16"/>
      <c r="J124" s="16"/>
      <c r="K124" s="16"/>
      <c r="L124" s="16"/>
      <c r="M124" s="16"/>
    </row>
    <row r="125" spans="1:13" ht="15.6">
      <c r="A125" s="1"/>
      <c r="B125" s="16"/>
      <c r="C125" s="16"/>
      <c r="D125" s="16"/>
      <c r="E125" s="16"/>
      <c r="F125" s="16"/>
      <c r="G125" s="16"/>
      <c r="H125" s="16"/>
      <c r="I125" s="16"/>
      <c r="J125" s="16"/>
      <c r="K125" s="16"/>
      <c r="L125" s="16"/>
      <c r="M125" s="16"/>
    </row>
    <row r="126" spans="1:13" ht="15.6">
      <c r="A126" s="1"/>
      <c r="B126" s="16"/>
      <c r="C126" s="16"/>
      <c r="D126" s="16"/>
      <c r="E126" s="16"/>
      <c r="F126" s="16"/>
      <c r="G126" s="16"/>
      <c r="H126" s="16"/>
      <c r="I126" s="16"/>
      <c r="J126" s="16"/>
      <c r="K126" s="16"/>
      <c r="L126" s="16"/>
      <c r="M126" s="16"/>
    </row>
    <row r="127" spans="1:13" ht="15.6">
      <c r="A127" s="1"/>
      <c r="B127" s="16"/>
      <c r="C127" s="16"/>
      <c r="D127" s="16"/>
      <c r="E127" s="16"/>
      <c r="F127" s="16"/>
      <c r="G127" s="16"/>
      <c r="H127" s="16"/>
      <c r="I127" s="16"/>
      <c r="J127" s="16"/>
      <c r="K127" s="16"/>
      <c r="L127" s="16"/>
      <c r="M127" s="16"/>
    </row>
    <row r="128" spans="1:13" ht="15.6">
      <c r="A128" s="1"/>
      <c r="B128" s="16"/>
      <c r="C128" s="16"/>
      <c r="D128" s="16"/>
      <c r="E128" s="16"/>
      <c r="F128" s="16"/>
      <c r="G128" s="16"/>
      <c r="H128" s="16"/>
      <c r="I128" s="16"/>
      <c r="J128" s="16"/>
      <c r="K128" s="16"/>
      <c r="L128" s="16"/>
      <c r="M128" s="16"/>
    </row>
    <row r="129" spans="1:13" ht="15.6">
      <c r="A129" s="1"/>
      <c r="B129" s="16"/>
      <c r="C129" s="16"/>
      <c r="D129" s="16"/>
      <c r="E129" s="16"/>
      <c r="F129" s="16"/>
      <c r="G129" s="16"/>
      <c r="H129" s="16"/>
      <c r="I129" s="16"/>
      <c r="J129" s="16"/>
      <c r="K129" s="16"/>
      <c r="L129" s="16"/>
      <c r="M129" s="16"/>
    </row>
    <row r="130" spans="1:13" ht="15.6">
      <c r="A130" s="1"/>
      <c r="B130" s="16"/>
      <c r="C130" s="16"/>
      <c r="D130" s="16"/>
      <c r="E130" s="16"/>
      <c r="F130" s="16"/>
      <c r="G130" s="16"/>
      <c r="H130" s="16"/>
      <c r="I130" s="16"/>
      <c r="J130" s="16"/>
      <c r="K130" s="16"/>
      <c r="L130" s="16"/>
      <c r="M130" s="16"/>
    </row>
    <row r="131" spans="1:13" ht="15.6">
      <c r="A131" s="1"/>
      <c r="B131" s="16"/>
      <c r="C131" s="16"/>
      <c r="D131" s="16"/>
      <c r="E131" s="16"/>
      <c r="F131" s="16"/>
      <c r="G131" s="16"/>
      <c r="H131" s="16"/>
      <c r="I131" s="16"/>
      <c r="J131" s="16"/>
      <c r="K131" s="16"/>
      <c r="L131" s="16"/>
      <c r="M131" s="16"/>
    </row>
    <row r="132" spans="1:13" ht="15.6">
      <c r="A132" s="1"/>
      <c r="B132" s="16"/>
      <c r="C132" s="16"/>
      <c r="D132" s="16"/>
      <c r="E132" s="16"/>
      <c r="F132" s="16"/>
      <c r="G132" s="16"/>
      <c r="H132" s="16"/>
      <c r="I132" s="16"/>
      <c r="J132" s="16"/>
      <c r="K132" s="16"/>
      <c r="L132" s="16"/>
      <c r="M132" s="16"/>
    </row>
    <row r="133" spans="1:13" ht="15.6">
      <c r="A133" s="1"/>
      <c r="B133" s="16"/>
      <c r="C133" s="16"/>
      <c r="D133" s="16"/>
      <c r="E133" s="16"/>
      <c r="F133" s="16"/>
      <c r="G133" s="16"/>
      <c r="H133" s="16"/>
      <c r="I133" s="16"/>
      <c r="J133" s="16"/>
      <c r="K133" s="16"/>
      <c r="L133" s="16"/>
      <c r="M133" s="16"/>
    </row>
    <row r="134" spans="1:13" ht="15.6">
      <c r="A134" s="1"/>
      <c r="B134" s="16"/>
      <c r="C134" s="16"/>
      <c r="D134" s="16"/>
      <c r="E134" s="16"/>
      <c r="F134" s="16"/>
      <c r="G134" s="16"/>
      <c r="H134" s="16"/>
      <c r="I134" s="16"/>
      <c r="J134" s="16"/>
      <c r="K134" s="16"/>
      <c r="L134" s="16"/>
      <c r="M134" s="16"/>
    </row>
    <row r="135" spans="1:13" ht="15.6">
      <c r="A135" s="1"/>
      <c r="B135" s="16"/>
      <c r="C135" s="16"/>
      <c r="D135" s="16"/>
      <c r="E135" s="16"/>
      <c r="F135" s="16"/>
      <c r="G135" s="16"/>
      <c r="H135" s="16"/>
      <c r="I135" s="16"/>
      <c r="J135" s="16"/>
      <c r="K135" s="16"/>
      <c r="L135" s="16"/>
      <c r="M135" s="16"/>
    </row>
    <row r="136" spans="1:13" ht="15.6">
      <c r="A136" s="1"/>
      <c r="B136" s="16"/>
      <c r="C136" s="16"/>
      <c r="D136" s="16"/>
      <c r="E136" s="16"/>
      <c r="F136" s="16"/>
      <c r="G136" s="16"/>
      <c r="H136" s="16"/>
      <c r="I136" s="16"/>
      <c r="J136" s="16"/>
      <c r="K136" s="16"/>
      <c r="L136" s="16"/>
      <c r="M136" s="16"/>
    </row>
    <row r="137" spans="1:13" ht="15.6">
      <c r="A137" s="1"/>
      <c r="B137" s="16"/>
      <c r="C137" s="16"/>
      <c r="D137" s="16"/>
      <c r="E137" s="16"/>
      <c r="F137" s="16"/>
      <c r="G137" s="16"/>
      <c r="H137" s="16"/>
      <c r="I137" s="16"/>
      <c r="J137" s="16"/>
      <c r="K137" s="16"/>
      <c r="L137" s="16"/>
      <c r="M137" s="16"/>
    </row>
    <row r="138" spans="1:13" ht="15.6">
      <c r="A138" s="1"/>
      <c r="B138" s="16"/>
      <c r="C138" s="16"/>
      <c r="D138" s="16"/>
      <c r="E138" s="16"/>
      <c r="F138" s="16"/>
      <c r="G138" s="16"/>
      <c r="H138" s="16"/>
      <c r="I138" s="16"/>
      <c r="J138" s="16"/>
      <c r="K138" s="16"/>
      <c r="L138" s="16"/>
      <c r="M138" s="16"/>
    </row>
    <row r="139" spans="1:13" ht="15.6">
      <c r="A139" s="1"/>
      <c r="B139" s="16"/>
      <c r="C139" s="16"/>
      <c r="D139" s="16"/>
      <c r="E139" s="16"/>
      <c r="F139" s="16"/>
      <c r="G139" s="16"/>
      <c r="H139" s="16"/>
      <c r="I139" s="16"/>
      <c r="J139" s="16"/>
      <c r="K139" s="16"/>
      <c r="L139" s="16"/>
      <c r="M139" s="16"/>
    </row>
    <row r="140" spans="1:13" ht="15.6">
      <c r="A140" s="1"/>
      <c r="B140" s="16"/>
      <c r="C140" s="16"/>
      <c r="D140" s="16"/>
      <c r="E140" s="16"/>
      <c r="F140" s="16"/>
      <c r="G140" s="16"/>
      <c r="H140" s="16"/>
      <c r="I140" s="16"/>
      <c r="J140" s="16"/>
      <c r="K140" s="16"/>
      <c r="L140" s="16"/>
      <c r="M140" s="16"/>
    </row>
    <row r="141" spans="1:13" ht="15.6">
      <c r="A141" s="1"/>
      <c r="B141" s="16"/>
      <c r="C141" s="16"/>
      <c r="D141" s="16"/>
      <c r="E141" s="16"/>
      <c r="F141" s="16"/>
      <c r="G141" s="16"/>
      <c r="H141" s="16"/>
      <c r="I141" s="16"/>
      <c r="J141" s="16"/>
      <c r="K141" s="16"/>
      <c r="L141" s="16"/>
      <c r="M141" s="16"/>
    </row>
    <row r="142" spans="1:13" ht="15.6">
      <c r="A142" s="1"/>
      <c r="B142" s="16"/>
      <c r="C142" s="16"/>
      <c r="D142" s="16"/>
      <c r="E142" s="16"/>
      <c r="F142" s="16"/>
      <c r="G142" s="16"/>
      <c r="H142" s="16"/>
      <c r="I142" s="16"/>
      <c r="J142" s="16"/>
      <c r="K142" s="16"/>
      <c r="L142" s="16"/>
      <c r="M142" s="16"/>
    </row>
    <row r="143" spans="1:13" ht="15.6">
      <c r="A143" s="1"/>
      <c r="B143" s="16"/>
      <c r="C143" s="16"/>
      <c r="D143" s="16"/>
      <c r="E143" s="16"/>
      <c r="F143" s="16"/>
      <c r="G143" s="16"/>
      <c r="H143" s="16"/>
      <c r="I143" s="16"/>
      <c r="J143" s="16"/>
      <c r="K143" s="16"/>
      <c r="L143" s="16"/>
      <c r="M143" s="16"/>
    </row>
    <row r="144" spans="1:13" ht="15.6">
      <c r="A144" s="1"/>
      <c r="B144" s="16"/>
      <c r="C144" s="16"/>
      <c r="D144" s="16"/>
      <c r="E144" s="16"/>
      <c r="F144" s="16"/>
      <c r="G144" s="16"/>
      <c r="H144" s="16"/>
      <c r="I144" s="16"/>
      <c r="J144" s="16"/>
      <c r="K144" s="16"/>
      <c r="L144" s="16"/>
      <c r="M144" s="16"/>
    </row>
    <row r="145" spans="1:13" ht="15.6">
      <c r="A145" s="1"/>
      <c r="B145" s="16"/>
      <c r="C145" s="16"/>
      <c r="D145" s="16"/>
      <c r="E145" s="16"/>
      <c r="F145" s="16"/>
      <c r="G145" s="16"/>
      <c r="H145" s="16"/>
      <c r="I145" s="16"/>
      <c r="J145" s="16"/>
      <c r="K145" s="16"/>
      <c r="L145" s="16"/>
      <c r="M145" s="16"/>
    </row>
    <row r="146" spans="1:13" ht="15.6">
      <c r="A146" s="1"/>
      <c r="B146" s="16"/>
      <c r="C146" s="16"/>
      <c r="D146" s="16"/>
      <c r="E146" s="16"/>
      <c r="F146" s="16"/>
      <c r="G146" s="16"/>
      <c r="H146" s="16"/>
      <c r="I146" s="16"/>
      <c r="J146" s="16"/>
      <c r="K146" s="16"/>
      <c r="L146" s="16"/>
      <c r="M146" s="16"/>
    </row>
    <row r="147" spans="1:13" ht="15.6">
      <c r="A147" s="1"/>
      <c r="B147" s="16"/>
      <c r="C147" s="16"/>
      <c r="D147" s="16"/>
      <c r="E147" s="16"/>
      <c r="F147" s="16"/>
      <c r="G147" s="16"/>
      <c r="H147" s="16"/>
      <c r="I147" s="16"/>
      <c r="J147" s="16"/>
      <c r="K147" s="16"/>
      <c r="L147" s="16"/>
      <c r="M147" s="16"/>
    </row>
    <row r="148" spans="1:13" ht="15.6">
      <c r="A148" s="1"/>
      <c r="B148" s="16"/>
      <c r="C148" s="16"/>
      <c r="D148" s="16"/>
      <c r="E148" s="16"/>
      <c r="F148" s="16"/>
      <c r="G148" s="16"/>
      <c r="H148" s="16"/>
      <c r="I148" s="16"/>
      <c r="J148" s="16"/>
      <c r="K148" s="16"/>
      <c r="L148" s="16"/>
      <c r="M148" s="16"/>
    </row>
    <row r="149" spans="1:13" ht="15.6">
      <c r="A149" s="1"/>
      <c r="B149" s="16"/>
      <c r="C149" s="16"/>
      <c r="D149" s="16"/>
      <c r="E149" s="16"/>
      <c r="F149" s="16"/>
      <c r="G149" s="16"/>
      <c r="H149" s="16"/>
      <c r="I149" s="16"/>
      <c r="J149" s="16"/>
      <c r="K149" s="16"/>
      <c r="L149" s="16"/>
      <c r="M149" s="16"/>
    </row>
    <row r="150" spans="1:13" ht="15.6">
      <c r="A150" s="1"/>
      <c r="B150" s="16"/>
      <c r="C150" s="16"/>
      <c r="D150" s="16"/>
      <c r="E150" s="16"/>
      <c r="F150" s="16"/>
      <c r="G150" s="16"/>
      <c r="H150" s="16"/>
      <c r="I150" s="16"/>
      <c r="J150" s="16"/>
      <c r="K150" s="16"/>
      <c r="L150" s="16"/>
      <c r="M150" s="16"/>
    </row>
    <row r="151" spans="1:13" ht="15.6">
      <c r="A151" s="1"/>
      <c r="B151" s="16"/>
      <c r="C151" s="16"/>
      <c r="D151" s="16"/>
      <c r="E151" s="16"/>
      <c r="F151" s="16"/>
      <c r="G151" s="16"/>
      <c r="H151" s="16"/>
      <c r="I151" s="16"/>
      <c r="J151" s="16"/>
      <c r="K151" s="16"/>
      <c r="L151" s="16"/>
      <c r="M151" s="16"/>
    </row>
    <row r="152" spans="1:13" ht="15.6">
      <c r="A152" s="1"/>
      <c r="B152" s="16"/>
      <c r="C152" s="16"/>
      <c r="D152" s="16"/>
      <c r="E152" s="16"/>
      <c r="F152" s="16"/>
      <c r="G152" s="16"/>
      <c r="H152" s="16"/>
      <c r="I152" s="16"/>
      <c r="J152" s="16"/>
      <c r="K152" s="16"/>
      <c r="L152" s="16"/>
      <c r="M152" s="16"/>
    </row>
    <row r="153" spans="1:13" ht="15.6">
      <c r="A153" s="1"/>
      <c r="B153" s="16"/>
      <c r="C153" s="16"/>
      <c r="D153" s="16"/>
      <c r="E153" s="16"/>
      <c r="F153" s="16"/>
      <c r="G153" s="16"/>
      <c r="H153" s="16"/>
      <c r="I153" s="16"/>
      <c r="J153" s="16"/>
      <c r="K153" s="16"/>
      <c r="L153" s="16"/>
      <c r="M153" s="16"/>
    </row>
    <row r="154" spans="1:13" ht="15.6">
      <c r="A154" s="1"/>
      <c r="B154" s="16"/>
      <c r="C154" s="16"/>
      <c r="D154" s="16"/>
      <c r="E154" s="16"/>
      <c r="F154" s="16"/>
      <c r="G154" s="16"/>
      <c r="H154" s="16"/>
      <c r="I154" s="16"/>
      <c r="J154" s="16"/>
      <c r="K154" s="16"/>
      <c r="L154" s="16"/>
      <c r="M154" s="16"/>
    </row>
    <row r="155" spans="1:13" ht="15.6">
      <c r="A155" s="1"/>
      <c r="B155" s="16"/>
      <c r="C155" s="16"/>
      <c r="D155" s="16"/>
      <c r="E155" s="16"/>
      <c r="F155" s="16"/>
      <c r="G155" s="16"/>
      <c r="H155" s="16"/>
      <c r="I155" s="16"/>
      <c r="J155" s="16"/>
      <c r="K155" s="16"/>
      <c r="L155" s="16"/>
      <c r="M155" s="16"/>
    </row>
    <row r="156" spans="1:13" ht="15.6">
      <c r="A156" s="1"/>
      <c r="B156" s="16"/>
      <c r="C156" s="16"/>
      <c r="D156" s="16"/>
      <c r="E156" s="16"/>
      <c r="F156" s="16"/>
      <c r="G156" s="16"/>
      <c r="H156" s="16"/>
      <c r="I156" s="16"/>
      <c r="J156" s="16"/>
      <c r="K156" s="16"/>
      <c r="L156" s="16"/>
      <c r="M156" s="16"/>
    </row>
    <row r="157" spans="1:13" ht="15.6">
      <c r="A157" s="1"/>
      <c r="B157" s="16"/>
      <c r="C157" s="16"/>
      <c r="D157" s="16"/>
      <c r="E157" s="16"/>
      <c r="F157" s="16"/>
      <c r="G157" s="16"/>
      <c r="H157" s="16"/>
      <c r="I157" s="16"/>
      <c r="J157" s="16"/>
      <c r="K157" s="16"/>
      <c r="L157" s="16"/>
      <c r="M157" s="16"/>
    </row>
    <row r="158" spans="1:13" ht="15.6">
      <c r="A158" s="1"/>
      <c r="B158" s="16"/>
      <c r="C158" s="16"/>
      <c r="D158" s="16"/>
      <c r="E158" s="16"/>
      <c r="F158" s="16"/>
      <c r="G158" s="16"/>
      <c r="H158" s="16"/>
      <c r="I158" s="16"/>
      <c r="J158" s="16"/>
      <c r="K158" s="16"/>
      <c r="L158" s="16"/>
      <c r="M158" s="16"/>
    </row>
    <row r="159" spans="1:13" ht="15.6">
      <c r="A159" s="1"/>
      <c r="B159" s="16"/>
      <c r="C159" s="16"/>
      <c r="D159" s="16"/>
      <c r="E159" s="16"/>
      <c r="F159" s="16"/>
      <c r="G159" s="16"/>
      <c r="H159" s="16"/>
      <c r="I159" s="16"/>
      <c r="J159" s="16"/>
      <c r="K159" s="16"/>
      <c r="L159" s="16"/>
      <c r="M159" s="16"/>
    </row>
    <row r="160" spans="1:13" ht="15.6">
      <c r="A160" s="1"/>
      <c r="B160" s="16"/>
      <c r="C160" s="16"/>
      <c r="D160" s="16"/>
      <c r="E160" s="16"/>
      <c r="F160" s="16"/>
      <c r="G160" s="16"/>
      <c r="H160" s="16"/>
      <c r="I160" s="16"/>
      <c r="J160" s="16"/>
      <c r="K160" s="16"/>
      <c r="L160" s="16"/>
      <c r="M160" s="16"/>
    </row>
    <row r="161" spans="1:13" ht="15.6">
      <c r="A161" s="1"/>
      <c r="B161" s="16"/>
      <c r="C161" s="16"/>
      <c r="D161" s="16"/>
      <c r="E161" s="16"/>
      <c r="F161" s="16"/>
      <c r="G161" s="16"/>
      <c r="H161" s="16"/>
      <c r="I161" s="16"/>
      <c r="J161" s="16"/>
      <c r="K161" s="16"/>
      <c r="L161" s="16"/>
      <c r="M161" s="16"/>
    </row>
    <row r="162" spans="1:13" ht="15.6">
      <c r="A162" s="1"/>
      <c r="B162" s="16"/>
      <c r="C162" s="16"/>
      <c r="D162" s="16"/>
      <c r="E162" s="16"/>
      <c r="F162" s="16"/>
      <c r="G162" s="16"/>
      <c r="H162" s="16"/>
      <c r="I162" s="16"/>
      <c r="J162" s="16"/>
      <c r="K162" s="16"/>
      <c r="L162" s="16"/>
      <c r="M162" s="16"/>
    </row>
    <row r="163" spans="1:13" ht="15.6">
      <c r="A163" s="1"/>
      <c r="B163" s="16"/>
      <c r="C163" s="16"/>
      <c r="D163" s="16"/>
      <c r="E163" s="16"/>
      <c r="F163" s="16"/>
      <c r="G163" s="16"/>
      <c r="H163" s="16"/>
      <c r="I163" s="16"/>
      <c r="J163" s="16"/>
      <c r="K163" s="16"/>
      <c r="L163" s="16"/>
      <c r="M163" s="16"/>
    </row>
    <row r="164" spans="1:13" ht="15.6">
      <c r="A164" s="1"/>
      <c r="B164" s="16"/>
      <c r="C164" s="16"/>
      <c r="D164" s="16"/>
      <c r="E164" s="16"/>
      <c r="F164" s="16"/>
      <c r="G164" s="16"/>
      <c r="H164" s="16"/>
      <c r="I164" s="16"/>
      <c r="J164" s="16"/>
      <c r="K164" s="16"/>
      <c r="L164" s="16"/>
      <c r="M164" s="16"/>
    </row>
    <row r="165" spans="1:13" ht="15.6">
      <c r="A165" s="1"/>
      <c r="B165" s="16"/>
      <c r="C165" s="16"/>
      <c r="D165" s="16"/>
      <c r="E165" s="16"/>
      <c r="F165" s="16"/>
      <c r="G165" s="16"/>
      <c r="H165" s="16"/>
      <c r="I165" s="16"/>
      <c r="J165" s="16"/>
      <c r="K165" s="16"/>
      <c r="L165" s="16"/>
      <c r="M165" s="16"/>
    </row>
    <row r="166" spans="1:13" ht="15.6">
      <c r="A166" s="1"/>
      <c r="B166" s="16"/>
      <c r="C166" s="16"/>
      <c r="D166" s="16"/>
      <c r="E166" s="16"/>
      <c r="F166" s="16"/>
      <c r="G166" s="16"/>
      <c r="H166" s="16"/>
      <c r="I166" s="16"/>
      <c r="J166" s="16"/>
      <c r="K166" s="16"/>
      <c r="L166" s="16"/>
      <c r="M166" s="16"/>
    </row>
    <row r="167" spans="1:13" ht="15.6">
      <c r="A167" s="1"/>
      <c r="B167" s="16"/>
      <c r="C167" s="16"/>
      <c r="D167" s="16"/>
      <c r="E167" s="16"/>
      <c r="F167" s="16"/>
      <c r="G167" s="16"/>
      <c r="H167" s="16"/>
      <c r="I167" s="16"/>
      <c r="J167" s="16"/>
      <c r="K167" s="16"/>
      <c r="L167" s="16"/>
      <c r="M167" s="16"/>
    </row>
    <row r="168" spans="1:13" ht="15.6">
      <c r="A168" s="1"/>
      <c r="B168" s="16"/>
      <c r="C168" s="16"/>
      <c r="D168" s="16"/>
      <c r="E168" s="16"/>
      <c r="F168" s="16"/>
      <c r="G168" s="16"/>
      <c r="H168" s="16"/>
      <c r="I168" s="16"/>
      <c r="J168" s="16"/>
      <c r="K168" s="16"/>
      <c r="L168" s="16"/>
      <c r="M168" s="16"/>
    </row>
    <row r="169" spans="1:13" ht="15.6">
      <c r="A169" s="1"/>
      <c r="B169" s="16"/>
      <c r="C169" s="16"/>
      <c r="D169" s="16"/>
      <c r="E169" s="16"/>
      <c r="F169" s="16"/>
      <c r="G169" s="16"/>
      <c r="H169" s="16"/>
      <c r="I169" s="16"/>
      <c r="J169" s="16"/>
      <c r="K169" s="16"/>
      <c r="L169" s="16"/>
      <c r="M169" s="16"/>
    </row>
    <row r="170" spans="1:13" ht="15.6">
      <c r="A170" s="1"/>
      <c r="B170" s="16"/>
      <c r="C170" s="16"/>
      <c r="D170" s="16"/>
      <c r="E170" s="16"/>
      <c r="F170" s="16"/>
      <c r="G170" s="16"/>
      <c r="H170" s="16"/>
      <c r="I170" s="16"/>
      <c r="J170" s="16"/>
      <c r="K170" s="16"/>
      <c r="L170" s="16"/>
      <c r="M170" s="16"/>
    </row>
    <row r="171" spans="1:13" ht="15.6">
      <c r="A171" s="1"/>
      <c r="B171" s="16"/>
      <c r="C171" s="16"/>
      <c r="D171" s="16"/>
      <c r="E171" s="16"/>
      <c r="F171" s="16"/>
      <c r="G171" s="16"/>
      <c r="H171" s="16"/>
      <c r="I171" s="16"/>
      <c r="J171" s="16"/>
      <c r="K171" s="16"/>
      <c r="L171" s="16"/>
      <c r="M171" s="16"/>
    </row>
    <row r="172" spans="1:13" ht="15.6">
      <c r="A172" s="1"/>
      <c r="B172" s="16"/>
      <c r="C172" s="16"/>
      <c r="D172" s="16"/>
      <c r="E172" s="16"/>
      <c r="F172" s="16"/>
      <c r="G172" s="16"/>
      <c r="H172" s="16"/>
      <c r="I172" s="16"/>
      <c r="J172" s="16"/>
      <c r="K172" s="16"/>
      <c r="L172" s="16"/>
      <c r="M172" s="16"/>
    </row>
    <row r="173" spans="1:13" ht="15.6">
      <c r="A173" s="1"/>
      <c r="B173" s="16"/>
      <c r="C173" s="16"/>
      <c r="D173" s="16"/>
      <c r="E173" s="16"/>
      <c r="F173" s="16"/>
      <c r="G173" s="16"/>
      <c r="H173" s="16"/>
      <c r="I173" s="16"/>
      <c r="J173" s="16"/>
      <c r="K173" s="16"/>
      <c r="L173" s="16"/>
      <c r="M173" s="16"/>
    </row>
    <row r="174" spans="1:13" ht="15.6">
      <c r="A174" s="1"/>
      <c r="B174" s="16"/>
      <c r="C174" s="16"/>
      <c r="D174" s="16"/>
      <c r="E174" s="16"/>
      <c r="F174" s="16"/>
      <c r="G174" s="16"/>
      <c r="H174" s="16"/>
      <c r="I174" s="16"/>
      <c r="J174" s="16"/>
      <c r="K174" s="16"/>
      <c r="L174" s="16"/>
      <c r="M174" s="16"/>
    </row>
    <row r="175" spans="1:13" ht="15.6">
      <c r="A175" s="1"/>
      <c r="B175" s="16"/>
      <c r="C175" s="16"/>
      <c r="D175" s="16"/>
      <c r="E175" s="16"/>
      <c r="F175" s="16"/>
      <c r="G175" s="16"/>
      <c r="H175" s="16"/>
      <c r="I175" s="16"/>
      <c r="J175" s="16"/>
      <c r="K175" s="16"/>
      <c r="L175" s="16"/>
      <c r="M175" s="16"/>
    </row>
    <row r="176" spans="1:13" ht="15.6">
      <c r="A176" s="1"/>
      <c r="B176" s="16"/>
      <c r="C176" s="16"/>
      <c r="D176" s="16"/>
      <c r="E176" s="16"/>
      <c r="F176" s="16"/>
      <c r="G176" s="16"/>
      <c r="H176" s="16"/>
      <c r="I176" s="16"/>
      <c r="J176" s="16"/>
      <c r="K176" s="16"/>
      <c r="L176" s="16"/>
      <c r="M176" s="16"/>
    </row>
    <row r="177" spans="1:13" ht="15.6">
      <c r="A177" s="1"/>
      <c r="B177" s="16"/>
      <c r="C177" s="16"/>
      <c r="D177" s="16"/>
      <c r="E177" s="16"/>
      <c r="F177" s="16"/>
      <c r="G177" s="16"/>
      <c r="H177" s="16"/>
      <c r="I177" s="16"/>
      <c r="J177" s="16"/>
      <c r="K177" s="16"/>
      <c r="L177" s="16"/>
      <c r="M177" s="16"/>
    </row>
    <row r="178" spans="1:13" ht="15.6">
      <c r="A178" s="1"/>
      <c r="B178" s="16"/>
      <c r="C178" s="16"/>
      <c r="D178" s="16"/>
      <c r="E178" s="16"/>
      <c r="F178" s="16"/>
      <c r="G178" s="16"/>
      <c r="H178" s="16"/>
      <c r="I178" s="16"/>
      <c r="J178" s="16"/>
      <c r="K178" s="16"/>
      <c r="L178" s="16"/>
      <c r="M178" s="16"/>
    </row>
    <row r="179" spans="1:13" ht="15.6">
      <c r="A179" s="1"/>
      <c r="B179" s="16"/>
      <c r="C179" s="16"/>
      <c r="D179" s="16"/>
      <c r="E179" s="16"/>
      <c r="F179" s="16"/>
      <c r="G179" s="16"/>
      <c r="H179" s="16"/>
      <c r="I179" s="16"/>
      <c r="J179" s="16"/>
      <c r="K179" s="16"/>
      <c r="L179" s="16"/>
      <c r="M179" s="16"/>
    </row>
    <row r="180" spans="1:13" ht="15.6">
      <c r="A180" s="1"/>
      <c r="B180" s="16"/>
      <c r="C180" s="16"/>
      <c r="D180" s="16"/>
      <c r="E180" s="16"/>
      <c r="F180" s="16"/>
      <c r="G180" s="16"/>
      <c r="H180" s="16"/>
      <c r="I180" s="16"/>
      <c r="J180" s="16"/>
      <c r="K180" s="16"/>
      <c r="L180" s="16"/>
      <c r="M180" s="16"/>
    </row>
    <row r="181" spans="1:13" ht="15.6">
      <c r="A181" s="1"/>
      <c r="B181" s="16"/>
      <c r="C181" s="16"/>
      <c r="D181" s="16"/>
      <c r="E181" s="16"/>
      <c r="F181" s="16"/>
      <c r="G181" s="16"/>
      <c r="H181" s="16"/>
      <c r="I181" s="16"/>
      <c r="J181" s="16"/>
      <c r="K181" s="16"/>
      <c r="L181" s="16"/>
      <c r="M181" s="16"/>
    </row>
    <row r="182" spans="1:13" ht="15.6">
      <c r="A182" s="1"/>
      <c r="B182" s="16"/>
      <c r="C182" s="16"/>
      <c r="D182" s="16"/>
      <c r="E182" s="16"/>
      <c r="F182" s="16"/>
      <c r="G182" s="16"/>
      <c r="H182" s="16"/>
      <c r="I182" s="16"/>
      <c r="J182" s="16"/>
      <c r="K182" s="16"/>
      <c r="L182" s="16"/>
      <c r="M182" s="16"/>
    </row>
    <row r="183" spans="1:13" ht="15.6">
      <c r="A183" s="1"/>
      <c r="B183" s="16"/>
      <c r="C183" s="16"/>
      <c r="D183" s="16"/>
      <c r="E183" s="16"/>
      <c r="F183" s="16"/>
      <c r="G183" s="16"/>
      <c r="H183" s="16"/>
      <c r="I183" s="16"/>
      <c r="J183" s="16"/>
      <c r="K183" s="16"/>
      <c r="L183" s="16"/>
      <c r="M183" s="16"/>
    </row>
    <row r="184" spans="1:13" ht="15.6">
      <c r="A184" s="1"/>
      <c r="B184" s="16"/>
      <c r="C184" s="16"/>
      <c r="D184" s="16"/>
      <c r="E184" s="16"/>
      <c r="F184" s="16"/>
      <c r="G184" s="16"/>
      <c r="H184" s="16"/>
      <c r="I184" s="16"/>
      <c r="J184" s="16"/>
      <c r="K184" s="16"/>
      <c r="L184" s="16"/>
      <c r="M184" s="16"/>
    </row>
    <row r="185" spans="1:13" ht="15.6">
      <c r="A185" s="1"/>
      <c r="B185" s="16"/>
      <c r="C185" s="16"/>
      <c r="D185" s="16"/>
      <c r="E185" s="16"/>
      <c r="F185" s="16"/>
      <c r="G185" s="16"/>
      <c r="H185" s="16"/>
      <c r="I185" s="16"/>
      <c r="J185" s="16"/>
      <c r="K185" s="16"/>
      <c r="L185" s="16"/>
      <c r="M185" s="16"/>
    </row>
    <row r="186" spans="1:13" ht="15.6">
      <c r="A186" s="1"/>
      <c r="B186" s="16"/>
      <c r="C186" s="16"/>
      <c r="D186" s="16"/>
      <c r="E186" s="16"/>
      <c r="F186" s="16"/>
      <c r="G186" s="16"/>
      <c r="H186" s="16"/>
      <c r="I186" s="16"/>
      <c r="J186" s="16"/>
      <c r="K186" s="16"/>
      <c r="L186" s="16"/>
      <c r="M186" s="16"/>
    </row>
    <row r="187" spans="1:13" ht="15.6">
      <c r="A187" s="1"/>
      <c r="B187" s="16"/>
      <c r="C187" s="16"/>
      <c r="D187" s="16"/>
      <c r="E187" s="16"/>
      <c r="F187" s="16"/>
      <c r="G187" s="16"/>
      <c r="H187" s="16"/>
      <c r="I187" s="16"/>
      <c r="J187" s="16"/>
      <c r="K187" s="16"/>
      <c r="L187" s="16"/>
      <c r="M187" s="16"/>
    </row>
    <row r="188" spans="1:13" ht="15.6">
      <c r="A188" s="1"/>
      <c r="B188" s="16"/>
      <c r="C188" s="16"/>
      <c r="D188" s="16"/>
      <c r="E188" s="16"/>
      <c r="F188" s="16"/>
      <c r="G188" s="16"/>
      <c r="H188" s="16"/>
      <c r="I188" s="16"/>
      <c r="J188" s="16"/>
      <c r="K188" s="16"/>
      <c r="L188" s="16"/>
      <c r="M188" s="16"/>
    </row>
    <row r="189" spans="1:13" ht="15.6">
      <c r="A189" s="1"/>
      <c r="B189" s="16"/>
      <c r="C189" s="16"/>
      <c r="D189" s="16"/>
      <c r="E189" s="16"/>
      <c r="F189" s="16"/>
      <c r="G189" s="16"/>
      <c r="H189" s="16"/>
      <c r="I189" s="16"/>
      <c r="J189" s="16"/>
      <c r="K189" s="16"/>
      <c r="L189" s="16"/>
      <c r="M189" s="16"/>
    </row>
    <row r="190" spans="1:13" ht="15.6">
      <c r="A190" s="1"/>
      <c r="B190" s="16"/>
      <c r="C190" s="16"/>
      <c r="D190" s="16"/>
      <c r="E190" s="16"/>
      <c r="F190" s="16"/>
      <c r="G190" s="16"/>
      <c r="H190" s="16"/>
      <c r="I190" s="16"/>
      <c r="J190" s="16"/>
      <c r="K190" s="16"/>
      <c r="L190" s="16"/>
      <c r="M190" s="16"/>
    </row>
    <row r="191" spans="1:13" ht="15.6">
      <c r="A191" s="1"/>
      <c r="B191" s="16"/>
      <c r="C191" s="16"/>
      <c r="D191" s="16"/>
      <c r="E191" s="16"/>
      <c r="F191" s="16"/>
      <c r="G191" s="16"/>
      <c r="H191" s="16"/>
      <c r="I191" s="16"/>
      <c r="J191" s="16"/>
      <c r="K191" s="16"/>
      <c r="L191" s="16"/>
      <c r="M191" s="16"/>
    </row>
    <row r="192" spans="1:13" ht="15.6">
      <c r="A192" s="1"/>
      <c r="B192" s="16"/>
      <c r="C192" s="16"/>
      <c r="D192" s="16"/>
      <c r="E192" s="16"/>
      <c r="F192" s="16"/>
      <c r="G192" s="16"/>
      <c r="H192" s="16"/>
      <c r="I192" s="16"/>
      <c r="J192" s="16"/>
      <c r="K192" s="16"/>
      <c r="L192" s="16"/>
      <c r="M192" s="16"/>
    </row>
    <row r="193" spans="1:13" ht="15.6">
      <c r="A193" s="1"/>
      <c r="B193" s="16"/>
      <c r="C193" s="16"/>
      <c r="D193" s="16"/>
      <c r="E193" s="16"/>
      <c r="F193" s="16"/>
      <c r="G193" s="16"/>
      <c r="H193" s="16"/>
      <c r="I193" s="16"/>
      <c r="J193" s="16"/>
      <c r="K193" s="16"/>
      <c r="L193" s="16"/>
      <c r="M193" s="16"/>
    </row>
    <row r="194" spans="1:13" ht="15.6">
      <c r="A194" s="1"/>
      <c r="B194" s="16"/>
      <c r="C194" s="16"/>
      <c r="D194" s="16"/>
      <c r="E194" s="16"/>
      <c r="F194" s="16"/>
      <c r="G194" s="16"/>
      <c r="H194" s="16"/>
      <c r="I194" s="16"/>
      <c r="J194" s="16"/>
      <c r="K194" s="16"/>
      <c r="L194" s="16"/>
      <c r="M194" s="16"/>
    </row>
    <row r="195" spans="1:13" ht="15.6">
      <c r="A195" s="1"/>
      <c r="B195" s="16"/>
      <c r="C195" s="16"/>
      <c r="D195" s="16"/>
      <c r="E195" s="16"/>
      <c r="F195" s="16"/>
      <c r="G195" s="16"/>
      <c r="H195" s="16"/>
      <c r="I195" s="16"/>
      <c r="J195" s="16"/>
      <c r="K195" s="16"/>
      <c r="L195" s="16"/>
      <c r="M195" s="16"/>
    </row>
    <row r="196" spans="1:13" ht="15.6">
      <c r="A196" s="1"/>
      <c r="B196" s="16"/>
      <c r="C196" s="16"/>
      <c r="D196" s="16"/>
      <c r="E196" s="16"/>
      <c r="F196" s="16"/>
      <c r="G196" s="16"/>
      <c r="H196" s="16"/>
      <c r="I196" s="16"/>
      <c r="J196" s="16"/>
      <c r="K196" s="16"/>
      <c r="L196" s="16"/>
      <c r="M196" s="16"/>
    </row>
    <row r="197" spans="1:13" ht="15.6">
      <c r="A197" s="1"/>
      <c r="B197" s="16"/>
      <c r="C197" s="16"/>
      <c r="D197" s="16"/>
      <c r="E197" s="16"/>
      <c r="F197" s="16"/>
      <c r="G197" s="16"/>
      <c r="H197" s="16"/>
      <c r="I197" s="16"/>
      <c r="J197" s="16"/>
      <c r="K197" s="16"/>
      <c r="L197" s="16"/>
      <c r="M197" s="16"/>
    </row>
    <row r="198" spans="1:13" ht="15.6">
      <c r="A198" s="1"/>
      <c r="B198" s="16"/>
      <c r="C198" s="16"/>
      <c r="D198" s="16"/>
      <c r="E198" s="16"/>
      <c r="F198" s="16"/>
      <c r="G198" s="16"/>
      <c r="H198" s="16"/>
      <c r="I198" s="16"/>
      <c r="J198" s="16"/>
      <c r="K198" s="16"/>
      <c r="L198" s="16"/>
      <c r="M198" s="16"/>
    </row>
    <row r="199" spans="1:13" ht="15.6">
      <c r="A199" s="1"/>
      <c r="B199" s="16"/>
      <c r="C199" s="16"/>
      <c r="D199" s="16"/>
      <c r="E199" s="16"/>
      <c r="F199" s="16"/>
      <c r="G199" s="16"/>
      <c r="H199" s="16"/>
      <c r="I199" s="16"/>
      <c r="J199" s="16"/>
      <c r="K199" s="16"/>
      <c r="L199" s="16"/>
      <c r="M199" s="16"/>
    </row>
    <row r="200" spans="1:13" ht="15.6">
      <c r="A200" s="1"/>
      <c r="B200" s="16"/>
      <c r="C200" s="16"/>
      <c r="D200" s="16"/>
      <c r="E200" s="16"/>
      <c r="F200" s="16"/>
      <c r="G200" s="16"/>
      <c r="H200" s="16"/>
      <c r="I200" s="16"/>
      <c r="J200" s="16"/>
      <c r="K200" s="16"/>
      <c r="L200" s="16"/>
      <c r="M200" s="16"/>
    </row>
    <row r="201" spans="1:13" ht="15.6">
      <c r="A201" s="1"/>
      <c r="B201" s="16"/>
      <c r="C201" s="16"/>
      <c r="D201" s="16"/>
      <c r="E201" s="16"/>
      <c r="F201" s="16"/>
      <c r="G201" s="16"/>
      <c r="H201" s="16"/>
      <c r="I201" s="16"/>
      <c r="J201" s="16"/>
      <c r="K201" s="16"/>
      <c r="L201" s="16"/>
      <c r="M201" s="16"/>
    </row>
    <row r="202" spans="1:13" ht="15.6">
      <c r="A202" s="1"/>
      <c r="B202" s="16"/>
      <c r="C202" s="16"/>
      <c r="D202" s="16"/>
      <c r="E202" s="16"/>
      <c r="F202" s="16"/>
      <c r="G202" s="16"/>
      <c r="H202" s="16"/>
      <c r="I202" s="16"/>
      <c r="J202" s="16"/>
      <c r="K202" s="16"/>
      <c r="L202" s="16"/>
      <c r="M202" s="16"/>
    </row>
    <row r="203" spans="1:13" ht="15.6">
      <c r="A203" s="1"/>
      <c r="B203" s="16"/>
      <c r="C203" s="16"/>
      <c r="D203" s="16"/>
      <c r="E203" s="16"/>
      <c r="F203" s="16"/>
      <c r="G203" s="16"/>
      <c r="H203" s="16"/>
      <c r="I203" s="16"/>
      <c r="J203" s="16"/>
      <c r="K203" s="16"/>
      <c r="L203" s="16"/>
      <c r="M203" s="16"/>
    </row>
    <row r="204" spans="1:13" ht="15.6">
      <c r="A204" s="1"/>
      <c r="B204" s="16"/>
      <c r="C204" s="16"/>
      <c r="D204" s="16"/>
      <c r="E204" s="16"/>
      <c r="F204" s="16"/>
      <c r="G204" s="16"/>
      <c r="H204" s="16"/>
      <c r="I204" s="16"/>
      <c r="J204" s="16"/>
      <c r="K204" s="16"/>
      <c r="L204" s="16"/>
      <c r="M204" s="16"/>
    </row>
    <row r="205" spans="1:13" ht="15.6">
      <c r="A205" s="1"/>
      <c r="B205" s="16"/>
      <c r="C205" s="16"/>
      <c r="D205" s="16"/>
      <c r="E205" s="16"/>
      <c r="F205" s="16"/>
      <c r="G205" s="16"/>
      <c r="H205" s="16"/>
      <c r="I205" s="16"/>
      <c r="J205" s="16"/>
      <c r="K205" s="16"/>
      <c r="L205" s="16"/>
      <c r="M205" s="16"/>
    </row>
    <row r="206" spans="1:13" ht="15.6">
      <c r="A206" s="1"/>
      <c r="B206" s="16"/>
      <c r="C206" s="16"/>
      <c r="D206" s="16"/>
      <c r="E206" s="16"/>
      <c r="F206" s="16"/>
      <c r="G206" s="16"/>
      <c r="H206" s="16"/>
      <c r="I206" s="16"/>
      <c r="J206" s="16"/>
      <c r="K206" s="16"/>
      <c r="L206" s="16"/>
      <c r="M206" s="16"/>
    </row>
    <row r="207" spans="1:13" ht="15.6">
      <c r="A207" s="1"/>
      <c r="B207" s="16"/>
      <c r="C207" s="16"/>
      <c r="D207" s="16"/>
      <c r="E207" s="16"/>
      <c r="F207" s="16"/>
      <c r="G207" s="16"/>
      <c r="H207" s="16"/>
      <c r="I207" s="16"/>
      <c r="J207" s="16"/>
      <c r="K207" s="16"/>
      <c r="L207" s="16"/>
      <c r="M207" s="16"/>
    </row>
    <row r="208" spans="1:13" ht="15.6">
      <c r="A208" s="1"/>
      <c r="B208" s="16"/>
      <c r="C208" s="16"/>
      <c r="D208" s="16"/>
      <c r="E208" s="16"/>
      <c r="F208" s="16"/>
      <c r="G208" s="16"/>
      <c r="H208" s="16"/>
      <c r="I208" s="16"/>
      <c r="J208" s="16"/>
      <c r="K208" s="16"/>
      <c r="L208" s="16"/>
      <c r="M208" s="16"/>
    </row>
    <row r="209" spans="1:13" ht="15.6">
      <c r="A209" s="1"/>
      <c r="B209" s="16"/>
      <c r="C209" s="16"/>
      <c r="D209" s="16"/>
      <c r="E209" s="16"/>
      <c r="F209" s="16"/>
      <c r="G209" s="16"/>
      <c r="H209" s="16"/>
      <c r="I209" s="16"/>
      <c r="J209" s="16"/>
      <c r="K209" s="16"/>
      <c r="L209" s="16"/>
      <c r="M209" s="16"/>
    </row>
    <row r="210" spans="1:13" ht="15.6">
      <c r="A210" s="1"/>
      <c r="B210" s="16"/>
      <c r="C210" s="16"/>
      <c r="D210" s="16"/>
      <c r="E210" s="16"/>
      <c r="F210" s="16"/>
      <c r="G210" s="16"/>
      <c r="H210" s="16"/>
      <c r="I210" s="16"/>
      <c r="J210" s="16"/>
      <c r="K210" s="16"/>
      <c r="L210" s="16"/>
      <c r="M210" s="16"/>
    </row>
    <row r="211" spans="1:13" ht="15.6">
      <c r="A211" s="1"/>
      <c r="B211" s="16"/>
      <c r="C211" s="16"/>
      <c r="D211" s="16"/>
      <c r="E211" s="16"/>
      <c r="F211" s="16"/>
      <c r="G211" s="16"/>
      <c r="H211" s="16"/>
      <c r="I211" s="16"/>
      <c r="J211" s="16"/>
      <c r="K211" s="16"/>
      <c r="L211" s="16"/>
      <c r="M211" s="16"/>
    </row>
    <row r="212" spans="1:13" ht="15.6">
      <c r="A212" s="1"/>
      <c r="B212" s="16"/>
      <c r="C212" s="16"/>
      <c r="D212" s="16"/>
      <c r="E212" s="16"/>
      <c r="F212" s="16"/>
      <c r="G212" s="16"/>
      <c r="H212" s="16"/>
      <c r="I212" s="16"/>
      <c r="J212" s="16"/>
      <c r="K212" s="16"/>
      <c r="L212" s="16"/>
      <c r="M212" s="16"/>
    </row>
    <row r="213" spans="1:13" ht="15.6">
      <c r="A213" s="1"/>
      <c r="B213" s="16"/>
      <c r="C213" s="16"/>
      <c r="D213" s="16"/>
      <c r="E213" s="16"/>
      <c r="F213" s="16"/>
      <c r="G213" s="16"/>
      <c r="H213" s="16"/>
      <c r="I213" s="16"/>
      <c r="J213" s="16"/>
      <c r="K213" s="16"/>
      <c r="L213" s="16"/>
      <c r="M213" s="16"/>
    </row>
    <row r="214" spans="1:13" ht="15.6">
      <c r="A214" s="1"/>
      <c r="B214" s="16"/>
      <c r="C214" s="16"/>
      <c r="D214" s="16"/>
      <c r="E214" s="16"/>
      <c r="F214" s="16"/>
      <c r="G214" s="16"/>
      <c r="H214" s="16"/>
      <c r="I214" s="16"/>
      <c r="J214" s="16"/>
      <c r="K214" s="16"/>
      <c r="L214" s="16"/>
      <c r="M214" s="16"/>
    </row>
    <row r="215" spans="1:13" ht="15.6">
      <c r="A215" s="1"/>
      <c r="B215" s="16"/>
      <c r="C215" s="16"/>
      <c r="D215" s="16"/>
      <c r="E215" s="16"/>
      <c r="F215" s="16"/>
      <c r="G215" s="16"/>
      <c r="H215" s="16"/>
      <c r="I215" s="16"/>
      <c r="J215" s="16"/>
      <c r="K215" s="16"/>
      <c r="L215" s="16"/>
      <c r="M215" s="16"/>
    </row>
    <row r="216" spans="1:13" ht="15.6">
      <c r="A216" s="1"/>
      <c r="B216" s="16"/>
      <c r="C216" s="16"/>
      <c r="D216" s="16"/>
      <c r="E216" s="16"/>
      <c r="F216" s="16"/>
      <c r="G216" s="16"/>
      <c r="H216" s="16"/>
      <c r="I216" s="16"/>
      <c r="J216" s="16"/>
      <c r="K216" s="16"/>
      <c r="L216" s="16"/>
      <c r="M216" s="16"/>
    </row>
    <row r="217" spans="1:13" ht="15.6">
      <c r="A217" s="1"/>
      <c r="B217" s="16"/>
      <c r="C217" s="16"/>
      <c r="D217" s="16"/>
      <c r="E217" s="16"/>
      <c r="F217" s="16"/>
      <c r="G217" s="16"/>
      <c r="H217" s="16"/>
      <c r="I217" s="16"/>
      <c r="J217" s="16"/>
      <c r="K217" s="16"/>
      <c r="L217" s="16"/>
      <c r="M217" s="16"/>
    </row>
    <row r="218" spans="1:13" ht="15.6">
      <c r="A218" s="1"/>
      <c r="B218" s="16"/>
      <c r="C218" s="16"/>
      <c r="D218" s="16"/>
      <c r="E218" s="16"/>
      <c r="F218" s="16"/>
      <c r="G218" s="16"/>
      <c r="H218" s="16"/>
      <c r="I218" s="16"/>
      <c r="J218" s="16"/>
      <c r="K218" s="16"/>
      <c r="L218" s="16"/>
      <c r="M218" s="16"/>
    </row>
    <row r="219" spans="1:13" ht="15.6">
      <c r="A219" s="1"/>
      <c r="B219" s="16"/>
      <c r="C219" s="16"/>
      <c r="D219" s="16"/>
      <c r="E219" s="16"/>
      <c r="F219" s="16"/>
      <c r="G219" s="16"/>
      <c r="H219" s="16"/>
      <c r="I219" s="16"/>
      <c r="J219" s="16"/>
      <c r="K219" s="16"/>
      <c r="L219" s="16"/>
      <c r="M219" s="16"/>
    </row>
    <row r="220" spans="1:13" ht="15.6">
      <c r="A220" s="1"/>
      <c r="B220" s="16"/>
      <c r="C220" s="16"/>
      <c r="D220" s="16"/>
      <c r="E220" s="16"/>
      <c r="F220" s="16"/>
      <c r="G220" s="16"/>
      <c r="H220" s="16"/>
      <c r="I220" s="16"/>
      <c r="J220" s="16"/>
      <c r="K220" s="16"/>
      <c r="L220" s="16"/>
      <c r="M220" s="16"/>
    </row>
    <row r="221" spans="1:13" ht="15.6">
      <c r="A221" s="1"/>
      <c r="B221" s="16"/>
      <c r="C221" s="16"/>
      <c r="D221" s="16"/>
      <c r="E221" s="16"/>
      <c r="F221" s="16"/>
      <c r="G221" s="16"/>
      <c r="H221" s="16"/>
      <c r="I221" s="16"/>
      <c r="J221" s="16"/>
      <c r="K221" s="16"/>
      <c r="L221" s="16"/>
      <c r="M221" s="16"/>
    </row>
    <row r="222" spans="1:13" ht="15.6">
      <c r="A222" s="1"/>
      <c r="B222" s="16"/>
      <c r="C222" s="16"/>
      <c r="D222" s="16"/>
      <c r="E222" s="16"/>
      <c r="F222" s="16"/>
      <c r="G222" s="16"/>
      <c r="H222" s="16"/>
      <c r="I222" s="16"/>
      <c r="J222" s="16"/>
      <c r="K222" s="16"/>
      <c r="L222" s="16"/>
      <c r="M222" s="16"/>
    </row>
    <row r="223" spans="1:13" ht="15.6">
      <c r="A223" s="1"/>
      <c r="B223" s="16"/>
      <c r="C223" s="16"/>
      <c r="D223" s="16"/>
      <c r="E223" s="16"/>
      <c r="F223" s="16"/>
      <c r="G223" s="16"/>
      <c r="H223" s="16"/>
      <c r="I223" s="16"/>
      <c r="J223" s="16"/>
      <c r="K223" s="16"/>
      <c r="L223" s="16"/>
      <c r="M223" s="16"/>
    </row>
    <row r="224" spans="1:13" ht="15.6">
      <c r="A224" s="1"/>
      <c r="B224" s="16"/>
      <c r="C224" s="16"/>
      <c r="D224" s="16"/>
      <c r="E224" s="16"/>
      <c r="F224" s="16"/>
      <c r="G224" s="16"/>
      <c r="H224" s="16"/>
      <c r="I224" s="16"/>
      <c r="J224" s="16"/>
      <c r="K224" s="16"/>
      <c r="L224" s="16"/>
      <c r="M224" s="16"/>
    </row>
    <row r="225" spans="1:13" ht="15.6">
      <c r="A225" s="1"/>
      <c r="B225" s="16"/>
      <c r="C225" s="16"/>
      <c r="D225" s="16"/>
      <c r="E225" s="16"/>
      <c r="F225" s="16"/>
      <c r="G225" s="16"/>
      <c r="H225" s="16"/>
      <c r="I225" s="16"/>
      <c r="J225" s="16"/>
      <c r="K225" s="16"/>
      <c r="L225" s="16"/>
      <c r="M225" s="16"/>
    </row>
    <row r="226" spans="1:13" ht="15.6">
      <c r="A226" s="1"/>
      <c r="B226" s="16"/>
      <c r="C226" s="16"/>
      <c r="D226" s="16"/>
      <c r="E226" s="16"/>
      <c r="F226" s="16"/>
      <c r="G226" s="16"/>
      <c r="H226" s="16"/>
      <c r="I226" s="16"/>
      <c r="J226" s="16"/>
      <c r="K226" s="16"/>
      <c r="L226" s="16"/>
      <c r="M226" s="16"/>
    </row>
    <row r="227" spans="1:13" ht="15.6">
      <c r="A227" s="1"/>
      <c r="B227" s="16"/>
      <c r="C227" s="16"/>
      <c r="D227" s="16"/>
      <c r="E227" s="16"/>
      <c r="F227" s="16"/>
      <c r="G227" s="16"/>
      <c r="H227" s="16"/>
      <c r="I227" s="16"/>
      <c r="J227" s="16"/>
      <c r="K227" s="16"/>
      <c r="L227" s="16"/>
      <c r="M227" s="16"/>
    </row>
    <row r="228" spans="1:13" ht="15.6">
      <c r="A228" s="1"/>
      <c r="B228" s="16"/>
      <c r="C228" s="16"/>
      <c r="D228" s="16"/>
      <c r="E228" s="16"/>
      <c r="F228" s="16"/>
      <c r="G228" s="16"/>
      <c r="H228" s="16"/>
      <c r="I228" s="16"/>
      <c r="J228" s="16"/>
      <c r="K228" s="16"/>
      <c r="L228" s="16"/>
      <c r="M228" s="16"/>
    </row>
    <row r="229" spans="1:13" ht="15.6">
      <c r="A229" s="1"/>
      <c r="B229" s="16"/>
      <c r="C229" s="16"/>
      <c r="D229" s="16"/>
      <c r="E229" s="16"/>
      <c r="F229" s="16"/>
      <c r="G229" s="16"/>
      <c r="H229" s="16"/>
      <c r="I229" s="16"/>
      <c r="J229" s="16"/>
      <c r="K229" s="16"/>
      <c r="L229" s="16"/>
      <c r="M229" s="16"/>
    </row>
    <row r="230" spans="1:13" ht="15.6">
      <c r="A230" s="1"/>
      <c r="B230" s="16"/>
      <c r="C230" s="16"/>
      <c r="D230" s="16"/>
      <c r="E230" s="16"/>
      <c r="F230" s="16"/>
      <c r="G230" s="16"/>
      <c r="H230" s="16"/>
      <c r="I230" s="16"/>
      <c r="J230" s="16"/>
      <c r="K230" s="16"/>
      <c r="L230" s="16"/>
      <c r="M230" s="16"/>
    </row>
    <row r="231" spans="1:13" ht="15.6">
      <c r="A231" s="1"/>
      <c r="B231" s="16"/>
      <c r="C231" s="16"/>
      <c r="D231" s="16"/>
      <c r="E231" s="16"/>
      <c r="F231" s="16"/>
      <c r="G231" s="16"/>
      <c r="H231" s="16"/>
      <c r="I231" s="16"/>
      <c r="J231" s="16"/>
      <c r="K231" s="16"/>
      <c r="L231" s="16"/>
      <c r="M231" s="16"/>
    </row>
    <row r="232" spans="1:13" ht="15.6">
      <c r="A232" s="1"/>
      <c r="B232" s="16"/>
      <c r="C232" s="16"/>
      <c r="D232" s="16"/>
      <c r="E232" s="16"/>
      <c r="F232" s="16"/>
      <c r="G232" s="16"/>
      <c r="H232" s="16"/>
      <c r="I232" s="16"/>
      <c r="J232" s="16"/>
      <c r="K232" s="16"/>
      <c r="L232" s="16"/>
      <c r="M232" s="16"/>
    </row>
    <row r="233" spans="1:13" ht="15.6">
      <c r="A233" s="1"/>
      <c r="B233" s="16"/>
      <c r="C233" s="16"/>
      <c r="D233" s="16"/>
      <c r="E233" s="16"/>
      <c r="F233" s="16"/>
      <c r="G233" s="16"/>
      <c r="H233" s="16"/>
      <c r="I233" s="16"/>
      <c r="J233" s="16"/>
      <c r="K233" s="16"/>
      <c r="L233" s="16"/>
      <c r="M233" s="16"/>
    </row>
    <row r="234" spans="1:13" ht="15.6">
      <c r="A234" s="1"/>
      <c r="B234" s="16"/>
      <c r="C234" s="16"/>
      <c r="D234" s="16"/>
      <c r="E234" s="16"/>
      <c r="F234" s="16"/>
      <c r="G234" s="16"/>
      <c r="H234" s="16"/>
      <c r="I234" s="16"/>
      <c r="J234" s="16"/>
      <c r="K234" s="16"/>
      <c r="L234" s="16"/>
      <c r="M234" s="16"/>
    </row>
    <row r="235" spans="1:13" ht="15.6">
      <c r="A235" s="1"/>
      <c r="B235" s="16"/>
      <c r="C235" s="16"/>
      <c r="D235" s="16"/>
      <c r="E235" s="16"/>
      <c r="F235" s="16"/>
      <c r="G235" s="16"/>
      <c r="H235" s="16"/>
      <c r="I235" s="16"/>
      <c r="J235" s="16"/>
      <c r="K235" s="16"/>
      <c r="L235" s="16"/>
      <c r="M235" s="16"/>
    </row>
    <row r="236" spans="1:13" ht="15.6">
      <c r="A236" s="1"/>
      <c r="B236" s="16"/>
      <c r="C236" s="16"/>
      <c r="D236" s="16"/>
      <c r="E236" s="16"/>
      <c r="F236" s="16"/>
      <c r="G236" s="16"/>
      <c r="H236" s="16"/>
      <c r="I236" s="16"/>
      <c r="J236" s="16"/>
      <c r="K236" s="16"/>
      <c r="L236" s="16"/>
      <c r="M236" s="16"/>
    </row>
    <row r="237" spans="1:13" ht="15.6">
      <c r="A237" s="1"/>
      <c r="B237" s="16"/>
      <c r="C237" s="16"/>
      <c r="D237" s="16"/>
      <c r="E237" s="16"/>
      <c r="F237" s="16"/>
      <c r="G237" s="16"/>
      <c r="H237" s="16"/>
      <c r="I237" s="16"/>
      <c r="J237" s="16"/>
      <c r="K237" s="16"/>
      <c r="L237" s="16"/>
      <c r="M237" s="16"/>
    </row>
    <row r="238" spans="1:13" ht="15.6">
      <c r="A238" s="1"/>
      <c r="B238" s="16"/>
      <c r="C238" s="16"/>
      <c r="D238" s="16"/>
      <c r="E238" s="16"/>
      <c r="F238" s="16"/>
      <c r="G238" s="16"/>
      <c r="H238" s="16"/>
      <c r="I238" s="16"/>
      <c r="J238" s="16"/>
      <c r="K238" s="16"/>
      <c r="L238" s="16"/>
      <c r="M238" s="16"/>
    </row>
    <row r="239" spans="1:13" ht="15.6">
      <c r="A239" s="1"/>
      <c r="B239" s="16"/>
      <c r="C239" s="16"/>
      <c r="D239" s="16"/>
      <c r="E239" s="16"/>
      <c r="F239" s="16"/>
      <c r="G239" s="16"/>
      <c r="H239" s="16"/>
      <c r="I239" s="16"/>
      <c r="J239" s="16"/>
      <c r="K239" s="16"/>
      <c r="L239" s="16"/>
      <c r="M239" s="16"/>
    </row>
    <row r="240" spans="1:13" ht="15.6">
      <c r="A240" s="1"/>
      <c r="B240" s="16"/>
      <c r="C240" s="16"/>
      <c r="D240" s="16"/>
      <c r="E240" s="16"/>
      <c r="F240" s="16"/>
      <c r="G240" s="16"/>
      <c r="H240" s="16"/>
      <c r="I240" s="16"/>
      <c r="J240" s="16"/>
      <c r="K240" s="16"/>
      <c r="L240" s="16"/>
      <c r="M240" s="16"/>
    </row>
    <row r="241" spans="1:13" ht="15.6">
      <c r="A241" s="1"/>
      <c r="B241" s="16"/>
      <c r="C241" s="16"/>
      <c r="D241" s="16"/>
      <c r="E241" s="16"/>
      <c r="F241" s="16"/>
      <c r="G241" s="16"/>
      <c r="H241" s="16"/>
      <c r="I241" s="16"/>
      <c r="J241" s="16"/>
      <c r="K241" s="16"/>
      <c r="L241" s="16"/>
      <c r="M241" s="16"/>
    </row>
    <row r="242" spans="1:13" ht="15.6">
      <c r="A242" s="1"/>
      <c r="B242" s="16"/>
      <c r="C242" s="16"/>
      <c r="D242" s="16"/>
      <c r="E242" s="16"/>
      <c r="F242" s="16"/>
      <c r="G242" s="16"/>
      <c r="H242" s="16"/>
      <c r="I242" s="16"/>
      <c r="J242" s="16"/>
      <c r="K242" s="16"/>
      <c r="L242" s="16"/>
      <c r="M242" s="16"/>
    </row>
    <row r="243" spans="1:13" ht="15.6">
      <c r="A243" s="1"/>
      <c r="B243" s="16"/>
      <c r="C243" s="16"/>
      <c r="D243" s="16"/>
      <c r="E243" s="16"/>
      <c r="F243" s="16"/>
      <c r="G243" s="16"/>
      <c r="H243" s="16"/>
      <c r="I243" s="16"/>
      <c r="J243" s="16"/>
      <c r="K243" s="16"/>
      <c r="L243" s="16"/>
      <c r="M243" s="16"/>
    </row>
    <row r="244" spans="1:13" ht="15.6">
      <c r="A244" s="1"/>
      <c r="B244" s="16"/>
      <c r="C244" s="16"/>
      <c r="D244" s="16"/>
      <c r="E244" s="16"/>
      <c r="F244" s="16"/>
      <c r="G244" s="16"/>
      <c r="H244" s="16"/>
      <c r="I244" s="16"/>
      <c r="J244" s="16"/>
      <c r="K244" s="16"/>
      <c r="L244" s="16"/>
      <c r="M244" s="16"/>
    </row>
    <row r="245" spans="1:13" ht="15.6">
      <c r="A245" s="1"/>
      <c r="B245" s="16"/>
      <c r="C245" s="16"/>
      <c r="D245" s="16"/>
      <c r="E245" s="16"/>
      <c r="F245" s="16"/>
      <c r="G245" s="16"/>
      <c r="H245" s="16"/>
      <c r="I245" s="16"/>
      <c r="J245" s="16"/>
      <c r="K245" s="16"/>
      <c r="L245" s="16"/>
      <c r="M245" s="16"/>
    </row>
  </sheetData>
  <sheetProtection algorithmName="SHA-512" hashValue="OaCnGqMimlBp7Jh3n0a0IsdMnVXlgXMuywM7X6L1sg5ZVqtjBYstvbUlqMMxPttk/Om6ahP1Aj/WE1wPI8Wxwg==" saltValue="AMQ7jCAoM6LLQMF0nKTYWw==" spinCount="100000" sheet="1" objects="1" scenarios="1" selectLockedCells="1"/>
  <mergeCells count="3">
    <mergeCell ref="I5:J5"/>
    <mergeCell ref="I3:L3"/>
    <mergeCell ref="G5:H5"/>
  </mergeCells>
  <hyperlinks>
    <hyperlink ref="B49" r:id="rId1" display="mailto:poca@legalaid.gsi.gov.uk" xr:uid="{00000000-0004-0000-0700-000000000000}"/>
  </hyperlinks>
  <pageMargins left="0.7" right="0.7" top="0.75" bottom="0.75" header="0.3" footer="0.3"/>
  <pageSetup paperSize="9" scale="83"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ED3DCA-9914-4E38-97BC-12E058C94A1D}">
  <ds:schemaRefs>
    <ds:schemaRef ds:uri="http://schemas.microsoft.com/sharepoint/v3/contenttype/forms"/>
  </ds:schemaRefs>
</ds:datastoreItem>
</file>

<file path=customXml/itemProps2.xml><?xml version="1.0" encoding="utf-8"?>
<ds:datastoreItem xmlns:ds="http://schemas.openxmlformats.org/officeDocument/2006/customXml" ds:itemID="{798A4A6D-7855-4979-A58C-35471109E93F}">
  <ds:schemaRefs>
    <ds:schemaRef ds:uri="693b1156-7739-49fd-8082-21e504529a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e05dd58-e900-43cf-8fc8-2e60d678ca11"/>
    <ds:schemaRef ds:uri="http://www.w3.org/XML/1998/namespace"/>
    <ds:schemaRef ds:uri="http://purl.org/dc/dcmitype/"/>
  </ds:schemaRefs>
</ds:datastoreItem>
</file>

<file path=customXml/itemProps3.xml><?xml version="1.0" encoding="utf-8"?>
<ds:datastoreItem xmlns:ds="http://schemas.openxmlformats.org/officeDocument/2006/customXml" ds:itemID="{72BD793C-77DE-4B68-8FBA-8331EA7DD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Claim Details</vt:lpstr>
      <vt:lpstr>Litigator Work Claimed</vt:lpstr>
      <vt:lpstr>Disbursements</vt:lpstr>
      <vt:lpstr>Advocate Work Claimed</vt:lpstr>
      <vt:lpstr>Litigator Summary &amp; Totals</vt:lpstr>
      <vt:lpstr>Decimal time converter</vt:lpstr>
      <vt:lpstr>Rates</vt:lpstr>
      <vt:lpstr>New rates</vt:lpstr>
      <vt:lpstr>Letter</vt:lpstr>
      <vt:lpstr>Hidden Data</vt:lpstr>
      <vt:lpstr>'Advocate Work Claimed'!Print_Area</vt:lpstr>
      <vt:lpstr>'Claim Details'!Print_Area</vt:lpstr>
      <vt:lpstr>Disbursements!Print_Area</vt:lpstr>
      <vt:lpstr>'Litigator 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McGovern</dc:creator>
  <cp:lastModifiedBy>Hughes, Graham (LAA) | He/His</cp:lastModifiedBy>
  <cp:lastPrinted>2018-02-06T15:17:23Z</cp:lastPrinted>
  <dcterms:created xsi:type="dcterms:W3CDTF">2016-03-03T09:45:04Z</dcterms:created>
  <dcterms:modified xsi:type="dcterms:W3CDTF">2024-02-16T11:24:42Z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