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https://departmentfortransportuk.sharepoint.com/sites/ATE/Inspectorate/03 Assurance and Tools/Tools latest/5. Tool Updates/Tools and User Manuals Jan 2024/Route Cross-Section Tool/"/>
    </mc:Choice>
  </mc:AlternateContent>
  <xr:revisionPtr revIDLastSave="356" documentId="8_{3B9B9F79-C4C5-46C9-B463-BA9165C3AB56}" xr6:coauthVersionLast="47" xr6:coauthVersionMax="47" xr10:uidLastSave="{D1DE1FED-1A0E-45FC-AF0F-FBB67DC29C95}"/>
  <workbookProtection workbookAlgorithmName="SHA-512" workbookHashValue="OfUudG4a1BtH2dzgGDpZ+asLS8DF9QLTErGenJqqYqWCf841wCNPeTh21RAQzBRaKY94bVaptB1EGfGOXOvZHg==" workbookSaltValue="uUEFth0WODrXtfwZatVI5A==" workbookSpinCount="100000" lockStructure="1"/>
  <bookViews>
    <workbookView xWindow="-61548" yWindow="-1980" windowWidth="30936" windowHeight="16896" tabRatio="942" firstSheet="2" activeTab="3" xr2:uid="{00000000-000D-0000-FFFF-FFFF00000000}"/>
  </bookViews>
  <sheets>
    <sheet name="Version Control" sheetId="16" state="hidden" r:id="rId1"/>
    <sheet name="Introduction" sheetId="1" state="hidden" r:id="rId2"/>
    <sheet name="Summary of Scheme" sheetId="2" r:id="rId3"/>
    <sheet name="Proposed Cross-Sections" sheetId="3" r:id="rId4"/>
    <sheet name="Cross-Sections Check" sheetId="10" r:id="rId5"/>
    <sheet name="Example Cross-Sections" sheetId="11" state="hidden" r:id="rId6"/>
    <sheet name="ATE Summary" sheetId="18" r:id="rId7"/>
    <sheet name="DV1" sheetId="19" state="hidden" r:id="rId8"/>
    <sheet name="DV2" sheetId="20" state="hidden" r:id="rId9"/>
  </sheets>
  <externalReferences>
    <externalReference r:id="rId10"/>
  </externalReferences>
  <definedNames>
    <definedName name="ATEPAF_52">'[1]Model Setup'!#REF!</definedName>
    <definedName name="ATEPAF_53">'[1]Model Setup'!#REF!</definedName>
    <definedName name="ATEPAF_54">'[1]Model Setup'!#REF!</definedName>
    <definedName name="Dropdown_Options">'[1]Scoring Control'!$B$3:$B$6</definedName>
    <definedName name="Feature_list">'DV1'!$B$3:$B$15</definedName>
    <definedName name="_xlnm.Print_Area" localSheetId="6">'ATE Summary'!$A:$G</definedName>
    <definedName name="_xlnm.Print_Area" localSheetId="4">'Cross-Sections Check'!$B$2:$X$19</definedName>
    <definedName name="_xlnm.Print_Area" localSheetId="2">'Summary of Scheme'!$B$1:$E$18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0" l="1"/>
  <c r="G16" i="10"/>
  <c r="H16" i="10"/>
  <c r="I16" i="10"/>
  <c r="J16" i="10"/>
  <c r="K16" i="10"/>
  <c r="L16" i="10"/>
  <c r="M16" i="10"/>
  <c r="N16" i="10"/>
  <c r="E16" i="10"/>
  <c r="F8" i="10"/>
  <c r="G8" i="10"/>
  <c r="H8" i="10"/>
  <c r="I8" i="10"/>
  <c r="J8" i="10"/>
  <c r="K8" i="10"/>
  <c r="L8" i="10"/>
  <c r="M8" i="10"/>
  <c r="N8" i="10"/>
  <c r="E8" i="10"/>
  <c r="M31" i="3" l="1"/>
  <c r="N31" i="3"/>
  <c r="O31" i="3"/>
  <c r="P31" i="3"/>
  <c r="Q31" i="3"/>
  <c r="R31" i="3"/>
  <c r="S31" i="3"/>
  <c r="T31" i="3"/>
  <c r="U31" i="3"/>
  <c r="V31" i="3"/>
  <c r="W31" i="3"/>
  <c r="X31" i="3"/>
  <c r="K31" i="3"/>
  <c r="H31" i="3"/>
  <c r="I31" i="3"/>
  <c r="F31" i="3"/>
  <c r="N19" i="3"/>
  <c r="O19" i="3"/>
  <c r="P19" i="3"/>
  <c r="Q19" i="3"/>
  <c r="R19" i="3"/>
  <c r="S19" i="3"/>
  <c r="T19" i="3"/>
  <c r="U19" i="3"/>
  <c r="V19" i="3"/>
  <c r="W19" i="3"/>
  <c r="X19" i="3"/>
  <c r="M19" i="3"/>
  <c r="K19" i="3"/>
  <c r="I19" i="3"/>
  <c r="H19" i="3"/>
  <c r="F19" i="3"/>
  <c r="F30" i="3"/>
  <c r="H30" i="3"/>
  <c r="I30" i="3"/>
  <c r="K30" i="3"/>
  <c r="M30" i="3"/>
  <c r="N30" i="3"/>
  <c r="O30" i="3"/>
  <c r="P30" i="3"/>
  <c r="Q30" i="3"/>
  <c r="R30" i="3"/>
  <c r="S30" i="3"/>
  <c r="T30" i="3"/>
  <c r="U30" i="3"/>
  <c r="V30" i="3"/>
  <c r="W30" i="3"/>
  <c r="X30" i="3"/>
  <c r="X28" i="3"/>
  <c r="W28" i="3"/>
  <c r="X29" i="3" s="1"/>
  <c r="V28" i="3"/>
  <c r="W29" i="3" s="1"/>
  <c r="U28" i="3"/>
  <c r="V29" i="3" s="1"/>
  <c r="T28" i="3"/>
  <c r="U29" i="3" s="1"/>
  <c r="S28" i="3"/>
  <c r="T29" i="3" s="1"/>
  <c r="R28" i="3"/>
  <c r="Q28" i="3"/>
  <c r="R29" i="3" s="1"/>
  <c r="P28" i="3"/>
  <c r="O28" i="3"/>
  <c r="N28" i="3"/>
  <c r="M28" i="3"/>
  <c r="K28" i="3"/>
  <c r="I28" i="3"/>
  <c r="H28" i="3"/>
  <c r="F28" i="3"/>
  <c r="Q29" i="3" l="1"/>
  <c r="N29" i="3"/>
  <c r="K29" i="3"/>
  <c r="M29" i="3"/>
  <c r="I29" i="3"/>
  <c r="H29" i="3"/>
  <c r="S29" i="3"/>
  <c r="F29" i="3"/>
  <c r="P29" i="3"/>
  <c r="O29" i="3"/>
  <c r="X16" i="3"/>
  <c r="W16" i="3"/>
  <c r="X17" i="3" s="1"/>
  <c r="V16" i="3"/>
  <c r="W17" i="3" s="1"/>
  <c r="U16" i="3"/>
  <c r="V17" i="3" s="1"/>
  <c r="T16" i="3"/>
  <c r="U17" i="3" s="1"/>
  <c r="S16" i="3"/>
  <c r="R16" i="3"/>
  <c r="S17" i="3" s="1"/>
  <c r="Q16" i="3"/>
  <c r="R17" i="3" s="1"/>
  <c r="P16" i="3"/>
  <c r="O16" i="3"/>
  <c r="N16" i="3"/>
  <c r="M16" i="3"/>
  <c r="K16" i="3"/>
  <c r="I16" i="3"/>
  <c r="H16" i="3"/>
  <c r="F16" i="3"/>
  <c r="T17" i="3" l="1"/>
  <c r="Q17" i="3"/>
  <c r="N17" i="3"/>
  <c r="P17" i="3"/>
  <c r="O17" i="3"/>
  <c r="H17" i="3"/>
  <c r="F17" i="3"/>
  <c r="I17" i="3"/>
  <c r="K17" i="3"/>
  <c r="M17" i="3"/>
  <c r="X18" i="3"/>
  <c r="W18" i="3"/>
  <c r="V18" i="3"/>
  <c r="U18" i="3"/>
  <c r="T18" i="3"/>
  <c r="S18" i="3"/>
  <c r="R18" i="3"/>
  <c r="Q18" i="3"/>
  <c r="P18" i="3"/>
  <c r="O18" i="3"/>
  <c r="N18" i="3"/>
  <c r="M18" i="3"/>
  <c r="K18" i="3"/>
  <c r="I18" i="3"/>
  <c r="H18" i="3"/>
  <c r="O16" i="10"/>
  <c r="P16" i="10"/>
  <c r="Q16" i="10"/>
  <c r="R16" i="10"/>
  <c r="S16" i="10"/>
  <c r="T16" i="10"/>
  <c r="U16" i="10"/>
  <c r="V16" i="10"/>
  <c r="W16" i="10"/>
  <c r="X16" i="10"/>
  <c r="O8" i="10"/>
  <c r="P8" i="10"/>
  <c r="Q8" i="10"/>
  <c r="R8" i="10"/>
  <c r="S8" i="10"/>
  <c r="T8" i="10"/>
  <c r="U8" i="10"/>
  <c r="V8" i="10"/>
  <c r="W8" i="10"/>
  <c r="X8" i="10"/>
  <c r="B21" i="19" l="1"/>
  <c r="B22" i="19"/>
  <c r="B23" i="19"/>
  <c r="B20" i="19"/>
  <c r="F18" i="3"/>
  <c r="C67" i="19" l="1"/>
  <c r="C66" i="19"/>
  <c r="C63" i="19"/>
  <c r="C62" i="19"/>
  <c r="C69" i="19" s="1"/>
  <c r="I21" i="3" l="1"/>
  <c r="X21" i="3"/>
  <c r="P21" i="3"/>
  <c r="O21" i="3"/>
  <c r="F21" i="3"/>
  <c r="W21" i="3"/>
  <c r="N21" i="3"/>
  <c r="Q21" i="3"/>
  <c r="V21" i="3"/>
  <c r="U21" i="3"/>
  <c r="M21" i="3"/>
  <c r="S21" i="3"/>
  <c r="T21" i="3"/>
  <c r="K21" i="3"/>
  <c r="R21" i="3"/>
  <c r="H21" i="3"/>
  <c r="X33" i="3"/>
  <c r="P33" i="3"/>
  <c r="F33" i="3"/>
  <c r="K33" i="3"/>
  <c r="W33" i="3"/>
  <c r="O33" i="3"/>
  <c r="N33" i="3"/>
  <c r="V33" i="3"/>
  <c r="U33" i="3"/>
  <c r="T33" i="3"/>
  <c r="S33" i="3"/>
  <c r="I33" i="3"/>
  <c r="R33" i="3"/>
  <c r="H33" i="3"/>
  <c r="M33" i="3"/>
  <c r="Q33" i="3"/>
  <c r="C64" i="19"/>
  <c r="C65" i="19" s="1"/>
  <c r="C68" i="19" s="1"/>
  <c r="M32" i="3" l="1"/>
  <c r="K32" i="3"/>
  <c r="V20" i="3"/>
  <c r="N20" i="3"/>
  <c r="S32" i="3"/>
  <c r="R20" i="3"/>
  <c r="N32" i="3"/>
  <c r="H32" i="3"/>
  <c r="W20" i="3"/>
  <c r="R32" i="3"/>
  <c r="Q20" i="3"/>
  <c r="V32" i="3"/>
  <c r="O32" i="3"/>
  <c r="I32" i="3"/>
  <c r="X20" i="3"/>
  <c r="K20" i="3"/>
  <c r="I20" i="3"/>
  <c r="P20" i="3"/>
  <c r="U32" i="3"/>
  <c r="P32" i="3"/>
  <c r="F32" i="3"/>
  <c r="M20" i="3"/>
  <c r="Q32" i="3"/>
  <c r="O20" i="3"/>
  <c r="T32" i="3"/>
  <c r="S20" i="3"/>
  <c r="W32" i="3"/>
  <c r="T20" i="3"/>
  <c r="X32" i="3"/>
  <c r="U20" i="3"/>
  <c r="F20" i="3"/>
  <c r="H20" i="3"/>
  <c r="F22" i="3"/>
  <c r="F34" i="3"/>
  <c r="B17" i="19"/>
  <c r="B18" i="19"/>
  <c r="B19" i="19"/>
  <c r="B16" i="19"/>
</calcChain>
</file>

<file path=xl/sharedStrings.xml><?xml version="1.0" encoding="utf-8"?>
<sst xmlns="http://schemas.openxmlformats.org/spreadsheetml/2006/main" count="658" uniqueCount="562">
  <si>
    <t>Route Cross-Section Check</t>
  </si>
  <si>
    <t>Version Control</t>
  </si>
  <si>
    <t xml:space="preserve"> </t>
  </si>
  <si>
    <t>This current version is a draft.</t>
  </si>
  <si>
    <t>Version No.</t>
  </si>
  <si>
    <t>Notes</t>
  </si>
  <si>
    <t>Date</t>
  </si>
  <si>
    <t>Original version without automation created by Brian Deegan (ATE).</t>
  </si>
  <si>
    <t>New version created by WSP with automation.</t>
  </si>
  <si>
    <t>Additional examples and functionality added by WSP.</t>
  </si>
  <si>
    <t>Revisions made by WSP following WSP/Motts feedback</t>
  </si>
  <si>
    <t>Minor amendments by WSP ahead of beta testing freeze</t>
  </si>
  <si>
    <t>Minor changes ahead of ATF4 launch including lock/unlock and text wrapping functionality, and optimising (as much as is possible) for printing.</t>
  </si>
  <si>
    <t>Renamed the Route Cross-Section Tool</t>
  </si>
  <si>
    <t>Deleted 2 x tabs relating to junctions</t>
  </si>
  <si>
    <t>Route Cross-Section Tool</t>
  </si>
  <si>
    <t>Introduction</t>
  </si>
  <si>
    <r>
      <rPr>
        <b/>
        <u/>
        <sz val="11"/>
        <rFont val="Calibri"/>
        <family val="2"/>
        <scheme val="minor"/>
      </rPr>
      <t>About this tool</t>
    </r>
    <r>
      <rPr>
        <sz val="11"/>
        <rFont val="Calibri"/>
        <family val="2"/>
        <scheme val="minor"/>
      </rPr>
      <t xml:space="preserve">
This tool has been created to for the designer to consider what infrastructure is desirable and achievable for the corridor they are redesigning. It calculates the total width needed for different cross-sections of infrastructure (taking into account LTN 1/20 and other geometric standards) and compares these against the widths available along a corridor.
The tool has been designed for use in the pre-feasibility / concept stage of corridor redesign projects, as it will help highlight where improved active travel infrastructure may be possible along a route.
There is a separate 'Route Check' tool for use when feasibility or detailed designs are being assessed. This tool is not suitable for assessing low traffic neighbourhoods, school streets, cycle parking or networks of routes. There is a separate 'Area Check' tool for assessing low traffic neighbourhoods.
The tool is first and foremost a design consideration aid. It is not an audit and it does not give answers. It is the designer's responsibility to determine options.</t>
    </r>
  </si>
  <si>
    <r>
      <rPr>
        <b/>
        <u/>
        <sz val="11"/>
        <color theme="1"/>
        <rFont val="Calibri"/>
        <family val="2"/>
        <scheme val="minor"/>
      </rPr>
      <t>How to use this tool</t>
    </r>
    <r>
      <rPr>
        <sz val="11"/>
        <color theme="1"/>
        <rFont val="Calibri"/>
        <family val="2"/>
        <scheme val="minor"/>
      </rPr>
      <t xml:space="preserve">
There are four tabs to complete: 'Key Scheme Information', 'Existing &amp; Proposed Sections', 'Cross-Sections Check &amp; Results' and 'Junctions Check &amp; Results'. 
There are a further two tabs showing example good practice cross-sections and junctions: 'Example Cross-Sections' and 'Example Junctions'.
Finally there is an ATE Summary tab, where Active Travel England may add commentary and guidance if the forms have been filled in by other parties.</t>
    </r>
  </si>
  <si>
    <r>
      <rPr>
        <b/>
        <u/>
        <sz val="11"/>
        <color rgb="FF000000"/>
        <rFont val="Calibri"/>
        <family val="2"/>
        <scheme val="minor"/>
      </rPr>
      <t>How to use the 'Key Scheme Information' tab</t>
    </r>
    <r>
      <rPr>
        <sz val="11"/>
        <color rgb="FF000000"/>
        <rFont val="Calibri"/>
        <family val="2"/>
        <scheme val="minor"/>
      </rPr>
      <t xml:space="preserve">
The 'Key Scheme Information' tab first requires basic information about the scheme to be filled in (such as name, design stage and who is performing the assessment).
The 'Key Scheme Information' tab also asks the designer to enter information on the network context of the scheme. </t>
    </r>
  </si>
  <si>
    <r>
      <rPr>
        <b/>
        <u/>
        <sz val="11"/>
        <color theme="1"/>
        <rFont val="Calibri"/>
        <family val="2"/>
        <scheme val="minor"/>
      </rPr>
      <t>How to use the 'Proposed Cross-Sections' tab</t>
    </r>
    <r>
      <rPr>
        <sz val="11"/>
        <color theme="1"/>
        <rFont val="Calibri"/>
        <family val="2"/>
        <scheme val="minor"/>
      </rPr>
      <t xml:space="preserve">
This tab contains two sections that should be completed.
The first section requires the designer to build their 'Desirable Minimum' cross-section of infrastructure for the corridor. Street features should be selected from the drop-downs, and the 'Desirable Minimum' widths for these features will auto-populate. Street features not included on the drop-down can be manually entered as 'Custom Street Features' in the table on the left, along with their desirable minimum widths. Where possible, a drawing of this desirable minimum cross-section (similar to the examples shown in the 'Example Cross-Section' tab) should be copied into the tab.
The second section requires the designer to repeat this exercise for the 'Absolute Minimum' cross-section of infrastructure for the corridor. Again, up to four 'Custom Street Features' can be added to the table on the left. Please note that there are two different 'Custom Street Features' tables - one for the 'Desirable Minimum' widths and another for the 'Absolute Minimum' widths. Again, where possible, a drawing representing this absolute minimum cross-section should be copied into the tab.
If either the desirable minimum or absolute minimum cross-sections include Shared Use Footways, the tool will remind the designer that this will need to be justified in light of LTN 1/20 guidance in the 'Cross-Sections Check &amp; Results' tab.</t>
    </r>
  </si>
  <si>
    <r>
      <rPr>
        <b/>
        <u/>
        <sz val="11"/>
        <color rgb="FF000000"/>
        <rFont val="Calibri"/>
        <family val="2"/>
        <scheme val="minor"/>
      </rPr>
      <t>How to use the 'Cross-Sections Check &amp; Results' tab</t>
    </r>
    <r>
      <rPr>
        <sz val="11"/>
        <color rgb="FF000000"/>
        <rFont val="Calibri"/>
        <family val="2"/>
        <scheme val="minor"/>
      </rPr>
      <t xml:space="preserve">
This tab highlights if the desirable minimum or absolute minimum cross-sections are deliverable at regular intervals along the route, and at particularly constrained locations.
The designer is required to measure the available width and input this in the available width row, both at regular intervals along the route and also at key constrained sections along the route. The tool will highlight which (if any) of your cross-sections are deliverable at each location. The designer must then provide a commentary for what would need to change at this location in order to fit the infrastructure in and what, if anything, could change in order to fit a more ideal cross-section there. This is also important to try and ensure that schemes do not take space from pedestrians when trying to implement cycle infrastructure, for example. Furthermore where Shared Use Footways are proposed in the cross-sections, the tool will remind the designer to justify these in light of LTN 1/20 guidance.</t>
    </r>
  </si>
  <si>
    <r>
      <rPr>
        <b/>
        <u/>
        <sz val="11"/>
        <color rgb="FF000000"/>
        <rFont val="Calibri"/>
        <family val="2"/>
        <scheme val="minor"/>
      </rPr>
      <t>How to use the 'Junction Check &amp; Results' tab</t>
    </r>
    <r>
      <rPr>
        <sz val="11"/>
        <color rgb="FF000000"/>
        <rFont val="Calibri"/>
        <family val="2"/>
        <scheme val="minor"/>
      </rPr>
      <t xml:space="preserve">
This tab is where the designer puts forward the junction improvements being considered at each of the junctions along the corridor along with their feasibility given physical and other contraints.
The designer must first list all the junctions along the corridor, briefly describing their current form (in free text). Then, under 'Proposed Junction Type', the designer must select the junction improvement type being considered from the drop-down selection. (More information and examples are included in the 'Example Junctions' tab). Where a junction type is not listed in the drop-down, a 'Custom Junction Type' can be manually entered in the table on the right. This will then become available as an option in the drop-down selection. In 'Likely Feasibility', the designer should then consider each junction improvement in terms of how feasible it would be to deliver based on the current understanding of physical and other constraints, giving a Red/Amber/Green scoring on achievability with a commentary provided to justify this scoring.</t>
    </r>
  </si>
  <si>
    <t>Desirable Minimum and Absolute Minimum Cross-Sections</t>
  </si>
  <si>
    <t>Expected peak hour cycle flow: 1-way cycle tracks</t>
  </si>
  <si>
    <t>&lt;200</t>
  </si>
  <si>
    <t>Expected peak hour cycle flow: 2-way cycle tracks</t>
  </si>
  <si>
    <t>300-1000</t>
  </si>
  <si>
    <t>&lt;300</t>
  </si>
  <si>
    <t>Speed limit (MPH)</t>
  </si>
  <si>
    <t>Street function</t>
  </si>
  <si>
    <t>Desirable Minimum Cross-Section</t>
  </si>
  <si>
    <t>Desirable Minimum Width (m):</t>
  </si>
  <si>
    <t>Total Width Required (m):</t>
  </si>
  <si>
    <t>Available Width (m):</t>
  </si>
  <si>
    <t>Absolute Minimum Cross-Section</t>
  </si>
  <si>
    <t>Custom Street Features</t>
  </si>
  <si>
    <t>Minimum Width (m)</t>
  </si>
  <si>
    <t>Cross-Sections Possible:</t>
  </si>
  <si>
    <t>Where only the absolute minimum cross-section is possible, what (if anything) could change to fit in the desirable minimum cross-section?
Where there is insufficient space even for the absolute minimum cross-section, what (if anything) could change to allow this to be implemented? Otherwise, what else could be implemented as an alternative?</t>
  </si>
  <si>
    <t>Example Ideal Cross-Section with One-Way Cycle Lanes (Light Protection)</t>
  </si>
  <si>
    <t>These visualisations were prepared by the Mott MacDonald Group</t>
  </si>
  <si>
    <t>Example Ideal Cross-Section with One-Way Cycle Tracks (Stepped Track)</t>
  </si>
  <si>
    <t>Example Ideal Cross-Section with One-Way Cycle Tracks (Kerb Protected)</t>
  </si>
  <si>
    <t>Example Ideal Cross-Section with Two-Way Cycle Track (Kerb Protected)</t>
  </si>
  <si>
    <t>Commentary on Cross-Sections Check and Results</t>
  </si>
  <si>
    <t>Feature</t>
  </si>
  <si>
    <t>Speed limit</t>
  </si>
  <si>
    <t>1-way flow</t>
  </si>
  <si>
    <t>2-way flow</t>
  </si>
  <si>
    <t>SUCT flow</t>
  </si>
  <si>
    <t>Footway</t>
  </si>
  <si>
    <t>Narrow Traffic / Bus Lane</t>
  </si>
  <si>
    <t>Residential Street</t>
  </si>
  <si>
    <t>200-800</t>
  </si>
  <si>
    <t>&gt;300</t>
  </si>
  <si>
    <t>Wide Traffic / Bus Lane</t>
  </si>
  <si>
    <t>&gt;800</t>
  </si>
  <si>
    <t>&gt;1000</t>
  </si>
  <si>
    <t>On-highway advisory/mandatory cycle Lane</t>
  </si>
  <si>
    <t>Shared use cycle track</t>
  </si>
  <si>
    <t>Parking Bay</t>
  </si>
  <si>
    <t>Loading Bay</t>
  </si>
  <si>
    <t>Buffer / Verge</t>
  </si>
  <si>
    <t>cycle lane width determinants (peak hour cycle flow)</t>
  </si>
  <si>
    <t>1 way &lt;200</t>
  </si>
  <si>
    <t>1 way 200-800</t>
  </si>
  <si>
    <t>1 way &gt;800</t>
  </si>
  <si>
    <t>2 way &lt;300</t>
  </si>
  <si>
    <t>2 way 300-1000</t>
  </si>
  <si>
    <t>2 way &gt;1000</t>
  </si>
  <si>
    <t>Shared use cycle track width determinants (cyclists per hour)</t>
  </si>
  <si>
    <t>Footway width determinants</t>
  </si>
  <si>
    <t>High Street (active frontages)</t>
  </si>
  <si>
    <t>Desirable Minimum Width (m)</t>
  </si>
  <si>
    <t>Absolute Minimum Width (m)</t>
  </si>
  <si>
    <t>DESIRABLE MINIMUMS</t>
  </si>
  <si>
    <t>ABSOLUTE MINIMUMS</t>
  </si>
  <si>
    <t>Traffic flow (vpd)</t>
  </si>
  <si>
    <t>LOOKUP TABLE</t>
  </si>
  <si>
    <t>DATA VALIDATION LISTS</t>
  </si>
  <si>
    <t>2500-5000</t>
  </si>
  <si>
    <t>5000-10000</t>
  </si>
  <si>
    <t>&gt;10000</t>
  </si>
  <si>
    <t>&lt;2500</t>
  </si>
  <si>
    <t>Expected peak cycle hour flow: shared use cycle tracks</t>
  </si>
  <si>
    <t>LTN 1/20 Table 5-2 pp.43</t>
  </si>
  <si>
    <t>LTN 1/20 Table 6-3 pp.68</t>
  </si>
  <si>
    <t>LTN 1/20 table 6-1 pp54</t>
  </si>
  <si>
    <t>LTN 1/20 table 7-3 pp77</t>
  </si>
  <si>
    <t>Local distributor road</t>
  </si>
  <si>
    <t>Absolute Minimum Width (m):</t>
  </si>
  <si>
    <t>Traffic data and additional information</t>
  </si>
  <si>
    <t>Observed 85th percentile speed (MPH)</t>
  </si>
  <si>
    <t>Disabled Parking Bay</t>
  </si>
  <si>
    <t>&lt;30</t>
  </si>
  <si>
    <t>Speed limit plus 10%</t>
  </si>
  <si>
    <t>85th %ile</t>
  </si>
  <si>
    <t>If 85%ile is greater than limit plus 10%, then apply next highest speed limit, otherwise apply speed limit</t>
  </si>
  <si>
    <t>Flow data</t>
  </si>
  <si>
    <t>Build your scheme's desirable minimum cross-section from left to right by selecting the street features from the drop-downs in the cells opposite &gt;&gt;&gt;&gt;&gt;&gt;</t>
  </si>
  <si>
    <t>What will need to change to fit this in?
Please leave a justification if space has been taken away from pedestrians or cyclists, or if shared use cycle tracks are proposed.</t>
  </si>
  <si>
    <t>Buffer (horizontal separation) width determinants (speed MPH)</t>
  </si>
  <si>
    <t>1-way protected cycle track</t>
  </si>
  <si>
    <t>2-way protected cycle track</t>
  </si>
  <si>
    <t>LTN 1/20 Table 7-2 pp. 76</t>
  </si>
  <si>
    <t>Custom Feature #2</t>
  </si>
  <si>
    <t>Custom Feature #3</t>
  </si>
  <si>
    <t>Custom Feature #4</t>
  </si>
  <si>
    <t>Custom Feature #5</t>
  </si>
  <si>
    <t>Custom Feature #6</t>
  </si>
  <si>
    <t>Custom Feature #7</t>
  </si>
  <si>
    <t>Custom Feature #8</t>
  </si>
  <si>
    <t>#1</t>
  </si>
  <si>
    <t>#2</t>
  </si>
  <si>
    <t>#3</t>
  </si>
  <si>
    <t>#4</t>
  </si>
  <si>
    <t>#5</t>
  </si>
  <si>
    <t>#6</t>
  </si>
  <si>
    <t>#7</t>
  </si>
  <si>
    <t>#8</t>
  </si>
  <si>
    <t>#9</t>
  </si>
  <si>
    <t>#10</t>
  </si>
  <si>
    <t>#11</t>
  </si>
  <si>
    <t>#12</t>
  </si>
  <si>
    <t>#13</t>
  </si>
  <si>
    <t>#14</t>
  </si>
  <si>
    <t>#15</t>
  </si>
  <si>
    <t>#16</t>
  </si>
  <si>
    <t>#17</t>
  </si>
  <si>
    <t>#18</t>
  </si>
  <si>
    <t>#19</t>
  </si>
  <si>
    <t>#20</t>
  </si>
  <si>
    <t>Location of constraint (map link, coordinates etc.)</t>
  </si>
  <si>
    <t>Network Map</t>
  </si>
  <si>
    <t>Yes / No</t>
  </si>
  <si>
    <t>No</t>
  </si>
  <si>
    <t>Yes</t>
  </si>
  <si>
    <t>Unsure</t>
  </si>
  <si>
    <t>Where the width of your proposed cross-section exceeds the available width, you can use the cells opposite to provide notes to help inform any design decisions &gt;&gt;&gt;&gt;&gt;&gt;</t>
  </si>
  <si>
    <t>Build your scheme's absolute minimum cross-section from left to right by selecting the street features from the drop-downs in the cells opposite &gt;&gt;&gt;&gt;&gt;&gt;</t>
  </si>
  <si>
    <t>Guidance</t>
  </si>
  <si>
    <t>Guidance:</t>
  </si>
  <si>
    <t>Manual for Streets 2: Section 5 pp.43</t>
  </si>
  <si>
    <t>Potential policy conflict: 'Cyclists must be separated from pedestrians' - have you considered alternatives to a shared use cycle track?</t>
  </si>
  <si>
    <t>If traffic flows are less than 2,500VPD and observed 85th percentile speed/speed limit is less than 30mph, then conditions for cycling in mixed traffic will suit most users</t>
  </si>
  <si>
    <t>LTN 1/20 Figure 4.1 pp. 33</t>
  </si>
  <si>
    <t>References</t>
  </si>
  <si>
    <t>If traffic flows are greater than 2,500VPD but less than 5,000VPD, and observed 85th percentile speed/speed limit less than 30mph, then a mandatory or advisory cycle lane at the appropriate width will suit most users</t>
  </si>
  <si>
    <t>Key references:</t>
  </si>
  <si>
    <t>Your buffer / verge shouldn't impact on the functional width of your footway or cycle-track</t>
  </si>
  <si>
    <t>There is no maximum width for footways; widths should take account of pedestrian volumes and composition.
Suggested widths quoted here are the functional width available to the user</t>
  </si>
  <si>
    <t>DMRB CD143
Designing for walking, cycling &amp; horse-riding Annex pp. 7</t>
  </si>
  <si>
    <t>Speed / traffic info classification</t>
  </si>
  <si>
    <t>Speed limit classification</t>
  </si>
  <si>
    <t>Footway buffer / verge</t>
  </si>
  <si>
    <r>
      <t xml:space="preserve">Based on the traffic data and additional information provided above, </t>
    </r>
    <r>
      <rPr>
        <b/>
        <i/>
        <u/>
        <sz val="14"/>
        <color theme="0"/>
        <rFont val="Calibri"/>
        <family val="2"/>
        <scheme val="minor"/>
      </rPr>
      <t>to create a facility suitable for most users</t>
    </r>
    <r>
      <rPr>
        <b/>
        <sz val="14"/>
        <color theme="0"/>
        <rFont val="Calibri"/>
        <family val="2"/>
        <scheme val="minor"/>
      </rPr>
      <t>, consider the following references &amp; guidance &gt;&gt;&gt;&gt;&gt;</t>
    </r>
  </si>
  <si>
    <t>Scheme Name</t>
  </si>
  <si>
    <t>Design Stage</t>
  </si>
  <si>
    <t>Latitude</t>
  </si>
  <si>
    <t>Longitude</t>
  </si>
  <si>
    <t>Route Start Point</t>
  </si>
  <si>
    <t>Route End Point</t>
  </si>
  <si>
    <t>Traffic Lane (no buses): speed limit 20/30</t>
  </si>
  <si>
    <t>Speed &amp; traffic information calculator</t>
  </si>
  <si>
    <t>Where traffic volumes are greater than 2,500 vpd and/or speeds are greater than 20mph, cycling in mixed traffic is not suitable for all users</t>
  </si>
  <si>
    <t>Where traffic volumes are less than 2,500 vpd and/or speeds are less than 20mph, cycling in mixed traffic may be suitable for all users</t>
  </si>
  <si>
    <t>Placeholder: this page to be updated</t>
  </si>
  <si>
    <t>Where traffic volumes are greater than 5,000 vpd and/or speeds are greater than 20mph, advisory or mandatory cycle lanes are not suitable for all users</t>
  </si>
  <si>
    <t>Where traffic volumes are less than 2,500 vpd and/or speeds are less than 20mph, advisory or mandatory cycle lanes may be suitable for all users</t>
  </si>
  <si>
    <t>If traffic flows are greater than 5,000VPD and observed 85th percentile speed/speed limit less than 30mph, provision of a light-protected cycle track will suit most users.
Suggested widths quoted here are the functional width available to the user plus min. protection width 0.3m</t>
  </si>
  <si>
    <t>If the observed 85th percentile speed or the speed limit is 30mph, provision of a light-protected cycle track will suit most users.
Suggested widths quoted here are the functional width available to the user plus min. protection width 0.3m</t>
  </si>
  <si>
    <t>If the observed 85th percentile speed or the speed limit is 40mph, provision of a kerb-protected cycle track will suit most users.
Suggested widths quoted here are the functional width available to the user plus min. protection width 0.3m.</t>
  </si>
  <si>
    <t>If the observed 85th percentile speed or the speed limit is 50+ mph, provision of a kerb-protected cycle track will suit most users.
Suggested widths quoted here are the functional width available to the user plus min. protection width 0.3m.</t>
  </si>
  <si>
    <t>If traffic flows are greater than 5,000VPD and observed 85th percentile speed/speed limit less than 30mph, provision of a light-protected cycle track will suit most users.
Suggested widths quoted here are the functional width available to the user plus min. protection width 0.3m.</t>
  </si>
  <si>
    <t>If the observed 85th percentile speed or the speed limit is 30mph, provision of a light-protected cycle track will suit most users.
Suggested widths quoted here are the functional width available to the user plus min. protection width 0.3m.</t>
  </si>
  <si>
    <t>If the observed 85th percentile speed or the speed limit is 40mph, provision of a kerb-protected cycle track will suit most users.
Suggested widths quoted here are the functional width available to the userplus min. protection width 0.3m.</t>
  </si>
  <si>
    <t>If the observed 85th percentile speed or the speed limit is 50+ mph, provision of a kerb-protected cycle track will suit most users.
Suggested widths quoted here are the functional width available to the userplus min. protection width 0.3m.</t>
  </si>
  <si>
    <r>
      <t xml:space="preserve">Checking possible cross-sections of any </t>
    </r>
    <r>
      <rPr>
        <b/>
        <i/>
        <u/>
        <sz val="18"/>
        <color theme="1"/>
        <rFont val="Calibri"/>
        <family val="2"/>
        <scheme val="minor"/>
      </rPr>
      <t>constrained or atypical</t>
    </r>
    <r>
      <rPr>
        <b/>
        <sz val="18"/>
        <color theme="1"/>
        <rFont val="Calibri"/>
        <family val="2"/>
        <scheme val="minor"/>
      </rPr>
      <t xml:space="preserve"> locations along the proposed corridor</t>
    </r>
  </si>
  <si>
    <t>Preliminary Design</t>
  </si>
  <si>
    <t>Please add below a map showing the section of route being planned in this spreadsheet, use this map to indicate locations of each numbered cross section as referenced in the 'Cross-Sections Check' tab
If the route is part of a longer route of multiple sections (covered in other spreadsheets) please show this on the map for context too.</t>
  </si>
  <si>
    <r>
      <t>Checking possible cross-sections of</t>
    </r>
    <r>
      <rPr>
        <b/>
        <i/>
        <sz val="18"/>
        <rFont val="Calibri"/>
        <family val="2"/>
        <scheme val="minor"/>
      </rPr>
      <t xml:space="preserve"> </t>
    </r>
    <r>
      <rPr>
        <b/>
        <i/>
        <u/>
        <sz val="18"/>
        <rFont val="Calibri"/>
        <family val="2"/>
        <scheme val="minor"/>
      </rPr>
      <t>homogenous sections</t>
    </r>
    <r>
      <rPr>
        <b/>
        <sz val="18"/>
        <rFont val="Calibri"/>
        <family val="2"/>
        <scheme val="minor"/>
      </rPr>
      <t xml:space="preserve"> of route along the proposed corridor</t>
    </r>
  </si>
  <si>
    <t>Cross-section #</t>
  </si>
  <si>
    <t xml:space="preserve">At regular intervals along the corridor measure and enter the available width to see if your proposed cross-sections can be accommodated &gt;&gt;&gt;&gt;&gt;
</t>
  </si>
  <si>
    <t>At key constraints along the corridor, measure and enter the available width to see if your proposed cross-sections can be accommodated &gt;&gt;&gt;&gt;&gt;</t>
  </si>
  <si>
    <t>Design stage</t>
  </si>
  <si>
    <t>Feasibility Design</t>
  </si>
  <si>
    <t>Detailed Design</t>
  </si>
  <si>
    <t>Pre-feasibility Design</t>
  </si>
  <si>
    <t>Scheme Reference</t>
  </si>
  <si>
    <t>Scheme Summary</t>
  </si>
  <si>
    <t>Authority</t>
  </si>
  <si>
    <t>Adur District Council</t>
  </si>
  <si>
    <t>Amber Valley Borough Council</t>
  </si>
  <si>
    <t>Arun District Council</t>
  </si>
  <si>
    <t>Ashfield District Council</t>
  </si>
  <si>
    <t>Ashford Borough Council</t>
  </si>
  <si>
    <t>Babergh District Council</t>
  </si>
  <si>
    <t>Barnsley Borough Council</t>
  </si>
  <si>
    <t>Basildon Borough Council</t>
  </si>
  <si>
    <t>Basingstoke &amp; Deane Borough Council</t>
  </si>
  <si>
    <t>Bassetlaw District Council</t>
  </si>
  <si>
    <t>Bath and North East Somerset Council</t>
  </si>
  <si>
    <t>Bedford Borough Council</t>
  </si>
  <si>
    <t>Birmingham City Council</t>
  </si>
  <si>
    <t>Blaby District Council</t>
  </si>
  <si>
    <t>Blackburn with Darwen Borough Council</t>
  </si>
  <si>
    <t>Blackpool Council</t>
  </si>
  <si>
    <t>Bolsover District Council</t>
  </si>
  <si>
    <t>Bolton Borough Council</t>
  </si>
  <si>
    <t>Boston Borough Council</t>
  </si>
  <si>
    <t>Bournemouth, Christchurch and Poole Council</t>
  </si>
  <si>
    <t>Bracknell Forest Borough Council</t>
  </si>
  <si>
    <t>Bradford City Council</t>
  </si>
  <si>
    <t>Braintree District Council</t>
  </si>
  <si>
    <t>Breckland District Council</t>
  </si>
  <si>
    <t>Brentwood Borough Council</t>
  </si>
  <si>
    <t>Brighton and Hove City Council</t>
  </si>
  <si>
    <t>Bristol City Council</t>
  </si>
  <si>
    <t>Broadland District Council</t>
  </si>
  <si>
    <t>Bromsgrove District Council</t>
  </si>
  <si>
    <t>Broxbourne Borough Council</t>
  </si>
  <si>
    <t>Broxtowe Borough Council</t>
  </si>
  <si>
    <t>Buckinghamshire Council</t>
  </si>
  <si>
    <t>Burnley Borough Council</t>
  </si>
  <si>
    <t>Bury Borough Council</t>
  </si>
  <si>
    <t>Calderdale Borough Council</t>
  </si>
  <si>
    <t>Cambridge City Council</t>
  </si>
  <si>
    <t>Cambridgeshire and Peterborough Combined Authority</t>
  </si>
  <si>
    <t>Cambridgeshire County Council</t>
  </si>
  <si>
    <t>Cannock Chase District Council</t>
  </si>
  <si>
    <t>Canterbury City Council</t>
  </si>
  <si>
    <t>Castle Point District Council</t>
  </si>
  <si>
    <t>Central Bedfordshire Council</t>
  </si>
  <si>
    <t>Charnwood Borough Council</t>
  </si>
  <si>
    <t>Chelmsford City Council</t>
  </si>
  <si>
    <t>Cheltenham Borough Council</t>
  </si>
  <si>
    <t>Cherwell District Council</t>
  </si>
  <si>
    <t>Cheshire East Council</t>
  </si>
  <si>
    <t>Cheshire West and Chester Council</t>
  </si>
  <si>
    <t>Chesterfield Borough Council</t>
  </si>
  <si>
    <t>Chichester District Council</t>
  </si>
  <si>
    <t>Chorley Borough Council</t>
  </si>
  <si>
    <t>City of London Corporation</t>
  </si>
  <si>
    <t>City of York Council</t>
  </si>
  <si>
    <t>Colchester Borough Council</t>
  </si>
  <si>
    <t>Cornwall Council</t>
  </si>
  <si>
    <t>Cotswold District Council</t>
  </si>
  <si>
    <t>Coventry City Council</t>
  </si>
  <si>
    <t>Crawley Borough Council</t>
  </si>
  <si>
    <t>Cumberland Council</t>
  </si>
  <si>
    <t>Dacorum Borough Council</t>
  </si>
  <si>
    <t>Darlington Borough Council</t>
  </si>
  <si>
    <t>Dartford Borough Council</t>
  </si>
  <si>
    <t>Derby City Council</t>
  </si>
  <si>
    <t>Derbyshire County Council</t>
  </si>
  <si>
    <t>Derbyshire Dales District Council</t>
  </si>
  <si>
    <t>Devon County Council</t>
  </si>
  <si>
    <t>Doncaster Borough Council</t>
  </si>
  <si>
    <t>Dorset Council</t>
  </si>
  <si>
    <t>Dover District Council</t>
  </si>
  <si>
    <t>Dudley Borough Council</t>
  </si>
  <si>
    <t>Durham County Council</t>
  </si>
  <si>
    <t>East Cambridgeshire District Council</t>
  </si>
  <si>
    <t>East Devon District Council</t>
  </si>
  <si>
    <t>East Hampshire District Council</t>
  </si>
  <si>
    <t>East Hertfordshire District Council</t>
  </si>
  <si>
    <t>East Lindsey District Council</t>
  </si>
  <si>
    <t>East Riding of Yorkshire Council</t>
  </si>
  <si>
    <t>East Staffordshire Borough Council</t>
  </si>
  <si>
    <t>East Suffolk Council</t>
  </si>
  <si>
    <t>East Sussex County Council</t>
  </si>
  <si>
    <t>Eastbourne Borough Council</t>
  </si>
  <si>
    <t>Eastleigh Borough Council</t>
  </si>
  <si>
    <t>Elmbridge Borough Council</t>
  </si>
  <si>
    <t>Epping Forest District Council</t>
  </si>
  <si>
    <t>Epsom &amp; Ewell Borough Council</t>
  </si>
  <si>
    <t>Erewash Borough Council</t>
  </si>
  <si>
    <t>Essex County Council</t>
  </si>
  <si>
    <t>Exeter City Council</t>
  </si>
  <si>
    <t>Fareham Borough Council</t>
  </si>
  <si>
    <t>Fenland District Council</t>
  </si>
  <si>
    <t>Folkestone and Hythe District Council</t>
  </si>
  <si>
    <t>Forest of Dean District Council</t>
  </si>
  <si>
    <t>Fylde Borough Council</t>
  </si>
  <si>
    <t>Gateshead Borough Council</t>
  </si>
  <si>
    <t>Gedling Borough Council</t>
  </si>
  <si>
    <t>Gloucester City Council</t>
  </si>
  <si>
    <t>Gloucestershire County Council</t>
  </si>
  <si>
    <t>Gosport Borough Council</t>
  </si>
  <si>
    <t>Gravesham Borough Council</t>
  </si>
  <si>
    <t>Great Yarmouth Borough Council</t>
  </si>
  <si>
    <t>Greater London Authority</t>
  </si>
  <si>
    <t>Greater Manchester Combined Authority</t>
  </si>
  <si>
    <t>Guildford Borough Council</t>
  </si>
  <si>
    <t>Halton Borough Council</t>
  </si>
  <si>
    <t>Hampshire County Council</t>
  </si>
  <si>
    <t>Harborough District Council</t>
  </si>
  <si>
    <t>Harlow District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</si>
  <si>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</si>
  <si>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</si>
  <si>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</si>
  <si>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</si>
  <si>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</si>
  <si>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</si>
  <si>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</si>
  <si>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</si>
  <si>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</si>
  <si>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</si>
  <si>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Hull City Council</t>
  </si>
  <si>
    <t>Huntingdonshire District Council</t>
  </si>
  <si>
    <t>Hyndburn Borough Council</t>
  </si>
  <si>
    <t>Ipswich Borough Council</t>
  </si>
  <si>
    <t>Isle of Wight Council</t>
  </si>
  <si>
    <t>Kent County Council</t>
  </si>
  <si>
    <t>Kings Lynn &amp; West Norfolk Borough Council</t>
  </si>
  <si>
    <t>Kirklees Borough Council</t>
  </si>
  <si>
    <t>Knowsley Borough Council</t>
  </si>
  <si>
    <t>Lancashire County Council</t>
  </si>
  <si>
    <t>Lancaster City Council</t>
  </si>
  <si>
    <t>Leeds City Council</t>
  </si>
  <si>
    <t>Leicester City Council</t>
  </si>
  <si>
    <t>Leicestershire County Council</t>
  </si>
  <si>
    <t>Lewes District Council</t>
  </si>
  <si>
    <t>Lichfield City Council</t>
  </si>
  <si>
    <t>Lincoln City Council</t>
  </si>
  <si>
    <t>Lincolnshire County Council</t>
  </si>
  <si>
    <t>Liverpool City Council</t>
  </si>
  <si>
    <t>Liverpool City Region Combined Authority</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</si>
  <si>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</si>
  <si>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</si>
  <si>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</si>
  <si>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</si>
  <si>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</si>
  <si>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</si>
  <si>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</si>
  <si>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</si>
  <si>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</si>
  <si>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</si>
  <si>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and Fulham</t>
  </si>
  <si>
    <t>London Borough of Haringey</t>
  </si>
  <si>
    <t>London Borough of Harrow</t>
  </si>
  <si>
    <t>London Borough of Havering</t>
  </si>
  <si>
    <t>London Borough of Hillingdon</t>
  </si>
  <si>
    <t>London Borough of Hounslow</t>
  </si>
  <si>
    <t>London Borough of Islington</t>
  </si>
  <si>
    <t>Royal Borough of Kingston upon Thames</t>
  </si>
  <si>
    <t>Royal Borough of Greenwich</t>
  </si>
  <si>
    <t>Royal Borough of Kensington and Chelsea</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</si>
  <si>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</si>
  <si>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</si>
  <si>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</si>
  <si>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</si>
  <si>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</si>
  <si>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</si>
  <si>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</si>
  <si>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</si>
  <si>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</si>
  <si>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</si>
  <si>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</si>
  <si>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Westminster City Council</t>
  </si>
  <si>
    <t>Luton Borough Council</t>
  </si>
  <si>
    <t>Maidstone Borough Council</t>
  </si>
  <si>
    <t>Maldon District Council</t>
  </si>
  <si>
    <t>Malvern Hills District Council</t>
  </si>
  <si>
    <t>Manchester City Council</t>
  </si>
  <si>
    <t>Mansfield District Council</t>
  </si>
  <si>
    <t>Medway Council</t>
  </si>
  <si>
    <t>Melton Borough Council</t>
  </si>
  <si>
    <t>Mid Devon District Council</t>
  </si>
  <si>
    <t>Mid Suffolk District Council</t>
  </si>
  <si>
    <t>Mid Sussex District Council</t>
  </si>
  <si>
    <t>Middlesbrough Borough Council</t>
  </si>
  <si>
    <t>Milton Keynes Council</t>
  </si>
  <si>
    <t>Mole Valley District Council</t>
  </si>
  <si>
    <t>N/A</t>
  </si>
  <si>
    <t>New Forest District Council</t>
  </si>
  <si>
    <t>Newark &amp; Sherwood District Council</t>
  </si>
  <si>
    <t>Newcastle Upon Tyne City Council</t>
  </si>
  <si>
    <t>Newcastle-Under-Lyme Borough Council</t>
  </si>
  <si>
    <t>Norfolk County Council</t>
  </si>
  <si>
    <t>North Devon District Council</t>
  </si>
  <si>
    <t>North East Derbyshire District Council</t>
  </si>
  <si>
    <t>North East Joint Transport Committee</t>
  </si>
  <si>
    <t>North East Lincolnshire Council</t>
  </si>
  <si>
    <t>North Hertfordshire District Council</t>
  </si>
  <si>
    <t>North Kesteven District Council</t>
  </si>
  <si>
    <t>North Lincolnshire Council</t>
  </si>
  <si>
    <t>North Norfolk District Council</t>
  </si>
  <si>
    <t>North Northamptonshire Council</t>
  </si>
  <si>
    <t>North Somerset Council</t>
  </si>
  <si>
    <t>North Tyneside Borough Council</t>
  </si>
  <si>
    <t>North Warwickshire Borough Council</t>
  </si>
  <si>
    <t>North West Leicestershire District Council</t>
  </si>
  <si>
    <t>North Yorkshire Council</t>
  </si>
  <si>
    <t>Northern Ireland</t>
  </si>
  <si>
    <t>Northumberland County Council</t>
  </si>
  <si>
    <t>Norwich City Council</t>
  </si>
  <si>
    <t>Nottingham City Council</t>
  </si>
  <si>
    <t>Nottinghamshire County Council</t>
  </si>
  <si>
    <t>Nuneaton &amp; Bedworth Borough Council</t>
  </si>
  <si>
    <t>Oadby &amp; Wigston Borough Council</t>
  </si>
  <si>
    <t>Oldham Borough Council</t>
  </si>
  <si>
    <t>Oxford City Council</t>
  </si>
  <si>
    <t>Oxfordshire County Council</t>
  </si>
  <si>
    <t>Pendle Borough Council</t>
  </si>
  <si>
    <t>Peterborough City Council</t>
  </si>
  <si>
    <t>Plymouth City Council</t>
  </si>
  <si>
    <t>Portsmouth City Council</t>
  </si>
  <si>
    <t>Preston City Council</t>
  </si>
  <si>
    <t>Reading Borough Council</t>
  </si>
  <si>
    <t>Redcar and Cleveland Borough Council</t>
  </si>
  <si>
    <t>Redditch Borough Council</t>
  </si>
  <si>
    <t>Reigate &amp; Banstead Borough Council</t>
  </si>
  <si>
    <t>Ribble Valley Borough Council</t>
  </si>
  <si>
    <t>Rochdale Borough Council</t>
  </si>
  <si>
    <t>Rochford District Council</t>
  </si>
  <si>
    <t>Rossendale Borough Council</t>
  </si>
  <si>
    <t>Rother District Council</t>
  </si>
  <si>
    <t>Rotherham Borough Council</t>
  </si>
  <si>
    <t>Rugby Borough Council</t>
  </si>
  <si>
    <t>Runnymede Borough Council</t>
  </si>
  <si>
    <t>Rushcliffe Borough Council</t>
  </si>
  <si>
    <t>Rushmoor Borough Council</t>
  </si>
  <si>
    <t>Rutland County Council</t>
  </si>
  <si>
    <t>Salford City Council</t>
  </si>
  <si>
    <t>Sandwell Borough Council</t>
  </si>
  <si>
    <t>Scotland</t>
  </si>
  <si>
    <t>Sefton Borough Council</t>
  </si>
  <si>
    <t>Sevenoaks District Council</t>
  </si>
  <si>
    <t>Sheffield City Council</t>
  </si>
  <si>
    <t>Shropshire Council</t>
  </si>
  <si>
    <t>Slough Borough Council</t>
  </si>
  <si>
    <t>Solihull Borough Council</t>
  </si>
  <si>
    <t>Somerset Council</t>
  </si>
  <si>
    <t>South Cambridgeshire District Council</t>
  </si>
  <si>
    <t>South Derbyshire District Council</t>
  </si>
  <si>
    <t>South Gloucestershire Council</t>
  </si>
  <si>
    <t>South Hams District Council</t>
  </si>
  <si>
    <t>South Holland District Council</t>
  </si>
  <si>
    <t>South Kesteven District Council</t>
  </si>
  <si>
    <t>South Norfolk District Council</t>
  </si>
  <si>
    <t>South Oxfordshire District Council</t>
  </si>
  <si>
    <t>South Ribble Borough Council</t>
  </si>
  <si>
    <t>South Staffordshire District Council</t>
  </si>
  <si>
    <t>South Tyneside Borough Council</t>
  </si>
  <si>
    <t>South Yorkshire Mayoral Combined Authority</t>
  </si>
  <si>
    <t>Southampton City Council</t>
  </si>
  <si>
    <t>Southend-on-Sea Borough Council</t>
  </si>
  <si>
    <t>Spelthorne Borough Council</t>
  </si>
  <si>
    <t>St Albans City Council</t>
  </si>
  <si>
    <t>St Helens Borough Council</t>
  </si>
  <si>
    <t>Stafford Borough Council</t>
  </si>
  <si>
    <t>Staffordshire County Council</t>
  </si>
  <si>
    <t>Staffordshire Moorlands District Council</t>
  </si>
  <si>
    <t>Stevenage Borough Council</t>
  </si>
  <si>
    <t>Stockport Borough Council</t>
  </si>
  <si>
    <t>Stockton-on-Tees Borough Council</t>
  </si>
  <si>
    <t>Stoke-on-Trent City Council</t>
  </si>
  <si>
    <t>Stratford on Avon District Council</t>
  </si>
  <si>
    <t>Stroud District Council</t>
  </si>
  <si>
    <t>Suffolk County Council</t>
  </si>
  <si>
    <t>Sunderland City Council</t>
  </si>
  <si>
    <t>Surrey County Council</t>
  </si>
  <si>
    <t>Surrey Heath Borough Council</t>
  </si>
  <si>
    <t>Swale Borough Council</t>
  </si>
  <si>
    <t>Swindon Borough Council</t>
  </si>
  <si>
    <t>Tameside Borough Council</t>
  </si>
  <si>
    <t>Tamworth Borough Council</t>
  </si>
  <si>
    <t>Tandridge District Council</t>
  </si>
  <si>
    <t>Tees Valley Combined Authority</t>
  </si>
  <si>
    <t>Teignbridge District Council</t>
  </si>
  <si>
    <t>Telford and Wrekin Borough Council</t>
  </si>
  <si>
    <t>Tendring District Council</t>
  </si>
  <si>
    <t>Test Valley Borough Council</t>
  </si>
  <si>
    <t>Tewkesbury Borough Council</t>
  </si>
  <si>
    <t>Thanet District Council</t>
  </si>
  <si>
    <t>The Council of the Isles of Scilly</t>
  </si>
  <si>
    <t>Three Rivers District Council</t>
  </si>
  <si>
    <t>Thurrock Council</t>
  </si>
  <si>
    <t>Tonbridge &amp; Malling Borough Council</t>
  </si>
  <si>
    <t>Torbay Council</t>
  </si>
  <si>
    <t>Torridge District Council</t>
  </si>
  <si>
    <t>Trafford Borough Council</t>
  </si>
  <si>
    <t>Tunbridge Wells Borough Council</t>
  </si>
  <si>
    <t>Uttlesford District Council</t>
  </si>
  <si>
    <t>Vale of White Horse District Council</t>
  </si>
  <si>
    <t>Wakefield City Council</t>
  </si>
  <si>
    <t>Wales</t>
  </si>
  <si>
    <t>Walsall Borough Council</t>
  </si>
  <si>
    <t>Warrington Borough Council</t>
  </si>
  <si>
    <t>Warwick District Council</t>
  </si>
  <si>
    <t>Warwickshire County Council</t>
  </si>
  <si>
    <t>Watford Borough Council</t>
  </si>
  <si>
    <t>Waverley Borough Council</t>
  </si>
  <si>
    <t>Wealden District Council</t>
  </si>
  <si>
    <t>Welwyn Hatfield Borough Council</t>
  </si>
  <si>
    <t>West Berkshire Council</t>
  </si>
  <si>
    <t>West Devon District Council</t>
  </si>
  <si>
    <t>West Lancashire District Council</t>
  </si>
  <si>
    <t>West Lindsey District Council</t>
  </si>
  <si>
    <t>West Midlands Combined Authority</t>
  </si>
  <si>
    <t>West Northamptonshire Council</t>
  </si>
  <si>
    <t>West of England Combined Authority</t>
  </si>
  <si>
    <t>West Oxfordshire District Council</t>
  </si>
  <si>
    <t>West Suffolk Council</t>
  </si>
  <si>
    <t>West Sussex County Council</t>
  </si>
  <si>
    <t>West Yorkshire Combined Authority</t>
  </si>
  <si>
    <t>Westmorland and Furness Council</t>
  </si>
  <si>
    <t>Wigan Borough Council</t>
  </si>
  <si>
    <t>Wiltshire Council</t>
  </si>
  <si>
    <t>Winchester City Council</t>
  </si>
  <si>
    <t>Windsor and Maidenhead Borough Council</t>
  </si>
  <si>
    <t>Wirral Borough Council</t>
  </si>
  <si>
    <t>Woking Borough Council</t>
  </si>
  <si>
    <t>Wokingham Borough Council</t>
  </si>
  <si>
    <t>Wolverhampton City Council</t>
  </si>
  <si>
    <t>Worcester City Council</t>
  </si>
  <si>
    <t>Worcestershire County Council</t>
  </si>
  <si>
    <t>Worthing Borough Council</t>
  </si>
  <si>
    <t xml:space="preserve">Wychavon District Council </t>
  </si>
  <si>
    <t>Wyre Borough Council</t>
  </si>
  <si>
    <t>Wyre Forest District Council</t>
  </si>
  <si>
    <t>Transport / Combined Authority</t>
  </si>
  <si>
    <t>Region</t>
  </si>
  <si>
    <t>Funding Programme</t>
  </si>
  <si>
    <t>Funding Conditions</t>
  </si>
  <si>
    <t>Not applicable</t>
  </si>
  <si>
    <t>Cambridgeshire &amp; Peterborough Combined Authority</t>
  </si>
  <si>
    <t>East Midlands</t>
  </si>
  <si>
    <t>North East</t>
  </si>
  <si>
    <t>North West</t>
  </si>
  <si>
    <t>South East</t>
  </si>
  <si>
    <t>South West</t>
  </si>
  <si>
    <t>West Midlands</t>
  </si>
  <si>
    <t>Active Travel Fund</t>
  </si>
  <si>
    <t>Capability Fund</t>
  </si>
  <si>
    <t>City Region Sustainable Transport Settlements</t>
  </si>
  <si>
    <t>Levelling Up Fund</t>
  </si>
  <si>
    <t>Major Road Network</t>
  </si>
  <si>
    <t>Transforming Cities Fund</t>
  </si>
  <si>
    <t xml:space="preserve">Road Investment Strategy </t>
  </si>
  <si>
    <t>Housing Infrastructure Fund</t>
  </si>
  <si>
    <t>National Cycle Network</t>
  </si>
  <si>
    <t>Feasibility</t>
  </si>
  <si>
    <t>Preliminary</t>
  </si>
  <si>
    <t>Outline design</t>
  </si>
  <si>
    <t>Detailed design</t>
  </si>
  <si>
    <t>Strategic business case</t>
  </si>
  <si>
    <t>Pre-outline business case</t>
  </si>
  <si>
    <t>Outline business case</t>
  </si>
  <si>
    <t>Final business case</t>
  </si>
  <si>
    <t>Other (please overtype this option)</t>
  </si>
  <si>
    <t>Yorkshire and the Humber</t>
  </si>
  <si>
    <t>East of England</t>
  </si>
  <si>
    <r>
      <t xml:space="preserve">**Before inputting your cross-section, the cells below </t>
    </r>
    <r>
      <rPr>
        <b/>
        <u/>
        <sz val="18"/>
        <color theme="7"/>
        <rFont val="Calibri"/>
        <family val="2"/>
        <scheme val="minor"/>
      </rPr>
      <t>must</t>
    </r>
    <r>
      <rPr>
        <sz val="18"/>
        <color theme="7"/>
        <rFont val="Calibri"/>
        <family val="2"/>
        <scheme val="minor"/>
      </rPr>
      <t xml:space="preserve"> be populated**</t>
    </r>
  </si>
  <si>
    <t>For completion</t>
  </si>
  <si>
    <t>Summary of Scheme</t>
  </si>
  <si>
    <t>Total Route Length (km)</t>
  </si>
  <si>
    <t>Route Length Assessed in this File (km)</t>
  </si>
  <si>
    <t>Weblink to Map</t>
  </si>
  <si>
    <t>Custom Feature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</si>
</sst>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_-;\-* #,##0.0_-;_-* &quot;-&quot;??_-;_-@_-"/>
    <numFmt numFmtId="166" formatCode="_-* #,##0_-;\-* #,##0_-;_-* &quot;-&quot;??_-;_-@_-"/>
  </numFmts>
  <fonts count="36"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sz val="9"/>
      <color theme="1"/>
      <name val="Calibri"/>
      <family val="2"/>
      <scheme val="minor"/>
    </font>
    <font>
      <b/>
      <sz val="14"/>
      <color theme="1"/>
      <name val="Calibri"/>
      <family val="2"/>
      <scheme val="minor"/>
    </font>
    <font>
      <sz val="14"/>
      <name val="Calibri"/>
      <family val="2"/>
      <scheme val="minor"/>
    </font>
    <font>
      <sz val="14"/>
      <color theme="1"/>
      <name val="Calibri"/>
      <family val="2"/>
      <scheme val="minor"/>
    </font>
    <font>
      <sz val="14"/>
      <color rgb="FF000000"/>
      <name val="Calibri"/>
      <family val="2"/>
      <scheme val="minor"/>
    </font>
    <font>
      <b/>
      <sz val="18"/>
      <color theme="0"/>
      <name val="Calibri"/>
      <family val="2"/>
      <scheme val="minor"/>
    </font>
    <font>
      <b/>
      <u/>
      <sz val="11"/>
      <name val="Calibri"/>
      <family val="2"/>
      <scheme val="minor"/>
    </font>
    <font>
      <b/>
      <u/>
      <sz val="11"/>
      <color theme="1"/>
      <name val="Calibri"/>
      <family val="2"/>
      <scheme val="minor"/>
    </font>
    <font>
      <b/>
      <u/>
      <sz val="11"/>
      <color rgb="FF000000"/>
      <name val="Calibri"/>
      <family val="2"/>
      <scheme val="minor"/>
    </font>
    <font>
      <sz val="11"/>
      <color theme="1"/>
      <name val="Calibri"/>
      <family val="2"/>
      <scheme val="minor"/>
    </font>
    <font>
      <b/>
      <sz val="12"/>
      <color theme="1"/>
      <name val="Calibri"/>
      <family val="2"/>
      <scheme val="minor"/>
    </font>
    <font>
      <i/>
      <sz val="10"/>
      <color theme="1"/>
      <name val="Calibri"/>
      <family val="2"/>
      <scheme val="minor"/>
    </font>
    <font>
      <i/>
      <u/>
      <sz val="11"/>
      <color rgb="FF0563C1"/>
      <name val="Calibri"/>
      <family val="2"/>
      <scheme val="minor"/>
    </font>
    <font>
      <b/>
      <i/>
      <sz val="10"/>
      <color rgb="FFFF0000"/>
      <name val="Calibri"/>
      <family val="2"/>
      <scheme val="minor"/>
    </font>
    <font>
      <i/>
      <sz val="11"/>
      <color theme="1"/>
      <name val="Calibri"/>
      <family val="2"/>
      <scheme val="minor"/>
    </font>
    <font>
      <sz val="8"/>
      <name val="Calibri"/>
      <family val="2"/>
      <scheme val="minor"/>
    </font>
    <font>
      <b/>
      <i/>
      <sz val="12"/>
      <color theme="1"/>
      <name val="Calibri"/>
      <family val="2"/>
      <scheme val="minor"/>
    </font>
    <font>
      <b/>
      <sz val="11"/>
      <color theme="0"/>
      <name val="Calibri"/>
      <family val="2"/>
      <scheme val="minor"/>
    </font>
    <font>
      <b/>
      <sz val="10"/>
      <color theme="0"/>
      <name val="Calibri"/>
      <family val="2"/>
      <scheme val="minor"/>
    </font>
    <font>
      <b/>
      <sz val="14"/>
      <color theme="0"/>
      <name val="Calibri"/>
      <family val="2"/>
      <scheme val="minor"/>
    </font>
    <font>
      <b/>
      <i/>
      <sz val="16"/>
      <color theme="0"/>
      <name val="Calibri"/>
      <family val="2"/>
      <scheme val="minor"/>
    </font>
    <font>
      <b/>
      <sz val="12"/>
      <color theme="0"/>
      <name val="Calibri"/>
      <family val="2"/>
      <scheme val="minor"/>
    </font>
    <font>
      <b/>
      <i/>
      <u/>
      <sz val="14"/>
      <color theme="0"/>
      <name val="Calibri"/>
      <family val="2"/>
      <scheme val="minor"/>
    </font>
    <font>
      <b/>
      <sz val="18"/>
      <name val="Calibri"/>
      <family val="2"/>
      <scheme val="minor"/>
    </font>
    <font>
      <b/>
      <i/>
      <sz val="14"/>
      <color theme="0"/>
      <name val="Calibri"/>
      <family val="2"/>
      <scheme val="minor"/>
    </font>
    <font>
      <b/>
      <i/>
      <u/>
      <sz val="18"/>
      <name val="Calibri"/>
      <family val="2"/>
      <scheme val="minor"/>
    </font>
    <font>
      <b/>
      <i/>
      <u/>
      <sz val="18"/>
      <color theme="1"/>
      <name val="Calibri"/>
      <family val="2"/>
      <scheme val="minor"/>
    </font>
    <font>
      <b/>
      <i/>
      <sz val="18"/>
      <name val="Calibri"/>
      <family val="2"/>
      <scheme val="minor"/>
    </font>
    <font>
      <sz val="18"/>
      <color theme="7"/>
      <name val="Calibri"/>
      <family val="2"/>
      <scheme val="minor"/>
    </font>
    <font>
      <b/>
      <u/>
      <sz val="18"/>
      <color theme="7"/>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8EA9DB"/>
        <bgColor indexed="64"/>
      </patternFill>
    </fill>
    <fill>
      <patternFill patternType="solid">
        <fgColor rgb="FFC0000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004D3B"/>
        <bgColor indexed="64"/>
      </patternFill>
    </fill>
    <fill>
      <patternFill patternType="solid">
        <fgColor rgb="FF006853"/>
        <bgColor indexed="64"/>
      </patternFill>
    </fill>
    <fill>
      <patternFill patternType="solid">
        <fgColor rgb="FF88EF1B"/>
        <bgColor indexed="64"/>
      </patternFill>
    </fill>
    <fill>
      <patternFill patternType="solid">
        <fgColor rgb="FFFFD833"/>
        <bgColor indexed="64"/>
      </patternFill>
    </fill>
    <fill>
      <patternFill patternType="solid">
        <fgColor rgb="FFEEF1F2"/>
        <bgColor indexed="64"/>
      </patternFill>
    </fill>
    <fill>
      <patternFill patternType="solid">
        <fgColor rgb="FFFFFF00"/>
        <bgColor indexed="64"/>
      </patternFill>
    </fill>
    <fill>
      <patternFill patternType="solid">
        <fgColor rgb="FF004D31"/>
        <bgColor indexed="64"/>
      </patternFill>
    </fill>
    <fill>
      <patternFill patternType="solid">
        <fgColor theme="0" tint="-4.9989318521683403E-2"/>
        <bgColor indexed="64"/>
      </patternFill>
    </fill>
  </fills>
  <borders count="4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diagonal/>
    </border>
    <border>
      <left/>
      <right/>
      <top style="thin">
        <color theme="0"/>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2">
    <xf numFmtId="0" fontId="0" fillId="0" borderId="0"/>
    <xf numFmtId="43" fontId="15" fillId="0" borderId="0" applyFont="0" applyFill="0" applyBorder="0" applyAlignment="0" applyProtection="0"/>
  </cellStyleXfs>
  <cellXfs count="286">
    <xf numFmtId="0" fontId="0" fillId="0" borderId="0" xfId="0"/>
    <xf numFmtId="0" fontId="0" fillId="2" borderId="1" xfId="0" applyFill="1" applyBorder="1"/>
    <xf numFmtId="0" fontId="2" fillId="2" borderId="1" xfId="0" applyFont="1" applyFill="1" applyBorder="1" applyAlignment="1">
      <alignment horizontal="center" vertical="center"/>
    </xf>
    <xf numFmtId="0" fontId="0" fillId="2" borderId="1" xfId="0" applyFill="1" applyBorder="1" applyAlignment="1">
      <alignment vertical="center"/>
    </xf>
    <xf numFmtId="0" fontId="2" fillId="3" borderId="1" xfId="0" applyFont="1" applyFill="1" applyBorder="1" applyAlignment="1">
      <alignment horizontal="center" vertical="center"/>
    </xf>
    <xf numFmtId="0" fontId="5" fillId="2" borderId="0" xfId="0" quotePrefix="1" applyFont="1" applyFill="1"/>
    <xf numFmtId="0" fontId="0" fillId="2" borderId="0" xfId="0" applyFill="1"/>
    <xf numFmtId="0" fontId="0" fillId="2" borderId="6" xfId="0" applyFill="1" applyBorder="1"/>
    <xf numFmtId="0" fontId="0" fillId="2" borderId="0" xfId="0" applyFill="1" applyAlignment="1">
      <alignment horizontal="center"/>
    </xf>
    <xf numFmtId="0" fontId="0" fillId="2" borderId="2" xfId="0" applyFill="1" applyBorder="1" applyAlignment="1">
      <alignment vertical="center"/>
    </xf>
    <xf numFmtId="0" fontId="0" fillId="2" borderId="2" xfId="0" applyFill="1" applyBorder="1"/>
    <xf numFmtId="0" fontId="0" fillId="2" borderId="4" xfId="0" applyFill="1" applyBorder="1" applyAlignment="1">
      <alignment vertical="center"/>
    </xf>
    <xf numFmtId="0" fontId="0" fillId="2" borderId="4" xfId="0" applyFill="1" applyBorder="1"/>
    <xf numFmtId="0" fontId="2" fillId="2" borderId="15" xfId="0" applyFont="1" applyFill="1" applyBorder="1" applyAlignment="1">
      <alignment horizontal="center" vertical="center"/>
    </xf>
    <xf numFmtId="0" fontId="0" fillId="2" borderId="16" xfId="0" applyFill="1" applyBorder="1" applyAlignment="1">
      <alignment vertical="center" wrapText="1"/>
    </xf>
    <xf numFmtId="0" fontId="0" fillId="2" borderId="17" xfId="0" applyFill="1" applyBorder="1" applyAlignment="1">
      <alignment vertical="center" wrapText="1"/>
    </xf>
    <xf numFmtId="0" fontId="0" fillId="2" borderId="18" xfId="0" applyFill="1" applyBorder="1" applyAlignment="1">
      <alignment vertical="center" wrapText="1"/>
    </xf>
    <xf numFmtId="0" fontId="7" fillId="2" borderId="15" xfId="0" applyFont="1" applyFill="1" applyBorder="1" applyAlignment="1">
      <alignment horizontal="center" vertical="center"/>
    </xf>
    <xf numFmtId="0" fontId="8" fillId="0" borderId="7" xfId="0" applyFont="1" applyBorder="1" applyAlignment="1">
      <alignment vertical="center" wrapText="1"/>
    </xf>
    <xf numFmtId="0" fontId="9" fillId="0" borderId="7" xfId="0" applyFont="1" applyBorder="1" applyAlignment="1">
      <alignment vertical="center" wrapText="1"/>
    </xf>
    <xf numFmtId="0" fontId="9" fillId="2" borderId="7" xfId="0" applyFont="1" applyFill="1" applyBorder="1" applyAlignment="1">
      <alignment vertical="center" wrapText="1"/>
    </xf>
    <xf numFmtId="0" fontId="10" fillId="2" borderId="7" xfId="0" applyFont="1" applyFill="1" applyBorder="1" applyAlignment="1">
      <alignment vertical="center" wrapText="1"/>
    </xf>
    <xf numFmtId="0" fontId="10" fillId="2" borderId="7" xfId="0" applyFont="1" applyFill="1" applyBorder="1" applyAlignment="1">
      <alignment horizontal="left" vertical="center" wrapText="1"/>
    </xf>
    <xf numFmtId="0" fontId="9" fillId="2" borderId="7" xfId="0" applyFont="1" applyFill="1" applyBorder="1"/>
    <xf numFmtId="0" fontId="10" fillId="0" borderId="7" xfId="0" applyFont="1" applyBorder="1" applyAlignment="1">
      <alignment vertical="center" wrapText="1"/>
    </xf>
    <xf numFmtId="14" fontId="9" fillId="0" borderId="7" xfId="0" applyNumberFormat="1" applyFont="1" applyBorder="1" applyAlignment="1">
      <alignment horizontal="center" vertical="center" wrapText="1"/>
    </xf>
    <xf numFmtId="14" fontId="9" fillId="2" borderId="7" xfId="0" applyNumberFormat="1" applyFont="1" applyFill="1" applyBorder="1" applyAlignment="1">
      <alignment horizontal="center" vertical="center" wrapText="1"/>
    </xf>
    <xf numFmtId="0" fontId="10" fillId="2" borderId="7" xfId="0" applyFont="1" applyFill="1" applyBorder="1" applyAlignment="1">
      <alignment horizontal="center" vertical="center" wrapText="1"/>
    </xf>
    <xf numFmtId="0" fontId="9" fillId="2" borderId="7" xfId="0" applyFont="1" applyFill="1" applyBorder="1" applyAlignment="1">
      <alignment horizontal="center"/>
    </xf>
    <xf numFmtId="0" fontId="10" fillId="0" borderId="7" xfId="0" applyFont="1" applyBorder="1" applyAlignment="1">
      <alignment horizontal="center" vertical="center" wrapText="1"/>
    </xf>
    <xf numFmtId="164" fontId="8" fillId="0" borderId="7" xfId="0" applyNumberFormat="1" applyFont="1" applyBorder="1" applyAlignment="1">
      <alignment horizontal="center" vertical="center" wrapText="1"/>
    </xf>
    <xf numFmtId="164" fontId="9" fillId="0" borderId="7" xfId="0" applyNumberFormat="1" applyFont="1" applyBorder="1" applyAlignment="1">
      <alignment horizontal="center" vertical="center" wrapText="1"/>
    </xf>
    <xf numFmtId="164" fontId="9" fillId="2" borderId="7" xfId="0" applyNumberFormat="1" applyFont="1" applyFill="1" applyBorder="1" applyAlignment="1">
      <alignment horizontal="center" vertical="center" wrapText="1"/>
    </xf>
    <xf numFmtId="164" fontId="10" fillId="2" borderId="7" xfId="0" applyNumberFormat="1" applyFont="1" applyFill="1" applyBorder="1" applyAlignment="1">
      <alignment horizontal="center" vertical="center" wrapText="1"/>
    </xf>
    <xf numFmtId="164" fontId="10" fillId="0" borderId="7" xfId="0" applyNumberFormat="1" applyFont="1" applyBorder="1" applyAlignment="1">
      <alignment horizontal="center" vertical="center" wrapText="1"/>
    </xf>
    <xf numFmtId="17" fontId="8" fillId="0" borderId="7" xfId="0" applyNumberFormat="1" applyFont="1" applyBorder="1" applyAlignment="1">
      <alignment horizontal="center" vertical="center" wrapText="1"/>
    </xf>
    <xf numFmtId="0" fontId="0" fillId="2" borderId="15" xfId="0" applyFill="1" applyBorder="1"/>
    <xf numFmtId="0" fontId="2" fillId="2" borderId="0" xfId="0" applyFont="1" applyFill="1" applyAlignment="1">
      <alignment horizontal="center" vertical="center"/>
    </xf>
    <xf numFmtId="0" fontId="2" fillId="2" borderId="0" xfId="0" applyFont="1" applyFill="1"/>
    <xf numFmtId="0" fontId="0" fillId="2" borderId="0" xfId="0" applyFill="1" applyAlignment="1">
      <alignment vertical="center"/>
    </xf>
    <xf numFmtId="0" fontId="0" fillId="0" borderId="0" xfId="0" applyAlignment="1">
      <alignment vertical="center"/>
    </xf>
    <xf numFmtId="0" fontId="4" fillId="2" borderId="0" xfId="0" applyFont="1" applyFill="1" applyAlignment="1">
      <alignment horizontal="left" vertical="top" wrapText="1"/>
    </xf>
    <xf numFmtId="0" fontId="4" fillId="2" borderId="6" xfId="0" applyFont="1" applyFill="1" applyBorder="1" applyAlignment="1">
      <alignment horizontal="left" vertical="top" wrapText="1"/>
    </xf>
    <xf numFmtId="0" fontId="0" fillId="2" borderId="1" xfId="0" applyFill="1" applyBorder="1" applyAlignment="1">
      <alignment vertical="top"/>
    </xf>
    <xf numFmtId="0" fontId="4" fillId="2" borderId="5" xfId="0" applyFont="1" applyFill="1" applyBorder="1" applyAlignment="1">
      <alignment horizontal="left" vertical="top" wrapText="1"/>
    </xf>
    <xf numFmtId="14" fontId="8" fillId="0" borderId="7" xfId="0" applyNumberFormat="1" applyFont="1" applyBorder="1" applyAlignment="1">
      <alignment horizontal="center" vertical="center" wrapText="1"/>
    </xf>
    <xf numFmtId="14" fontId="10" fillId="2" borderId="7" xfId="0" applyNumberFormat="1" applyFont="1" applyFill="1" applyBorder="1" applyAlignment="1">
      <alignment horizontal="center" vertical="center" wrapText="1"/>
    </xf>
    <xf numFmtId="0" fontId="0" fillId="0" borderId="0" xfId="0" applyAlignment="1">
      <alignment vertical="center" wrapText="1"/>
    </xf>
    <xf numFmtId="0" fontId="1" fillId="8" borderId="7" xfId="0" applyFont="1" applyFill="1" applyBorder="1" applyAlignment="1">
      <alignment vertical="center"/>
    </xf>
    <xf numFmtId="0" fontId="0" fillId="9" borderId="7" xfId="0" applyFill="1" applyBorder="1" applyAlignment="1">
      <alignment vertical="center" wrapText="1"/>
    </xf>
    <xf numFmtId="0" fontId="1" fillId="9" borderId="7" xfId="0" applyFont="1" applyFill="1" applyBorder="1" applyAlignment="1">
      <alignment vertical="center" wrapText="1"/>
    </xf>
    <xf numFmtId="0" fontId="1" fillId="10" borderId="7" xfId="0" applyFont="1" applyFill="1" applyBorder="1" applyAlignment="1">
      <alignment horizontal="right" vertical="center" wrapText="1"/>
    </xf>
    <xf numFmtId="0" fontId="0" fillId="10" borderId="7" xfId="0" applyFill="1" applyBorder="1" applyAlignment="1">
      <alignment horizontal="center" vertical="center"/>
    </xf>
    <xf numFmtId="0" fontId="0" fillId="10" borderId="7" xfId="0" applyFill="1" applyBorder="1" applyAlignment="1">
      <alignment vertical="center"/>
    </xf>
    <xf numFmtId="0" fontId="0" fillId="10" borderId="7" xfId="0" applyFill="1" applyBorder="1" applyAlignment="1">
      <alignment horizontal="center" vertical="center" wrapText="1"/>
    </xf>
    <xf numFmtId="2" fontId="0" fillId="10" borderId="7" xfId="1" applyNumberFormat="1" applyFont="1" applyFill="1" applyBorder="1" applyAlignment="1">
      <alignment vertical="center"/>
    </xf>
    <xf numFmtId="0" fontId="0" fillId="9" borderId="7" xfId="0" applyFill="1" applyBorder="1" applyAlignment="1">
      <alignment vertical="center"/>
    </xf>
    <xf numFmtId="0" fontId="0" fillId="10" borderId="7" xfId="0" applyFill="1" applyBorder="1" applyAlignment="1">
      <alignment vertical="center" wrapText="1"/>
    </xf>
    <xf numFmtId="0" fontId="1" fillId="10" borderId="7" xfId="0" applyFont="1" applyFill="1" applyBorder="1" applyAlignment="1">
      <alignment horizontal="center" vertical="center" wrapText="1"/>
    </xf>
    <xf numFmtId="0" fontId="1" fillId="0" borderId="0" xfId="0" applyFont="1" applyAlignment="1">
      <alignment vertical="center" wrapText="1"/>
    </xf>
    <xf numFmtId="0" fontId="0" fillId="8" borderId="7" xfId="0" applyFill="1" applyBorder="1" applyAlignment="1">
      <alignment vertical="center"/>
    </xf>
    <xf numFmtId="0" fontId="9" fillId="2" borderId="19"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wrapText="1"/>
      <protection hidden="1"/>
    </xf>
    <xf numFmtId="0" fontId="1" fillId="0" borderId="0" xfId="0" applyFont="1" applyAlignment="1">
      <alignment vertical="center"/>
    </xf>
    <xf numFmtId="0" fontId="0" fillId="2" borderId="0" xfId="0" applyFill="1" applyProtection="1">
      <protection hidden="1"/>
    </xf>
    <xf numFmtId="0" fontId="0" fillId="0" borderId="0" xfId="0" applyProtection="1">
      <protection hidden="1"/>
    </xf>
    <xf numFmtId="0" fontId="2" fillId="2" borderId="0" xfId="0" applyFont="1" applyFill="1" applyAlignment="1" applyProtection="1">
      <alignment vertical="center"/>
      <protection hidden="1"/>
    </xf>
    <xf numFmtId="0" fontId="17" fillId="2" borderId="20" xfId="0" applyFont="1" applyFill="1" applyBorder="1" applyAlignment="1" applyProtection="1">
      <alignment horizontal="left" vertical="center" wrapText="1"/>
      <protection hidden="1"/>
    </xf>
    <xf numFmtId="0" fontId="0" fillId="2" borderId="0" xfId="0" applyFill="1" applyAlignment="1" applyProtection="1">
      <alignment horizontal="center" wrapText="1"/>
      <protection hidden="1"/>
    </xf>
    <xf numFmtId="0" fontId="0" fillId="2" borderId="0" xfId="0" applyFill="1" applyAlignment="1" applyProtection="1">
      <alignment horizontal="center"/>
      <protection hidden="1"/>
    </xf>
    <xf numFmtId="0" fontId="1" fillId="2" borderId="0" xfId="0" applyFont="1" applyFill="1" applyProtection="1">
      <protection hidden="1"/>
    </xf>
    <xf numFmtId="0" fontId="0" fillId="2" borderId="0" xfId="0" applyFill="1" applyAlignment="1" applyProtection="1">
      <alignment vertical="center" wrapText="1"/>
      <protection hidden="1"/>
    </xf>
    <xf numFmtId="0" fontId="0" fillId="0" borderId="0" xfId="0" applyAlignment="1" applyProtection="1">
      <alignment vertical="center" wrapText="1"/>
      <protection hidden="1"/>
    </xf>
    <xf numFmtId="0" fontId="9" fillId="2" borderId="20" xfId="0" applyFont="1" applyFill="1" applyBorder="1" applyAlignment="1" applyProtection="1">
      <alignment horizontal="center" vertical="center" wrapText="1"/>
      <protection hidden="1"/>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ill="1" applyAlignment="1" applyProtection="1">
      <alignment horizontal="center" vertical="center"/>
      <protection hidden="1"/>
    </xf>
    <xf numFmtId="165" fontId="0" fillId="2" borderId="0" xfId="1" applyNumberFormat="1" applyFont="1"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165" fontId="0" fillId="2" borderId="0" xfId="1" applyNumberFormat="1" applyFont="1" applyFill="1" applyAlignment="1" applyProtection="1">
      <alignment horizontal="left" vertical="center"/>
      <protection hidden="1"/>
    </xf>
    <xf numFmtId="165" fontId="0" fillId="2" borderId="0" xfId="1" applyNumberFormat="1" applyFont="1" applyFill="1" applyAlignment="1" applyProtection="1">
      <alignment vertical="center"/>
      <protection hidden="1"/>
    </xf>
    <xf numFmtId="43" fontId="0" fillId="8" borderId="7" xfId="1" applyFont="1" applyFill="1" applyBorder="1" applyAlignment="1">
      <alignment vertical="center"/>
    </xf>
    <xf numFmtId="0" fontId="22" fillId="0" borderId="13" xfId="0" applyFont="1" applyBorder="1" applyAlignment="1" applyProtection="1">
      <alignment horizontal="left" vertical="center" wrapText="1"/>
      <protection locked="0"/>
    </xf>
    <xf numFmtId="0" fontId="22" fillId="0" borderId="7" xfId="0" applyFont="1" applyBorder="1" applyAlignment="1" applyProtection="1">
      <alignment horizontal="left" vertical="center" wrapText="1"/>
      <protection locked="0"/>
    </xf>
    <xf numFmtId="0" fontId="22" fillId="0" borderId="21" xfId="0" applyFont="1" applyBorder="1" applyAlignment="1" applyProtection="1">
      <alignment horizontal="left" vertical="center" wrapText="1"/>
      <protection locked="0"/>
    </xf>
    <xf numFmtId="2" fontId="9" fillId="4" borderId="7" xfId="1" applyNumberFormat="1" applyFont="1" applyFill="1" applyBorder="1" applyAlignment="1" applyProtection="1">
      <alignment horizontal="center" vertical="center" wrapText="1"/>
      <protection hidden="1"/>
    </xf>
    <xf numFmtId="2" fontId="9" fillId="4" borderId="7" xfId="1" applyNumberFormat="1" applyFont="1" applyFill="1" applyBorder="1" applyAlignment="1" applyProtection="1">
      <alignment horizontal="center" vertical="center"/>
      <protection hidden="1"/>
    </xf>
    <xf numFmtId="0" fontId="1" fillId="0" borderId="7" xfId="0" applyFont="1" applyBorder="1" applyAlignment="1" applyProtection="1">
      <alignment horizontal="right" vertical="center" wrapText="1" indent="1"/>
      <protection locked="0"/>
    </xf>
    <xf numFmtId="2" fontId="7" fillId="2" borderId="7" xfId="0" applyNumberFormat="1" applyFont="1" applyFill="1" applyBorder="1" applyAlignment="1" applyProtection="1">
      <alignment horizontal="left" vertical="center" indent="2"/>
      <protection locked="0"/>
    </xf>
    <xf numFmtId="0" fontId="3" fillId="4" borderId="21" xfId="0" applyFont="1" applyFill="1" applyBorder="1" applyAlignment="1" applyProtection="1">
      <alignment horizontal="center" vertical="center" wrapText="1"/>
      <protection hidden="1"/>
    </xf>
    <xf numFmtId="0" fontId="0" fillId="0" borderId="33"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6" fillId="2" borderId="33"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wrapText="1"/>
      <protection locked="0"/>
    </xf>
    <xf numFmtId="0" fontId="6" fillId="2" borderId="40" xfId="0"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protection locked="0"/>
    </xf>
    <xf numFmtId="2" fontId="0" fillId="2" borderId="7" xfId="0" applyNumberFormat="1" applyFill="1" applyBorder="1" applyAlignment="1" applyProtection="1">
      <alignment horizontal="center" vertical="center"/>
      <protection locked="0"/>
    </xf>
    <xf numFmtId="2" fontId="0" fillId="2" borderId="37" xfId="0" applyNumberFormat="1" applyFill="1" applyBorder="1" applyAlignment="1" applyProtection="1">
      <alignment horizontal="center" vertical="center"/>
      <protection locked="0"/>
    </xf>
    <xf numFmtId="0" fontId="0" fillId="0" borderId="33"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35" xfId="0" applyBorder="1" applyAlignment="1" applyProtection="1">
      <alignment horizontal="center" vertical="center" wrapText="1"/>
      <protection hidden="1"/>
    </xf>
    <xf numFmtId="0" fontId="0" fillId="4" borderId="40"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1" fillId="10" borderId="0" xfId="0" applyFont="1" applyFill="1" applyAlignment="1">
      <alignment horizontal="center" vertical="center" wrapText="1"/>
    </xf>
    <xf numFmtId="0" fontId="18" fillId="4" borderId="21" xfId="0" applyFont="1" applyFill="1" applyBorder="1" applyAlignment="1" applyProtection="1">
      <alignment horizontal="center" vertical="center" wrapText="1"/>
      <protection hidden="1"/>
    </xf>
    <xf numFmtId="0" fontId="0" fillId="2" borderId="0" xfId="0" applyFill="1" applyAlignment="1" applyProtection="1">
      <alignment vertical="top"/>
      <protection hidden="1"/>
    </xf>
    <xf numFmtId="0" fontId="18" fillId="4" borderId="19" xfId="0" applyFont="1" applyFill="1" applyBorder="1" applyAlignment="1" applyProtection="1">
      <alignment horizontal="center" vertical="top" wrapText="1"/>
      <protection hidden="1"/>
    </xf>
    <xf numFmtId="0" fontId="0" fillId="0" borderId="0" xfId="0" applyAlignment="1" applyProtection="1">
      <alignment vertical="top"/>
      <protection hidden="1"/>
    </xf>
    <xf numFmtId="0" fontId="20" fillId="0" borderId="24" xfId="0" applyFont="1" applyBorder="1" applyAlignment="1">
      <alignment vertical="center"/>
    </xf>
    <xf numFmtId="0" fontId="0" fillId="0" borderId="42" xfId="0" applyBorder="1" applyAlignment="1">
      <alignment vertical="center"/>
    </xf>
    <xf numFmtId="0" fontId="0" fillId="0" borderId="42" xfId="0" applyBorder="1" applyAlignment="1">
      <alignment vertical="center" wrapText="1"/>
    </xf>
    <xf numFmtId="0" fontId="24" fillId="12" borderId="7" xfId="0" applyFont="1" applyFill="1" applyBorder="1" applyAlignment="1" applyProtection="1">
      <alignment horizontal="right" vertical="center" wrapText="1" indent="2"/>
      <protection hidden="1"/>
    </xf>
    <xf numFmtId="0" fontId="24" fillId="12" borderId="14" xfId="0" applyFont="1" applyFill="1" applyBorder="1" applyAlignment="1" applyProtection="1">
      <alignment horizontal="right" vertical="center" wrapText="1" indent="2"/>
      <protection hidden="1"/>
    </xf>
    <xf numFmtId="0" fontId="24" fillId="12" borderId="8" xfId="0" applyFont="1" applyFill="1" applyBorder="1" applyAlignment="1" applyProtection="1">
      <alignment horizontal="right" vertical="center" wrapText="1" indent="2"/>
      <protection hidden="1"/>
    </xf>
    <xf numFmtId="0" fontId="23" fillId="12" borderId="33" xfId="0" applyFont="1" applyFill="1" applyBorder="1" applyAlignment="1" applyProtection="1">
      <alignment horizontal="right" vertical="center" wrapText="1"/>
      <protection hidden="1"/>
    </xf>
    <xf numFmtId="0" fontId="23" fillId="12" borderId="7" xfId="0" applyFont="1" applyFill="1" applyBorder="1" applyAlignment="1" applyProtection="1">
      <alignment horizontal="right" vertical="center"/>
      <protection hidden="1"/>
    </xf>
    <xf numFmtId="0" fontId="23" fillId="12" borderId="40" xfId="0" applyFont="1" applyFill="1" applyBorder="1" applyAlignment="1" applyProtection="1">
      <alignment horizontal="right" vertical="center"/>
      <protection hidden="1"/>
    </xf>
    <xf numFmtId="0" fontId="23" fillId="12" borderId="40" xfId="0" applyFont="1" applyFill="1" applyBorder="1" applyAlignment="1" applyProtection="1">
      <alignment horizontal="right" vertical="center" wrapText="1"/>
      <protection hidden="1"/>
    </xf>
    <xf numFmtId="0" fontId="0" fillId="2" borderId="1" xfId="0" applyFill="1" applyBorder="1" applyAlignment="1" applyProtection="1">
      <alignment wrapText="1"/>
      <protection locked="0"/>
    </xf>
    <xf numFmtId="0" fontId="0" fillId="15" borderId="2" xfId="0" applyFill="1" applyBorder="1" applyAlignment="1" applyProtection="1">
      <alignment vertical="center" wrapText="1"/>
      <protection locked="0"/>
    </xf>
    <xf numFmtId="0" fontId="0" fillId="15" borderId="3" xfId="0" applyFill="1" applyBorder="1" applyAlignment="1" applyProtection="1">
      <alignment vertical="center" wrapText="1"/>
      <protection locked="0"/>
    </xf>
    <xf numFmtId="0" fontId="0" fillId="15" borderId="4" xfId="0" applyFill="1" applyBorder="1" applyAlignment="1" applyProtection="1">
      <alignment vertical="center" wrapText="1"/>
      <protection locked="0"/>
    </xf>
    <xf numFmtId="0" fontId="0" fillId="15" borderId="2" xfId="0" applyFill="1" applyBorder="1" applyAlignment="1" applyProtection="1">
      <alignment wrapText="1"/>
      <protection locked="0"/>
    </xf>
    <xf numFmtId="0" fontId="0" fillId="2" borderId="1" xfId="0" applyFill="1" applyBorder="1" applyAlignment="1">
      <alignment wrapText="1"/>
    </xf>
    <xf numFmtId="0" fontId="2" fillId="2" borderId="1" xfId="0" applyFont="1" applyFill="1" applyBorder="1" applyAlignment="1">
      <alignment horizontal="center" vertical="center" wrapText="1"/>
    </xf>
    <xf numFmtId="0" fontId="0" fillId="2" borderId="29" xfId="0" applyFill="1" applyBorder="1" applyAlignment="1">
      <alignment wrapText="1"/>
    </xf>
    <xf numFmtId="0" fontId="2" fillId="2" borderId="30" xfId="0" applyFont="1" applyFill="1" applyBorder="1" applyAlignment="1">
      <alignment horizontal="center" vertical="center" wrapText="1"/>
    </xf>
    <xf numFmtId="0" fontId="0" fillId="2" borderId="30" xfId="0" applyFill="1" applyBorder="1" applyAlignment="1">
      <alignment wrapText="1"/>
    </xf>
    <xf numFmtId="0" fontId="0" fillId="2" borderId="15" xfId="0" applyFill="1" applyBorder="1" applyAlignment="1">
      <alignment wrapText="1"/>
    </xf>
    <xf numFmtId="0" fontId="0" fillId="2" borderId="4" xfId="0" applyFill="1" applyBorder="1" applyAlignment="1">
      <alignment wrapText="1"/>
    </xf>
    <xf numFmtId="0" fontId="0" fillId="2" borderId="2" xfId="0" applyFill="1" applyBorder="1" applyAlignment="1">
      <alignment wrapText="1"/>
    </xf>
    <xf numFmtId="0" fontId="0" fillId="2" borderId="0" xfId="0" applyFill="1" applyAlignment="1">
      <alignment wrapText="1"/>
    </xf>
    <xf numFmtId="0" fontId="2" fillId="2" borderId="0" xfId="0" applyFont="1" applyFill="1" applyAlignment="1">
      <alignment horizontal="center" vertical="center" wrapText="1"/>
    </xf>
    <xf numFmtId="0" fontId="1" fillId="0" borderId="0" xfId="0" applyFont="1"/>
    <xf numFmtId="0" fontId="27" fillId="12" borderId="7" xfId="0" applyFont="1" applyFill="1" applyBorder="1" applyAlignment="1" applyProtection="1">
      <alignment horizontal="center" vertical="center"/>
      <protection hidden="1"/>
    </xf>
    <xf numFmtId="0" fontId="27" fillId="12" borderId="7" xfId="0" applyFont="1" applyFill="1" applyBorder="1" applyAlignment="1" applyProtection="1">
      <alignment horizontal="center" vertical="center" wrapText="1"/>
      <protection hidden="1"/>
    </xf>
    <xf numFmtId="0" fontId="23" fillId="11" borderId="2" xfId="0" applyFont="1" applyFill="1" applyBorder="1" applyAlignment="1">
      <alignment horizontal="center" vertical="center" wrapText="1"/>
    </xf>
    <xf numFmtId="2" fontId="0" fillId="4" borderId="7" xfId="0" applyNumberFormat="1" applyFill="1" applyBorder="1" applyAlignment="1" applyProtection="1">
      <alignment horizontal="center" vertical="center"/>
      <protection locked="0"/>
    </xf>
    <xf numFmtId="0" fontId="0" fillId="4" borderId="33" xfId="0" applyFill="1" applyBorder="1" applyAlignment="1" applyProtection="1">
      <alignment horizontal="center" vertical="center" wrapText="1"/>
      <protection locked="0"/>
    </xf>
    <xf numFmtId="0" fontId="0" fillId="4" borderId="34" xfId="0" applyFill="1" applyBorder="1" applyAlignment="1" applyProtection="1">
      <alignment horizontal="center" vertical="center" wrapText="1"/>
      <protection locked="0"/>
    </xf>
    <xf numFmtId="0" fontId="2" fillId="0" borderId="0" xfId="0" applyFont="1" applyAlignment="1" applyProtection="1">
      <alignment horizontal="center" vertical="center"/>
      <protection hidden="1"/>
    </xf>
    <xf numFmtId="0" fontId="23" fillId="11" borderId="7" xfId="0" applyFont="1" applyFill="1" applyBorder="1" applyAlignment="1">
      <alignment horizontal="left" vertical="center" wrapText="1"/>
    </xf>
    <xf numFmtId="0" fontId="23" fillId="11" borderId="1" xfId="0" applyFont="1" applyFill="1" applyBorder="1" applyAlignment="1">
      <alignment horizontal="center" vertical="center" wrapText="1"/>
    </xf>
    <xf numFmtId="0" fontId="0" fillId="11" borderId="1" xfId="0" applyFill="1" applyBorder="1" applyAlignment="1">
      <alignment horizontal="center" wrapText="1"/>
    </xf>
    <xf numFmtId="0" fontId="0" fillId="2" borderId="1" xfId="0" applyFill="1" applyBorder="1" applyAlignment="1">
      <alignment horizontal="center" wrapText="1"/>
    </xf>
    <xf numFmtId="0" fontId="3" fillId="2" borderId="5" xfId="0" applyFont="1" applyFill="1" applyBorder="1" applyAlignment="1" applyProtection="1">
      <alignment vertical="top" wrapText="1"/>
      <protection locked="0"/>
    </xf>
    <xf numFmtId="0" fontId="3" fillId="2" borderId="0" xfId="0" applyFont="1" applyFill="1" applyAlignment="1" applyProtection="1">
      <alignment vertical="top" wrapText="1"/>
      <protection locked="0"/>
    </xf>
    <xf numFmtId="0" fontId="3" fillId="2" borderId="6" xfId="0" applyFont="1" applyFill="1" applyBorder="1" applyAlignment="1" applyProtection="1">
      <alignment vertical="top" wrapText="1"/>
      <protection locked="0"/>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4" fillId="2" borderId="5"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6" xfId="0" applyFont="1" applyFill="1" applyBorder="1" applyAlignment="1">
      <alignment horizontal="left" vertical="center" wrapText="1"/>
    </xf>
    <xf numFmtId="0" fontId="11" fillId="7" borderId="2" xfId="0" applyFont="1" applyFill="1" applyBorder="1" applyAlignment="1">
      <alignment horizontal="center" vertical="center"/>
    </xf>
    <xf numFmtId="0" fontId="11" fillId="7" borderId="3" xfId="0" applyFont="1" applyFill="1" applyBorder="1" applyAlignment="1">
      <alignment horizontal="center" vertical="center"/>
    </xf>
    <xf numFmtId="0" fontId="11" fillId="7" borderId="4" xfId="0" applyFont="1" applyFill="1" applyBorder="1" applyAlignment="1">
      <alignment horizontal="center" vertic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4" fillId="2" borderId="5" xfId="0" applyFont="1" applyFill="1" applyBorder="1" applyAlignment="1">
      <alignment horizontal="left" vertical="top" wrapText="1"/>
    </xf>
    <xf numFmtId="0" fontId="4" fillId="2" borderId="0" xfId="0" applyFont="1" applyFill="1" applyAlignment="1">
      <alignment horizontal="left" vertical="top" wrapText="1"/>
    </xf>
    <xf numFmtId="0" fontId="4" fillId="2" borderId="6" xfId="0" applyFont="1" applyFill="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15" borderId="7" xfId="0" applyFill="1" applyBorder="1" applyAlignment="1" applyProtection="1">
      <alignment horizontal="left" vertical="center" wrapText="1"/>
      <protection locked="0"/>
    </xf>
    <xf numFmtId="0" fontId="11" fillId="11" borderId="2" xfId="0"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0" fillId="15" borderId="3" xfId="0" applyFill="1" applyBorder="1" applyAlignment="1" applyProtection="1">
      <alignment horizontal="center" wrapText="1"/>
      <protection locked="0"/>
    </xf>
    <xf numFmtId="0" fontId="0" fillId="15" borderId="4" xfId="0" applyFill="1" applyBorder="1" applyAlignment="1" applyProtection="1">
      <alignment horizontal="center" wrapText="1"/>
      <protection locked="0"/>
    </xf>
    <xf numFmtId="0" fontId="0" fillId="15" borderId="2" xfId="0" applyFill="1" applyBorder="1" applyAlignment="1" applyProtection="1">
      <alignment vertical="center" wrapText="1"/>
      <protection locked="0"/>
    </xf>
    <xf numFmtId="0" fontId="0" fillId="15" borderId="3" xfId="0" applyFill="1" applyBorder="1" applyAlignment="1" applyProtection="1">
      <alignment vertical="center" wrapText="1"/>
      <protection locked="0"/>
    </xf>
    <xf numFmtId="0" fontId="0" fillId="15" borderId="4" xfId="0" applyFill="1" applyBorder="1" applyAlignment="1" applyProtection="1">
      <alignment vertical="center" wrapText="1"/>
      <protection locked="0"/>
    </xf>
    <xf numFmtId="0" fontId="23" fillId="11" borderId="5" xfId="0" applyFont="1" applyFill="1" applyBorder="1" applyAlignment="1">
      <alignment horizontal="center" vertical="center" wrapText="1"/>
    </xf>
    <xf numFmtId="0" fontId="23" fillId="11" borderId="0" xfId="0" applyFont="1" applyFill="1" applyAlignment="1">
      <alignment horizontal="center" vertical="center" wrapText="1"/>
    </xf>
    <xf numFmtId="0" fontId="23" fillId="11" borderId="6" xfId="0" applyFont="1" applyFill="1" applyBorder="1" applyAlignment="1">
      <alignment horizontal="center" vertical="center" wrapText="1"/>
    </xf>
    <xf numFmtId="0" fontId="3" fillId="18" borderId="5" xfId="0" applyFont="1" applyFill="1" applyBorder="1" applyAlignment="1" applyProtection="1">
      <alignment horizontal="center" vertical="top" wrapText="1"/>
      <protection locked="0"/>
    </xf>
    <xf numFmtId="0" fontId="3" fillId="18" borderId="0" xfId="0" applyFont="1" applyFill="1" applyAlignment="1" applyProtection="1">
      <alignment horizontal="center" vertical="top" wrapText="1"/>
      <protection locked="0"/>
    </xf>
    <xf numFmtId="0" fontId="3" fillId="18" borderId="6" xfId="0" applyFont="1" applyFill="1" applyBorder="1" applyAlignment="1" applyProtection="1">
      <alignment horizontal="center" vertical="top" wrapText="1"/>
      <protection locked="0"/>
    </xf>
    <xf numFmtId="0" fontId="3" fillId="18" borderId="16" xfId="0" applyFont="1" applyFill="1" applyBorder="1" applyAlignment="1" applyProtection="1">
      <alignment horizontal="center" vertical="top" wrapText="1"/>
      <protection locked="0"/>
    </xf>
    <xf numFmtId="0" fontId="3" fillId="18" borderId="17" xfId="0" applyFont="1" applyFill="1" applyBorder="1" applyAlignment="1" applyProtection="1">
      <alignment horizontal="center" vertical="top" wrapText="1"/>
      <protection locked="0"/>
    </xf>
    <xf numFmtId="0" fontId="3" fillId="18" borderId="18" xfId="0" applyFont="1" applyFill="1" applyBorder="1" applyAlignment="1" applyProtection="1">
      <alignment horizontal="center" vertical="top" wrapText="1"/>
      <protection locked="0"/>
    </xf>
    <xf numFmtId="0" fontId="23" fillId="11" borderId="2" xfId="0" applyFont="1" applyFill="1" applyBorder="1" applyAlignment="1">
      <alignment horizontal="center" vertical="center" wrapText="1"/>
    </xf>
    <xf numFmtId="0" fontId="23" fillId="11" borderId="4" xfId="0" applyFont="1" applyFill="1" applyBorder="1" applyAlignment="1">
      <alignment horizontal="center" vertical="center" wrapText="1"/>
    </xf>
    <xf numFmtId="0" fontId="26" fillId="12" borderId="22" xfId="0" applyFont="1" applyFill="1" applyBorder="1" applyAlignment="1" applyProtection="1">
      <alignment horizontal="center" vertical="center" wrapText="1"/>
      <protection hidden="1"/>
    </xf>
    <xf numFmtId="0" fontId="26" fillId="12" borderId="8" xfId="0" applyFont="1" applyFill="1" applyBorder="1" applyAlignment="1" applyProtection="1">
      <alignment horizontal="center" vertical="center" wrapText="1"/>
      <protection hidden="1"/>
    </xf>
    <xf numFmtId="0" fontId="18" fillId="4" borderId="11"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18" fillId="4" borderId="13" xfId="0" applyFont="1" applyFill="1" applyBorder="1" applyAlignment="1" applyProtection="1">
      <alignment horizontal="center" vertical="center" wrapText="1"/>
      <protection hidden="1"/>
    </xf>
    <xf numFmtId="0" fontId="18" fillId="4" borderId="14" xfId="0" applyFont="1" applyFill="1" applyBorder="1" applyAlignment="1" applyProtection="1">
      <alignment horizontal="center" vertical="center" wrapText="1"/>
      <protection hidden="1"/>
    </xf>
    <xf numFmtId="0" fontId="26" fillId="12" borderId="11" xfId="0" applyFont="1" applyFill="1" applyBorder="1" applyAlignment="1" applyProtection="1">
      <alignment horizontal="center" vertical="center" wrapText="1"/>
      <protection hidden="1"/>
    </xf>
    <xf numFmtId="0" fontId="26" fillId="12" borderId="12" xfId="0" applyFont="1" applyFill="1" applyBorder="1" applyAlignment="1" applyProtection="1">
      <alignment horizontal="center" vertical="center" wrapText="1"/>
      <protection hidden="1"/>
    </xf>
    <xf numFmtId="0" fontId="26" fillId="12" borderId="13" xfId="0" applyFont="1" applyFill="1" applyBorder="1" applyAlignment="1" applyProtection="1">
      <alignment horizontal="center" vertical="center" wrapText="1"/>
      <protection hidden="1"/>
    </xf>
    <xf numFmtId="0" fontId="26" fillId="12" borderId="14" xfId="0" applyFont="1" applyFill="1" applyBorder="1" applyAlignment="1" applyProtection="1">
      <alignment horizontal="center" vertical="center" wrapText="1"/>
      <protection hidden="1"/>
    </xf>
    <xf numFmtId="0" fontId="27" fillId="12" borderId="22" xfId="0" applyFont="1" applyFill="1" applyBorder="1" applyAlignment="1" applyProtection="1">
      <alignment horizontal="right" vertical="center" wrapText="1"/>
      <protection hidden="1"/>
    </xf>
    <xf numFmtId="0" fontId="27" fillId="12" borderId="8" xfId="0" applyFont="1" applyFill="1" applyBorder="1" applyAlignment="1" applyProtection="1">
      <alignment horizontal="right" vertical="center" wrapText="1"/>
      <protection hidden="1"/>
    </xf>
    <xf numFmtId="0" fontId="25" fillId="12" borderId="22" xfId="0" applyFont="1" applyFill="1" applyBorder="1" applyAlignment="1" applyProtection="1">
      <alignment horizontal="right" vertical="center" wrapText="1"/>
      <protection hidden="1"/>
    </xf>
    <xf numFmtId="0" fontId="25" fillId="12" borderId="8" xfId="0" applyFont="1" applyFill="1" applyBorder="1" applyAlignment="1" applyProtection="1">
      <alignment horizontal="right" vertical="center" wrapText="1"/>
      <protection hidden="1"/>
    </xf>
    <xf numFmtId="0" fontId="2" fillId="14" borderId="26" xfId="0" applyFont="1" applyFill="1" applyBorder="1" applyAlignment="1" applyProtection="1">
      <alignment horizontal="center" vertical="center"/>
      <protection hidden="1"/>
    </xf>
    <xf numFmtId="0" fontId="2" fillId="14" borderId="27" xfId="0" applyFont="1" applyFill="1" applyBorder="1" applyAlignment="1" applyProtection="1">
      <alignment horizontal="center" vertical="center"/>
      <protection hidden="1"/>
    </xf>
    <xf numFmtId="0" fontId="2" fillId="14" borderId="28"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19" fillId="2" borderId="13" xfId="0" applyFont="1" applyFill="1" applyBorder="1" applyAlignment="1" applyProtection="1">
      <alignment horizontal="center" vertical="center" wrapText="1"/>
      <protection hidden="1"/>
    </xf>
    <xf numFmtId="0" fontId="19" fillId="2" borderId="14" xfId="0" applyFont="1" applyFill="1" applyBorder="1" applyAlignment="1" applyProtection="1">
      <alignment horizontal="center" vertical="center" wrapText="1"/>
      <protection hidden="1"/>
    </xf>
    <xf numFmtId="0" fontId="25" fillId="12" borderId="11" xfId="0" applyFont="1" applyFill="1" applyBorder="1" applyAlignment="1" applyProtection="1">
      <alignment horizontal="right" vertical="center" wrapText="1"/>
      <protection hidden="1"/>
    </xf>
    <xf numFmtId="0" fontId="25" fillId="12" borderId="12" xfId="0" applyFont="1" applyFill="1" applyBorder="1" applyAlignment="1" applyProtection="1">
      <alignment horizontal="right" vertical="center" wrapText="1"/>
      <protection hidden="1"/>
    </xf>
    <xf numFmtId="0" fontId="25" fillId="12" borderId="10" xfId="0" applyFont="1" applyFill="1" applyBorder="1" applyAlignment="1" applyProtection="1">
      <alignment horizontal="right" vertical="center" wrapText="1"/>
      <protection hidden="1"/>
    </xf>
    <xf numFmtId="0" fontId="25" fillId="12" borderId="9" xfId="0" applyFont="1" applyFill="1" applyBorder="1" applyAlignment="1" applyProtection="1">
      <alignment horizontal="right" vertical="center" wrapText="1"/>
      <protection hidden="1"/>
    </xf>
    <xf numFmtId="0" fontId="25" fillId="12" borderId="13" xfId="0" applyFont="1" applyFill="1" applyBorder="1" applyAlignment="1" applyProtection="1">
      <alignment horizontal="right" vertical="center" wrapText="1"/>
      <protection hidden="1"/>
    </xf>
    <xf numFmtId="0" fontId="25" fillId="12" borderId="14" xfId="0" applyFont="1" applyFill="1" applyBorder="1" applyAlignment="1" applyProtection="1">
      <alignment horizontal="right" vertical="center" wrapText="1"/>
      <protection hidden="1"/>
    </xf>
    <xf numFmtId="2" fontId="9" fillId="4" borderId="22" xfId="1" applyNumberFormat="1" applyFont="1" applyFill="1" applyBorder="1" applyAlignment="1" applyProtection="1">
      <alignment horizontal="center" vertical="center" wrapText="1"/>
      <protection hidden="1"/>
    </xf>
    <xf numFmtId="2" fontId="9" fillId="4" borderId="8" xfId="1" applyNumberFormat="1" applyFont="1" applyFill="1" applyBorder="1" applyAlignment="1" applyProtection="1">
      <alignment horizontal="center" vertical="center" wrapText="1"/>
      <protection hidden="1"/>
    </xf>
    <xf numFmtId="2" fontId="7" fillId="0" borderId="22" xfId="1" applyNumberFormat="1" applyFont="1" applyFill="1" applyBorder="1" applyAlignment="1" applyProtection="1">
      <alignment horizontal="center" vertical="center"/>
      <protection locked="0"/>
    </xf>
    <xf numFmtId="2" fontId="7" fillId="0" borderId="8" xfId="1" applyNumberFormat="1"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wrapText="1"/>
      <protection hidden="1"/>
    </xf>
    <xf numFmtId="0" fontId="9" fillId="2" borderId="9" xfId="0" applyFont="1" applyFill="1" applyBorder="1" applyAlignment="1" applyProtection="1">
      <alignment horizontal="center" vertical="center" wrapText="1"/>
      <protection hidden="1"/>
    </xf>
    <xf numFmtId="0" fontId="3" fillId="4" borderId="22" xfId="0" applyFont="1" applyFill="1" applyBorder="1" applyAlignment="1" applyProtection="1">
      <alignment horizontal="center" vertical="center" wrapText="1"/>
      <protection hidden="1"/>
    </xf>
    <xf numFmtId="0" fontId="3" fillId="4" borderId="8" xfId="0" applyFont="1" applyFill="1" applyBorder="1" applyAlignment="1" applyProtection="1">
      <alignment horizontal="center" vertical="center" wrapText="1"/>
      <protection hidden="1"/>
    </xf>
    <xf numFmtId="2" fontId="7" fillId="4" borderId="22" xfId="1" applyNumberFormat="1" applyFont="1" applyFill="1" applyBorder="1" applyAlignment="1" applyProtection="1">
      <alignment horizontal="center" vertical="center"/>
      <protection hidden="1"/>
    </xf>
    <xf numFmtId="2" fontId="7" fillId="4" borderId="8" xfId="1" applyNumberFormat="1" applyFont="1" applyFill="1" applyBorder="1" applyAlignment="1" applyProtection="1">
      <alignment horizontal="center" vertical="center"/>
      <protection hidden="1"/>
    </xf>
    <xf numFmtId="2" fontId="9" fillId="4" borderId="22" xfId="1" applyNumberFormat="1" applyFont="1" applyFill="1" applyBorder="1" applyAlignment="1" applyProtection="1">
      <alignment horizontal="center" vertical="center"/>
      <protection hidden="1"/>
    </xf>
    <xf numFmtId="2" fontId="9" fillId="4" borderId="8" xfId="1" applyNumberFormat="1" applyFont="1" applyFill="1" applyBorder="1" applyAlignment="1" applyProtection="1">
      <alignment horizontal="center" vertical="center"/>
      <protection hidden="1"/>
    </xf>
    <xf numFmtId="0" fontId="11" fillId="12" borderId="11" xfId="0" applyFont="1" applyFill="1" applyBorder="1" applyAlignment="1" applyProtection="1">
      <alignment horizontal="center" vertical="center" wrapText="1"/>
      <protection hidden="1"/>
    </xf>
    <xf numFmtId="0" fontId="11" fillId="12" borderId="24" xfId="0" applyFont="1" applyFill="1" applyBorder="1" applyAlignment="1" applyProtection="1">
      <alignment horizontal="center" vertical="center" wrapText="1"/>
      <protection hidden="1"/>
    </xf>
    <xf numFmtId="0" fontId="11" fillId="12" borderId="12" xfId="0" applyFont="1" applyFill="1" applyBorder="1" applyAlignment="1" applyProtection="1">
      <alignment horizontal="center" vertical="center" wrapText="1"/>
      <protection hidden="1"/>
    </xf>
    <xf numFmtId="0" fontId="34" fillId="12" borderId="13" xfId="0" applyFont="1" applyFill="1" applyBorder="1" applyAlignment="1" applyProtection="1">
      <alignment horizontal="center" vertical="center" wrapText="1"/>
      <protection hidden="1"/>
    </xf>
    <xf numFmtId="0" fontId="34" fillId="12" borderId="25" xfId="0" applyFont="1" applyFill="1" applyBorder="1" applyAlignment="1" applyProtection="1">
      <alignment horizontal="center" vertical="center" wrapText="1"/>
      <protection hidden="1"/>
    </xf>
    <xf numFmtId="0" fontId="34" fillId="12" borderId="14" xfId="0" applyFont="1" applyFill="1" applyBorder="1" applyAlignment="1" applyProtection="1">
      <alignment horizontal="center" vertical="center" wrapText="1"/>
      <protection hidden="1"/>
    </xf>
    <xf numFmtId="0" fontId="11" fillId="12" borderId="22" xfId="0" applyFont="1" applyFill="1" applyBorder="1" applyAlignment="1" applyProtection="1">
      <alignment horizontal="center" vertical="center"/>
      <protection hidden="1"/>
    </xf>
    <xf numFmtId="0" fontId="11" fillId="12" borderId="23" xfId="0" applyFont="1" applyFill="1" applyBorder="1" applyAlignment="1" applyProtection="1">
      <alignment horizontal="center" vertical="center"/>
      <protection hidden="1"/>
    </xf>
    <xf numFmtId="0" fontId="11" fillId="12" borderId="8" xfId="0" applyFont="1" applyFill="1" applyBorder="1" applyAlignment="1" applyProtection="1">
      <alignment horizontal="center" vertical="center"/>
      <protection hidden="1"/>
    </xf>
    <xf numFmtId="0" fontId="25" fillId="12" borderId="24" xfId="0" applyFont="1" applyFill="1" applyBorder="1" applyAlignment="1" applyProtection="1">
      <alignment horizontal="right" vertical="center" wrapText="1"/>
      <protection hidden="1"/>
    </xf>
    <xf numFmtId="0" fontId="25" fillId="12" borderId="0" xfId="0" applyFont="1" applyFill="1" applyAlignment="1" applyProtection="1">
      <alignment horizontal="right" vertical="center" wrapText="1"/>
      <protection hidden="1"/>
    </xf>
    <xf numFmtId="0" fontId="0" fillId="2" borderId="0" xfId="0" applyFill="1" applyAlignment="1" applyProtection="1">
      <alignment horizontal="center" vertical="center" wrapText="1"/>
      <protection hidden="1"/>
    </xf>
    <xf numFmtId="0" fontId="11" fillId="17" borderId="5" xfId="0" applyFont="1" applyFill="1" applyBorder="1" applyAlignment="1" applyProtection="1">
      <alignment horizontal="center" vertical="center"/>
      <protection hidden="1"/>
    </xf>
    <xf numFmtId="0" fontId="11" fillId="17" borderId="0" xfId="0" applyFont="1" applyFill="1" applyAlignment="1" applyProtection="1">
      <alignment horizontal="center" vertical="center"/>
      <protection hidden="1"/>
    </xf>
    <xf numFmtId="0" fontId="11" fillId="11" borderId="0" xfId="0" applyFont="1" applyFill="1" applyAlignment="1" applyProtection="1">
      <alignment horizontal="center" vertical="center"/>
      <protection hidden="1"/>
    </xf>
    <xf numFmtId="0" fontId="2" fillId="13" borderId="26" xfId="0" applyFont="1" applyFill="1" applyBorder="1" applyAlignment="1" applyProtection="1">
      <alignment horizontal="center" vertical="center"/>
      <protection hidden="1"/>
    </xf>
    <xf numFmtId="0" fontId="2" fillId="13" borderId="27" xfId="0" applyFont="1" applyFill="1" applyBorder="1" applyAlignment="1" applyProtection="1">
      <alignment horizontal="center" vertical="center"/>
      <protection hidden="1"/>
    </xf>
    <xf numFmtId="0" fontId="2" fillId="13" borderId="28" xfId="0" applyFont="1" applyFill="1" applyBorder="1" applyAlignment="1" applyProtection="1">
      <alignment horizontal="center" vertical="center"/>
      <protection hidden="1"/>
    </xf>
    <xf numFmtId="0" fontId="30" fillId="12" borderId="31" xfId="0" applyFont="1" applyFill="1" applyBorder="1" applyAlignment="1" applyProtection="1">
      <alignment horizontal="right" vertical="center" wrapText="1" indent="2"/>
      <protection hidden="1"/>
    </xf>
    <xf numFmtId="0" fontId="30" fillId="12" borderId="32" xfId="0" applyFont="1" applyFill="1" applyBorder="1" applyAlignment="1" applyProtection="1">
      <alignment horizontal="right" vertical="center" wrapText="1" indent="2"/>
      <protection hidden="1"/>
    </xf>
    <xf numFmtId="0" fontId="30" fillId="12" borderId="38" xfId="0" applyFont="1" applyFill="1" applyBorder="1" applyAlignment="1" applyProtection="1">
      <alignment horizontal="right" vertical="center" wrapText="1" indent="2"/>
      <protection hidden="1"/>
    </xf>
    <xf numFmtId="0" fontId="30" fillId="12" borderId="39" xfId="0" applyFont="1" applyFill="1" applyBorder="1" applyAlignment="1" applyProtection="1">
      <alignment horizontal="right" vertical="center" wrapText="1" indent="2"/>
      <protection hidden="1"/>
    </xf>
    <xf numFmtId="0" fontId="30" fillId="12" borderId="31" xfId="0" applyFont="1" applyFill="1" applyBorder="1" applyAlignment="1" applyProtection="1">
      <alignment horizontal="right" vertical="top" wrapText="1" indent="2"/>
      <protection hidden="1"/>
    </xf>
    <xf numFmtId="0" fontId="30" fillId="12" borderId="32" xfId="0" applyFont="1" applyFill="1" applyBorder="1" applyAlignment="1" applyProtection="1">
      <alignment horizontal="right" vertical="top" wrapText="1" indent="2"/>
      <protection hidden="1"/>
    </xf>
    <xf numFmtId="0" fontId="30" fillId="12" borderId="36" xfId="0" applyFont="1" applyFill="1" applyBorder="1" applyAlignment="1" applyProtection="1">
      <alignment horizontal="right" vertical="top" wrapText="1" indent="2"/>
      <protection hidden="1"/>
    </xf>
    <xf numFmtId="0" fontId="30" fillId="12" borderId="9" xfId="0" applyFont="1" applyFill="1" applyBorder="1" applyAlignment="1" applyProtection="1">
      <alignment horizontal="right" vertical="top" wrapText="1" indent="2"/>
      <protection hidden="1"/>
    </xf>
    <xf numFmtId="0" fontId="30" fillId="12" borderId="38" xfId="0" applyFont="1" applyFill="1" applyBorder="1" applyAlignment="1" applyProtection="1">
      <alignment horizontal="right" vertical="top" wrapText="1" indent="2"/>
      <protection hidden="1"/>
    </xf>
    <xf numFmtId="0" fontId="30" fillId="12" borderId="39" xfId="0" applyFont="1" applyFill="1" applyBorder="1" applyAlignment="1" applyProtection="1">
      <alignment horizontal="right" vertical="top" wrapText="1" indent="2"/>
      <protection hidden="1"/>
    </xf>
    <xf numFmtId="0" fontId="30" fillId="12" borderId="36" xfId="0" applyFont="1" applyFill="1" applyBorder="1" applyAlignment="1" applyProtection="1">
      <alignment horizontal="right" vertical="center" wrapText="1" indent="2"/>
      <protection hidden="1"/>
    </xf>
    <xf numFmtId="0" fontId="30" fillId="12" borderId="9" xfId="0" applyFont="1" applyFill="1" applyBorder="1" applyAlignment="1" applyProtection="1">
      <alignment horizontal="right" vertical="center" wrapText="1" indent="2"/>
      <protection hidden="1"/>
    </xf>
    <xf numFmtId="0" fontId="2" fillId="14" borderId="0" xfId="0" applyFont="1" applyFill="1" applyAlignment="1" applyProtection="1">
      <alignment horizontal="center" vertical="center"/>
      <protection hidden="1"/>
    </xf>
    <xf numFmtId="0" fontId="29" fillId="13" borderId="0" xfId="0" applyFont="1" applyFill="1" applyAlignment="1" applyProtection="1">
      <alignment horizontal="center" vertical="center"/>
      <protection hidden="1"/>
    </xf>
    <xf numFmtId="0" fontId="0" fillId="5" borderId="0" xfId="0" applyFill="1" applyAlignment="1">
      <alignment horizontal="left"/>
    </xf>
    <xf numFmtId="0" fontId="2" fillId="16" borderId="0" xfId="0" applyFont="1" applyFill="1" applyAlignment="1">
      <alignment horizontal="center" vertical="center"/>
    </xf>
    <xf numFmtId="0" fontId="2" fillId="3" borderId="5" xfId="0" applyFont="1" applyFill="1" applyBorder="1" applyAlignment="1">
      <alignment horizontal="center" vertical="center"/>
    </xf>
    <xf numFmtId="0" fontId="2" fillId="3" borderId="0" xfId="0" applyFont="1" applyFill="1" applyAlignment="1">
      <alignment horizontal="center" vertical="center"/>
    </xf>
    <xf numFmtId="0" fontId="0" fillId="2" borderId="0" xfId="0" applyFill="1" applyAlignment="1">
      <alignment horizontal="right"/>
    </xf>
    <xf numFmtId="0" fontId="11" fillId="17" borderId="0" xfId="0" applyFont="1" applyFill="1" applyAlignment="1">
      <alignment horizontal="center" vertical="center"/>
    </xf>
    <xf numFmtId="0" fontId="9" fillId="2" borderId="7" xfId="0" applyFont="1" applyFill="1" applyBorder="1" applyAlignment="1" applyProtection="1">
      <alignment horizontal="left" vertical="top" wrapText="1"/>
      <protection locked="0"/>
    </xf>
    <xf numFmtId="0" fontId="11" fillId="17" borderId="5" xfId="0" applyFont="1" applyFill="1" applyBorder="1" applyAlignment="1">
      <alignment horizontal="center" vertical="center"/>
    </xf>
    <xf numFmtId="0" fontId="3" fillId="4" borderId="16" xfId="0" applyFont="1" applyFill="1" applyBorder="1" applyAlignment="1" applyProtection="1">
      <alignment horizontal="center" wrapText="1"/>
      <protection locked="0"/>
    </xf>
    <xf numFmtId="0" fontId="3" fillId="4" borderId="17" xfId="0" applyFont="1" applyFill="1" applyBorder="1" applyAlignment="1" applyProtection="1">
      <alignment horizontal="center" wrapText="1"/>
      <protection locked="0"/>
    </xf>
    <xf numFmtId="0" fontId="3" fillId="4" borderId="18" xfId="0" applyFont="1" applyFill="1" applyBorder="1" applyAlignment="1" applyProtection="1">
      <alignment horizontal="center" wrapText="1"/>
      <protection locked="0"/>
    </xf>
    <xf numFmtId="0" fontId="1" fillId="10" borderId="22" xfId="0" applyFont="1" applyFill="1" applyBorder="1" applyAlignment="1">
      <alignment horizontal="center" vertical="center" wrapText="1"/>
    </xf>
    <xf numFmtId="0" fontId="1" fillId="10" borderId="23" xfId="0" applyFont="1" applyFill="1" applyBorder="1" applyAlignment="1">
      <alignment horizontal="center" vertical="center" wrapText="1"/>
    </xf>
    <xf numFmtId="0" fontId="1" fillId="10" borderId="8" xfId="0" applyFont="1" applyFill="1" applyBorder="1" applyAlignment="1">
      <alignment horizontal="center" vertical="center" wrapText="1"/>
    </xf>
    <xf numFmtId="0" fontId="1" fillId="0" borderId="0" xfId="0" applyFont="1" applyAlignment="1">
      <alignment horizontal="center" vertical="center"/>
    </xf>
    <xf numFmtId="0" fontId="0" fillId="10" borderId="7" xfId="0" applyFill="1" applyBorder="1" applyAlignment="1">
      <alignment horizontal="center" vertical="center"/>
    </xf>
    <xf numFmtId="0" fontId="16" fillId="9" borderId="22" xfId="0" applyFont="1" applyFill="1" applyBorder="1" applyAlignment="1">
      <alignment horizontal="center" vertical="center"/>
    </xf>
    <xf numFmtId="0" fontId="16" fillId="9" borderId="23" xfId="0" applyFont="1" applyFill="1" applyBorder="1" applyAlignment="1">
      <alignment horizontal="center" vertical="center"/>
    </xf>
    <xf numFmtId="0" fontId="16" fillId="9" borderId="8"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23" xfId="0" applyFont="1" applyFill="1" applyBorder="1" applyAlignment="1">
      <alignment horizontal="center" vertical="center"/>
    </xf>
    <xf numFmtId="0" fontId="16" fillId="8" borderId="8" xfId="0" applyFont="1" applyFill="1" applyBorder="1" applyAlignment="1">
      <alignment horizontal="center" vertical="center"/>
    </xf>
    <xf numFmtId="166" fontId="1" fillId="8" borderId="7" xfId="1" applyNumberFormat="1" applyFont="1" applyFill="1" applyBorder="1" applyAlignment="1">
      <alignment horizontal="center" vertical="center"/>
    </xf>
    <xf numFmtId="0" fontId="1" fillId="8" borderId="7" xfId="0" applyFont="1" applyFill="1" applyBorder="1" applyAlignment="1">
      <alignment horizontal="center" vertical="center"/>
    </xf>
    <xf numFmtId="0" fontId="0" fillId="10" borderId="7" xfId="0" applyFill="1" applyBorder="1" applyAlignment="1">
      <alignment horizontal="center" vertical="center" wrapText="1"/>
    </xf>
    <xf numFmtId="0" fontId="1" fillId="10" borderId="7" xfId="0" applyFont="1" applyFill="1" applyBorder="1" applyAlignment="1">
      <alignment horizontal="right" vertical="center" wrapText="1"/>
    </xf>
  </cellXfs>
  <cellStyles count="2">
    <cellStyle name="Comma" xfId="1" builtinId="3"/>
    <cellStyle name="Normal" xfId="0" builtinId="0"/>
  </cellStyles>
  <dxfs count="15">
    <dxf>
      <font>
        <b/>
        <i val="0"/>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ont>
        <b/>
        <i val="0"/>
        <color theme="0"/>
      </font>
      <fill>
        <patternFill>
          <bgColor rgb="FFC00000"/>
        </patternFill>
      </fill>
    </dxf>
    <dxf>
      <font>
        <color theme="0" tint="-0.14996795556505021"/>
      </font>
    </dxf>
    <dxf>
      <font>
        <color theme="0" tint="-0.14996795556505021"/>
      </font>
    </dxf>
    <dxf>
      <fill>
        <patternFill>
          <bgColor theme="9"/>
        </patternFill>
      </fill>
    </dxf>
    <dxf>
      <font>
        <color theme="0"/>
      </font>
      <fill>
        <patternFill>
          <bgColor rgb="FFFF0000"/>
        </patternFill>
      </fill>
    </dxf>
    <dxf>
      <fill>
        <patternFill>
          <bgColor theme="9"/>
        </patternFill>
      </fill>
    </dxf>
    <dxf>
      <font>
        <color theme="0"/>
      </font>
      <fill>
        <patternFill>
          <bgColor rgb="FFFF0000"/>
        </patternFill>
      </fill>
    </dxf>
    <dxf>
      <fill>
        <patternFill patternType="solid">
          <bgColor theme="0" tint="-0.14996795556505021"/>
        </patternFill>
      </fill>
    </dxf>
  </dxfs>
  <tableStyles count="0" defaultTableStyle="TableStyleMedium2" defaultPivotStyle="PivotStyleLight16"/>
  <colors>
    <mruColors>
      <color rgb="FF004D31"/>
      <color rgb="FF7F2669"/>
      <color rgb="FF0563C1"/>
      <color rgb="FFF58383"/>
      <color rgb="FFBDD7EE"/>
      <color rgb="FFFFBDBD"/>
      <color rgb="FFFF8F8F"/>
      <color rgb="FFFF0000"/>
      <color rgb="FF8EA9DB"/>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62754</xdr:colOff>
      <xdr:row>1</xdr:row>
      <xdr:rowOff>80682</xdr:rowOff>
    </xdr:from>
    <xdr:to>
      <xdr:col>0</xdr:col>
      <xdr:colOff>66066</xdr:colOff>
      <xdr:row>1</xdr:row>
      <xdr:rowOff>615114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8944" y="158787"/>
          <a:ext cx="5080" cy="540009"/>
        </a:xfrm>
        <a:prstGeom prst="rect">
          <a:avLst/>
        </a:prstGeom>
      </xdr:spPr>
    </xdr:pic>
    <xdr:clientData/>
  </xdr:twoCellAnchor>
  <xdr:twoCellAnchor editAs="oneCell">
    <xdr:from>
      <xdr:col>0</xdr:col>
      <xdr:colOff>60960</xdr:colOff>
      <xdr:row>1</xdr:row>
      <xdr:rowOff>99060</xdr:rowOff>
    </xdr:from>
    <xdr:to>
      <xdr:col>2</xdr:col>
      <xdr:colOff>7816</xdr:colOff>
      <xdr:row>1</xdr:row>
      <xdr:rowOff>616347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7150" y="171450"/>
          <a:ext cx="1577943" cy="541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62754</xdr:colOff>
      <xdr:row>1</xdr:row>
      <xdr:rowOff>80682</xdr:rowOff>
    </xdr:from>
    <xdr:to>
      <xdr:col>0</xdr:col>
      <xdr:colOff>64977</xdr:colOff>
      <xdr:row>1</xdr:row>
      <xdr:rowOff>635939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8944" y="158787"/>
          <a:ext cx="1577308" cy="543184"/>
        </a:xfrm>
        <a:prstGeom prst="rect">
          <a:avLst/>
        </a:prstGeom>
      </xdr:spPr>
    </xdr:pic>
    <xdr:clientData/>
  </xdr:twoCellAnchor>
  <xdr:twoCellAnchor editAs="oneCell">
    <xdr:from>
      <xdr:col>0</xdr:col>
      <xdr:colOff>60960</xdr:colOff>
      <xdr:row>1</xdr:row>
      <xdr:rowOff>99060</xdr:rowOff>
    </xdr:from>
    <xdr:to>
      <xdr:col>2</xdr:col>
      <xdr:colOff>3468</xdr:colOff>
      <xdr:row>1</xdr:row>
      <xdr:rowOff>637172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0960" y="175260"/>
          <a:ext cx="1577308" cy="543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23458</xdr:colOff>
      <xdr:row>1</xdr:row>
      <xdr:rowOff>144182</xdr:rowOff>
    </xdr:from>
    <xdr:to>
      <xdr:col>1</xdr:col>
      <xdr:colOff>1440750</xdr:colOff>
      <xdr:row>1</xdr:row>
      <xdr:rowOff>678404</xdr:rowOff>
    </xdr:to>
    <xdr:pic>
      <xdr:nvPicPr>
        <xdr:cNvPr id="2" name="Picture 1">
          <a:extLst>
            <a:ext uri="{FF2B5EF4-FFF2-40B4-BE49-F238E27FC236}">
              <a16:creationId xmlns:a16="http://schemas.microsoft.com/office/drawing/2014/main" id="{98E204EA-9336-472B-A926-6DB943CF803E}"/>
            </a:ext>
          </a:extLst>
        </xdr:cNvPr>
        <xdr:cNvPicPr>
          <a:picLocks noChangeAspect="1"/>
        </xdr:cNvPicPr>
      </xdr:nvPicPr>
      <xdr:blipFill>
        <a:blip xmlns:r="http://schemas.openxmlformats.org/officeDocument/2006/relationships" r:embed="rId1"/>
        <a:stretch>
          <a:fillRect/>
        </a:stretch>
      </xdr:blipFill>
      <xdr:spPr>
        <a:xfrm>
          <a:off x="23458" y="218888"/>
          <a:ext cx="1561210" cy="5336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1</xdr:row>
      <xdr:rowOff>67229</xdr:rowOff>
    </xdr:from>
    <xdr:to>
      <xdr:col>2</xdr:col>
      <xdr:colOff>32855</xdr:colOff>
      <xdr:row>1</xdr:row>
      <xdr:rowOff>603001</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200025" y="143429"/>
          <a:ext cx="1531916" cy="5254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1568032</xdr:colOff>
      <xdr:row>1</xdr:row>
      <xdr:rowOff>561787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42875" y="85725"/>
          <a:ext cx="1584928" cy="5527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1584931</xdr:colOff>
      <xdr:row>1</xdr:row>
      <xdr:rowOff>546679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42875" y="85725"/>
          <a:ext cx="1581118" cy="548899"/>
        </a:xfrm>
        <a:prstGeom prst="rect">
          <a:avLst/>
        </a:prstGeom>
      </xdr:spPr>
    </xdr:pic>
    <xdr:clientData/>
  </xdr:twoCellAnchor>
  <xdr:twoCellAnchor editAs="oneCell">
    <xdr:from>
      <xdr:col>0</xdr:col>
      <xdr:colOff>104775</xdr:colOff>
      <xdr:row>6</xdr:row>
      <xdr:rowOff>57150</xdr:rowOff>
    </xdr:from>
    <xdr:to>
      <xdr:col>10</xdr:col>
      <xdr:colOff>25393</xdr:colOff>
      <xdr:row>28</xdr:row>
      <xdr:rowOff>14523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4775" y="5600700"/>
          <a:ext cx="11647526" cy="3940725"/>
        </a:xfrm>
        <a:prstGeom prst="rect">
          <a:avLst/>
        </a:prstGeom>
      </xdr:spPr>
    </xdr:pic>
    <xdr:clientData/>
  </xdr:twoCellAnchor>
  <xdr:twoCellAnchor editAs="oneCell">
    <xdr:from>
      <xdr:col>0</xdr:col>
      <xdr:colOff>104775</xdr:colOff>
      <xdr:row>30</xdr:row>
      <xdr:rowOff>76200</xdr:rowOff>
    </xdr:from>
    <xdr:to>
      <xdr:col>9</xdr:col>
      <xdr:colOff>289861</xdr:colOff>
      <xdr:row>52</xdr:row>
      <xdr:rowOff>92001</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104775" y="9963150"/>
          <a:ext cx="11237894" cy="4001058"/>
        </a:xfrm>
        <a:prstGeom prst="rect">
          <a:avLst/>
        </a:prstGeom>
      </xdr:spPr>
    </xdr:pic>
    <xdr:clientData/>
  </xdr:twoCellAnchor>
  <xdr:twoCellAnchor editAs="oneCell">
    <xdr:from>
      <xdr:col>1</xdr:col>
      <xdr:colOff>0</xdr:colOff>
      <xdr:row>55</xdr:row>
      <xdr:rowOff>0</xdr:rowOff>
    </xdr:from>
    <xdr:to>
      <xdr:col>10</xdr:col>
      <xdr:colOff>240683</xdr:colOff>
      <xdr:row>78</xdr:row>
      <xdr:rowOff>51707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142875" y="14411325"/>
          <a:ext cx="11812649" cy="4210638"/>
        </a:xfrm>
        <a:prstGeom prst="rect">
          <a:avLst/>
        </a:prstGeom>
      </xdr:spPr>
    </xdr:pic>
    <xdr:clientData/>
  </xdr:twoCellAnchor>
  <xdr:twoCellAnchor editAs="oneCell">
    <xdr:from>
      <xdr:col>1</xdr:col>
      <xdr:colOff>0</xdr:colOff>
      <xdr:row>81</xdr:row>
      <xdr:rowOff>0</xdr:rowOff>
    </xdr:from>
    <xdr:to>
      <xdr:col>9</xdr:col>
      <xdr:colOff>213963</xdr:colOff>
      <xdr:row>107</xdr:row>
      <xdr:rowOff>25428</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142875" y="19116675"/>
          <a:ext cx="11126753" cy="4734586"/>
        </a:xfrm>
        <a:prstGeom prst="rect">
          <a:avLst/>
        </a:prstGeom>
      </xdr:spPr>
    </xdr:pic>
    <xdr:clientData/>
  </xdr:twoCellAnchor>
  <xdr:oneCellAnchor>
    <xdr:from>
      <xdr:col>6</xdr:col>
      <xdr:colOff>53340</xdr:colOff>
      <xdr:row>0</xdr:row>
      <xdr:rowOff>1</xdr:rowOff>
    </xdr:from>
    <xdr:ext cx="2321228" cy="819150"/>
    <xdr:sp macro="" textlink="">
      <xdr:nvSpPr>
        <xdr:cNvPr id="8" name="Rectangle 7">
          <a:extLst>
            <a:ext uri="{FF2B5EF4-FFF2-40B4-BE49-F238E27FC236}">
              <a16:creationId xmlns:a16="http://schemas.microsoft.com/office/drawing/2014/main" id="{00000000-0008-0000-0500-000008000000}"/>
            </a:ext>
          </a:extLst>
        </xdr:cNvPr>
        <xdr:cNvSpPr/>
      </xdr:nvSpPr>
      <xdr:spPr>
        <a:xfrm>
          <a:off x="7987665" y="1"/>
          <a:ext cx="2321228" cy="819150"/>
        </a:xfrm>
        <a:prstGeom prst="rect">
          <a:avLst/>
        </a:prstGeom>
        <a:noFill/>
      </xdr:spPr>
      <xdr:txBody>
        <a:bodyPr wrap="square" lIns="91440" tIns="45720" rIns="91440" bIns="45720">
          <a:noAutofit/>
        </a:bodyPr>
        <a:lstStyle/>
        <a:p>
          <a:pPr algn="ctr"/>
          <a:r>
            <a:rPr lang="en-US" sz="5400" b="1" cap="none" spc="0">
              <a:ln w="22225">
                <a:solidFill>
                  <a:srgbClr val="FF0000"/>
                </a:solidFill>
                <a:prstDash val="solid"/>
              </a:ln>
              <a:solidFill>
                <a:srgbClr val="FF0000"/>
              </a:solidFill>
              <a:effectLst/>
            </a:rPr>
            <a:t>Draft</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127363</xdr:colOff>
      <xdr:row>1</xdr:row>
      <xdr:rowOff>25039</xdr:rowOff>
    </xdr:from>
    <xdr:to>
      <xdr:col>1</xdr:col>
      <xdr:colOff>1531861</xdr:colOff>
      <xdr:row>2</xdr:row>
      <xdr:rowOff>153521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31173" y="116479"/>
          <a:ext cx="1754822" cy="622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holcroft/AppData/Local/Microsoft/Windows/INetCache/Content.Outlook/VJMRY84T/Planning%20Application%20Assessment%20Frameworks_27032022_VB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
      <sheetName val="User input - Checklist"/>
      <sheetName val="Appraiser report - Checklist"/>
      <sheetName val="User input - Full version"/>
      <sheetName val="Appraiser report - Full version"/>
      <sheetName val="Scoring Summary"/>
      <sheetName val="Data Table"/>
      <sheetName val="Model Setup"/>
      <sheetName val="Model Guide"/>
      <sheetName val="Version Control"/>
      <sheetName val="Scoring Control"/>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tsrgd.co.uk/pdf/mfs/mfs2.pdf" TargetMode="External"/><Relationship Id="rId3" Type="http://schemas.openxmlformats.org/officeDocument/2006/relationships/hyperlink" Target="https://assets.publishing.service.gov.uk/government/uploads/system/uploads/attachment_data/file/951074/cycle-infrastructure-design-ltn-1-20.pdf" TargetMode="External"/><Relationship Id="rId7" Type="http://schemas.openxmlformats.org/officeDocument/2006/relationships/hyperlink" Target="https://assets.publishing.service.gov.uk/government/uploads/system/uploads/attachment_data/file/951074/cycle-infrastructure-design-ltn-1-20.pdf" TargetMode="External"/><Relationship Id="rId2" Type="http://schemas.openxmlformats.org/officeDocument/2006/relationships/hyperlink" Target="https://assets.publishing.service.gov.uk/government/uploads/system/uploads/attachment_data/file/951074/cycle-infrastructure-design-ltn-1-20.pdf" TargetMode="External"/><Relationship Id="rId1" Type="http://schemas.openxmlformats.org/officeDocument/2006/relationships/hyperlink" Target="https://assets.publishing.service.gov.uk/government/uploads/system/uploads/attachment_data/file/951074/cycle-infrastructure-design-ltn-1-20.pdf" TargetMode="External"/><Relationship Id="rId6" Type="http://schemas.openxmlformats.org/officeDocument/2006/relationships/hyperlink" Target="https://assets.publishing.service.gov.uk/government/uploads/system/uploads/attachment_data/file/951074/cycle-infrastructure-design-ltn-1-20.pdf" TargetMode="External"/><Relationship Id="rId5" Type="http://schemas.openxmlformats.org/officeDocument/2006/relationships/hyperlink" Target="https://assets.publishing.service.gov.uk/government/uploads/system/uploads/attachment_data/file/951074/cycle-infrastructure-design-ltn-1-20.pdf" TargetMode="External"/><Relationship Id="rId4" Type="http://schemas.openxmlformats.org/officeDocument/2006/relationships/hyperlink" Target="https://assets.publishing.service.gov.uk/government/uploads/system/uploads/attachment_data/file/951074/cycle-infrastructure-design-ltn-1-20.pdf" TargetMode="External"/><Relationship Id="rId9"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C969-A2D7-4C0C-BA5B-AFF7BD819661}">
  <sheetPr codeName="Sheet1">
    <tabColor rgb="FFC00000"/>
  </sheetPr>
  <dimension ref="A1:E60"/>
  <sheetViews>
    <sheetView zoomScale="69" workbookViewId="0">
      <selection activeCell="C17" sqref="C17"/>
    </sheetView>
  </sheetViews>
  <sheetFormatPr defaultColWidth="0" defaultRowHeight="14.5" customHeight="1" zeroHeight="1" x14ac:dyDescent="0.4"/>
  <cols>
    <col min="1" max="1" width="2" style="1" customWidth="1"/>
    <col min="2" max="2" width="22.23046875" style="1" customWidth="1"/>
    <col min="3" max="3" width="90.69140625" style="1" customWidth="1"/>
    <col min="4" max="4" width="21.4609375" style="1" customWidth="1"/>
    <col min="5" max="5" width="2.4609375" style="1" customWidth="1"/>
    <col min="6" max="16384" width="8.84375" style="1" hidden="1"/>
  </cols>
  <sheetData>
    <row r="1" spans="1:5" ht="6" customHeight="1" x14ac:dyDescent="0.4"/>
    <row r="2" spans="1:5" ht="54" customHeight="1" x14ac:dyDescent="0.4">
      <c r="C2" s="4" t="s">
        <v>0</v>
      </c>
      <c r="D2" s="2"/>
    </row>
    <row r="3" spans="1:5" ht="9.65" customHeight="1" x14ac:dyDescent="0.4">
      <c r="C3" s="2"/>
      <c r="D3" s="2"/>
    </row>
    <row r="4" spans="1:5" ht="30.65" customHeight="1" x14ac:dyDescent="0.4">
      <c r="B4" s="148" t="s">
        <v>1</v>
      </c>
      <c r="C4" s="149"/>
      <c r="D4" s="150"/>
      <c r="E4" s="1" t="s">
        <v>2</v>
      </c>
    </row>
    <row r="5" spans="1:5" ht="14.5" customHeight="1" x14ac:dyDescent="0.4">
      <c r="C5" s="2"/>
      <c r="D5" s="2"/>
    </row>
    <row r="6" spans="1:5" ht="37.950000000000003" customHeight="1" x14ac:dyDescent="0.4">
      <c r="B6" s="154" t="s">
        <v>3</v>
      </c>
      <c r="C6" s="155"/>
      <c r="D6" s="156"/>
    </row>
    <row r="7" spans="1:5" ht="14.5" customHeight="1" x14ac:dyDescent="0.4">
      <c r="B7" s="36"/>
      <c r="C7" s="13"/>
      <c r="D7" s="13"/>
    </row>
    <row r="8" spans="1:5" ht="27" customHeight="1" x14ac:dyDescent="0.4">
      <c r="B8" s="17" t="s">
        <v>4</v>
      </c>
      <c r="C8" s="17" t="s">
        <v>5</v>
      </c>
      <c r="D8" s="17" t="s">
        <v>6</v>
      </c>
    </row>
    <row r="9" spans="1:5" s="3" customFormat="1" ht="18.45" x14ac:dyDescent="0.4">
      <c r="A9" s="9"/>
      <c r="B9" s="30">
        <v>1</v>
      </c>
      <c r="C9" s="18" t="s">
        <v>7</v>
      </c>
      <c r="D9" s="35">
        <v>44593</v>
      </c>
      <c r="E9" s="11"/>
    </row>
    <row r="10" spans="1:5" s="3" customFormat="1" ht="18.45" x14ac:dyDescent="0.4">
      <c r="A10" s="9"/>
      <c r="B10" s="31">
        <v>2</v>
      </c>
      <c r="C10" s="19" t="s">
        <v>8</v>
      </c>
      <c r="D10" s="25">
        <v>44701</v>
      </c>
      <c r="E10" s="11"/>
    </row>
    <row r="11" spans="1:5" s="3" customFormat="1" ht="18.45" x14ac:dyDescent="0.4">
      <c r="A11" s="9"/>
      <c r="B11" s="32">
        <v>2.1</v>
      </c>
      <c r="C11" s="20" t="s">
        <v>9</v>
      </c>
      <c r="D11" s="26">
        <v>44706</v>
      </c>
      <c r="E11" s="11"/>
    </row>
    <row r="12" spans="1:5" s="3" customFormat="1" ht="18.45" x14ac:dyDescent="0.4">
      <c r="A12" s="9"/>
      <c r="B12" s="32">
        <v>2.2000000000000002</v>
      </c>
      <c r="C12" s="20" t="s">
        <v>10</v>
      </c>
      <c r="D12" s="26">
        <v>44707</v>
      </c>
      <c r="E12" s="11"/>
    </row>
    <row r="13" spans="1:5" s="3" customFormat="1" ht="18.45" x14ac:dyDescent="0.4">
      <c r="A13" s="9"/>
      <c r="B13" s="32">
        <v>2.2999999999999998</v>
      </c>
      <c r="C13" s="20" t="s">
        <v>11</v>
      </c>
      <c r="D13" s="26">
        <v>44732</v>
      </c>
      <c r="E13" s="11"/>
    </row>
    <row r="14" spans="1:5" s="3" customFormat="1" ht="36.9" x14ac:dyDescent="0.4">
      <c r="A14" s="9"/>
      <c r="B14" s="30">
        <v>2.4</v>
      </c>
      <c r="C14" s="18" t="s">
        <v>12</v>
      </c>
      <c r="D14" s="45">
        <v>44816</v>
      </c>
      <c r="E14" s="11"/>
    </row>
    <row r="15" spans="1:5" s="3" customFormat="1" ht="18.45" x14ac:dyDescent="0.4">
      <c r="A15" s="9"/>
      <c r="B15" s="33">
        <v>2.4</v>
      </c>
      <c r="C15" s="21" t="s">
        <v>13</v>
      </c>
      <c r="D15" s="46">
        <v>45177</v>
      </c>
      <c r="E15" s="11"/>
    </row>
    <row r="16" spans="1:5" s="3" customFormat="1" ht="18.45" x14ac:dyDescent="0.4">
      <c r="A16" s="9"/>
      <c r="B16" s="33">
        <v>2.5</v>
      </c>
      <c r="C16" s="21" t="s">
        <v>14</v>
      </c>
      <c r="D16" s="46">
        <v>45189</v>
      </c>
      <c r="E16" s="11"/>
    </row>
    <row r="17" spans="1:5" s="3" customFormat="1" ht="18.45" x14ac:dyDescent="0.4">
      <c r="A17" s="9"/>
      <c r="B17" s="33">
        <v>2.5</v>
      </c>
      <c r="C17" s="21"/>
      <c r="D17" s="46"/>
      <c r="E17" s="11"/>
    </row>
    <row r="18" spans="1:5" s="3" customFormat="1" ht="18.45" x14ac:dyDescent="0.4">
      <c r="A18" s="9"/>
      <c r="B18" s="33">
        <v>2.5</v>
      </c>
      <c r="C18" s="21"/>
      <c r="D18" s="46"/>
      <c r="E18" s="11"/>
    </row>
    <row r="19" spans="1:5" s="3" customFormat="1" ht="18.45" x14ac:dyDescent="0.4">
      <c r="A19" s="9"/>
      <c r="B19" s="33">
        <v>2.5</v>
      </c>
      <c r="C19" s="21"/>
      <c r="D19" s="46"/>
      <c r="E19" s="11"/>
    </row>
    <row r="20" spans="1:5" s="3" customFormat="1" ht="18.45" x14ac:dyDescent="0.4">
      <c r="A20" s="9"/>
      <c r="B20" s="33">
        <v>2.5</v>
      </c>
      <c r="C20" s="21"/>
      <c r="D20" s="46"/>
      <c r="E20" s="11"/>
    </row>
    <row r="21" spans="1:5" s="3" customFormat="1" ht="18.45" x14ac:dyDescent="0.4">
      <c r="A21" s="9"/>
      <c r="B21" s="33">
        <v>2.5</v>
      </c>
      <c r="C21" s="21"/>
      <c r="D21" s="46"/>
      <c r="E21" s="11"/>
    </row>
    <row r="22" spans="1:5" s="3" customFormat="1" ht="18.45" x14ac:dyDescent="0.4">
      <c r="A22" s="9"/>
      <c r="B22" s="33">
        <v>2.5</v>
      </c>
      <c r="C22" s="22"/>
      <c r="D22" s="27"/>
      <c r="E22" s="11"/>
    </row>
    <row r="23" spans="1:5" ht="18.45" x14ac:dyDescent="0.5">
      <c r="A23" s="10"/>
      <c r="B23" s="33">
        <v>2.5</v>
      </c>
      <c r="C23" s="23"/>
      <c r="D23" s="28"/>
      <c r="E23" s="12"/>
    </row>
    <row r="24" spans="1:5" s="3" customFormat="1" ht="37.950000000000003" customHeight="1" x14ac:dyDescent="0.4">
      <c r="A24" s="9"/>
      <c r="B24" s="34"/>
      <c r="C24" s="24"/>
      <c r="D24" s="29"/>
      <c r="E24" s="11"/>
    </row>
    <row r="25" spans="1:5" s="3" customFormat="1" ht="34.200000000000003" customHeight="1" x14ac:dyDescent="0.4">
      <c r="B25" s="14"/>
      <c r="C25" s="15"/>
      <c r="D25" s="16"/>
    </row>
    <row r="26" spans="1:5" ht="14.6" hidden="1" x14ac:dyDescent="0.4"/>
    <row r="27" spans="1:5" ht="14.6" hidden="1" x14ac:dyDescent="0.4">
      <c r="B27" s="5"/>
      <c r="C27" s="6"/>
      <c r="D27" s="7"/>
    </row>
    <row r="28" spans="1:5" s="3" customFormat="1" ht="34.200000000000003" hidden="1" customHeight="1" x14ac:dyDescent="0.4">
      <c r="B28" s="151"/>
      <c r="C28" s="152"/>
      <c r="D28" s="153"/>
    </row>
    <row r="29" spans="1:5" s="3" customFormat="1" ht="62.7" hidden="1" customHeight="1" x14ac:dyDescent="0.4">
      <c r="B29" s="151"/>
      <c r="C29" s="152"/>
      <c r="D29" s="153"/>
    </row>
    <row r="30" spans="1:5" ht="14.6" hidden="1" x14ac:dyDescent="0.4">
      <c r="B30" s="5"/>
      <c r="C30" s="6"/>
      <c r="D30" s="7"/>
    </row>
    <row r="31" spans="1:5" ht="75" hidden="1" customHeight="1" x14ac:dyDescent="0.4">
      <c r="B31" s="151"/>
      <c r="C31" s="152"/>
      <c r="D31" s="153"/>
    </row>
    <row r="32" spans="1:5" s="3" customFormat="1" ht="58.5" hidden="1" customHeight="1" x14ac:dyDescent="0.4">
      <c r="B32" s="151"/>
      <c r="C32" s="152"/>
      <c r="D32" s="153"/>
    </row>
    <row r="33" spans="2:4" s="3" customFormat="1" ht="66.45" hidden="1" customHeight="1" x14ac:dyDescent="0.4">
      <c r="B33" s="157"/>
      <c r="C33" s="158"/>
      <c r="D33" s="159"/>
    </row>
    <row r="34" spans="2:4" s="3" customFormat="1" ht="42" hidden="1" customHeight="1" x14ac:dyDescent="0.4">
      <c r="B34" s="151"/>
      <c r="C34" s="152"/>
      <c r="D34" s="153"/>
    </row>
    <row r="35" spans="2:4" ht="14.6" hidden="1" x14ac:dyDescent="0.4">
      <c r="B35" s="5"/>
      <c r="C35" s="6"/>
      <c r="D35" s="7"/>
    </row>
    <row r="36" spans="2:4" s="3" customFormat="1" ht="37.950000000000003" hidden="1" customHeight="1" x14ac:dyDescent="0.4">
      <c r="B36" s="151"/>
      <c r="C36" s="152"/>
      <c r="D36" s="153"/>
    </row>
    <row r="37" spans="2:4" s="3" customFormat="1" ht="43.95" hidden="1" customHeight="1" x14ac:dyDescent="0.4">
      <c r="B37" s="151"/>
      <c r="C37" s="152"/>
      <c r="D37" s="153"/>
    </row>
    <row r="38" spans="2:4" s="3" customFormat="1" ht="25.2" hidden="1" customHeight="1" x14ac:dyDescent="0.4">
      <c r="B38" s="151"/>
      <c r="C38" s="152"/>
      <c r="D38" s="153"/>
    </row>
    <row r="39" spans="2:4" s="3" customFormat="1" ht="25.2" hidden="1" customHeight="1" x14ac:dyDescent="0.4">
      <c r="B39" s="151"/>
      <c r="C39" s="152"/>
      <c r="D39" s="153"/>
    </row>
    <row r="40" spans="2:4" ht="22.95" hidden="1" customHeight="1" x14ac:dyDescent="0.4">
      <c r="B40" s="5"/>
      <c r="C40" s="6"/>
      <c r="D40" s="7"/>
    </row>
    <row r="41" spans="2:4" s="3" customFormat="1" ht="62.7" hidden="1" customHeight="1" x14ac:dyDescent="0.4">
      <c r="B41" s="151"/>
      <c r="C41" s="152"/>
      <c r="D41" s="153"/>
    </row>
    <row r="42" spans="2:4" s="3" customFormat="1" ht="30" hidden="1" customHeight="1" x14ac:dyDescent="0.4">
      <c r="B42" s="151"/>
      <c r="C42" s="152"/>
      <c r="D42" s="153"/>
    </row>
    <row r="43" spans="2:4" ht="14.6" hidden="1" x14ac:dyDescent="0.4"/>
    <row r="44" spans="2:4" ht="14.6" hidden="1" x14ac:dyDescent="0.4"/>
    <row r="45" spans="2:4" ht="14.6" hidden="1" x14ac:dyDescent="0.4"/>
    <row r="46" spans="2:4" ht="14.6" hidden="1" x14ac:dyDescent="0.4"/>
    <row r="47" spans="2:4" ht="14.6" hidden="1" x14ac:dyDescent="0.4"/>
    <row r="48" spans="2:4" ht="14.6" hidden="1" x14ac:dyDescent="0.4"/>
    <row r="49" ht="14.6" hidden="1" x14ac:dyDescent="0.4"/>
    <row r="50" ht="14.6" hidden="1" x14ac:dyDescent="0.4"/>
    <row r="51" ht="14.6" hidden="1" x14ac:dyDescent="0.4"/>
    <row r="52" ht="14.6" hidden="1" x14ac:dyDescent="0.4"/>
    <row r="53" ht="14.6" hidden="1" x14ac:dyDescent="0.4"/>
    <row r="54" ht="14.6" hidden="1" x14ac:dyDescent="0.4"/>
    <row r="55" ht="14.6" hidden="1" x14ac:dyDescent="0.4"/>
    <row r="56" ht="14.6" hidden="1" x14ac:dyDescent="0.4"/>
    <row r="57" ht="14.6" hidden="1" x14ac:dyDescent="0.4"/>
    <row r="58" ht="14.6" hidden="1" x14ac:dyDescent="0.4"/>
    <row r="59" ht="14.6" hidden="1" x14ac:dyDescent="0.4"/>
    <row r="60" ht="14.6" hidden="1" x14ac:dyDescent="0.4"/>
  </sheetData>
  <mergeCells count="14">
    <mergeCell ref="B4:D4"/>
    <mergeCell ref="B38:D38"/>
    <mergeCell ref="B39:D39"/>
    <mergeCell ref="B41:D41"/>
    <mergeCell ref="B42:D42"/>
    <mergeCell ref="B6:D6"/>
    <mergeCell ref="B31:D31"/>
    <mergeCell ref="B32:D32"/>
    <mergeCell ref="B33:D33"/>
    <mergeCell ref="B34:D34"/>
    <mergeCell ref="B36:D36"/>
    <mergeCell ref="B37:D37"/>
    <mergeCell ref="B28:D28"/>
    <mergeCell ref="B29:D2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A1:E35"/>
  <sheetViews>
    <sheetView workbookViewId="0">
      <selection activeCell="B6" sqref="B6:D6"/>
    </sheetView>
  </sheetViews>
  <sheetFormatPr defaultColWidth="0" defaultRowHeight="14.5" customHeight="1" zeroHeight="1" x14ac:dyDescent="0.4"/>
  <cols>
    <col min="1" max="1" width="2" style="1" customWidth="1"/>
    <col min="2" max="2" width="22.23046875" style="1" customWidth="1"/>
    <col min="3" max="3" width="94.53515625" style="1" customWidth="1"/>
    <col min="4" max="4" width="21.4609375" style="1" customWidth="1"/>
    <col min="5" max="5" width="2.4609375" style="1" customWidth="1"/>
    <col min="6" max="16384" width="8.84375" style="1" hidden="1"/>
  </cols>
  <sheetData>
    <row r="1" spans="2:5" ht="6" customHeight="1" x14ac:dyDescent="0.4"/>
    <row r="2" spans="2:5" ht="54" customHeight="1" x14ac:dyDescent="0.4">
      <c r="C2" s="4" t="s">
        <v>15</v>
      </c>
      <c r="D2" s="2"/>
    </row>
    <row r="3" spans="2:5" ht="9.65" customHeight="1" x14ac:dyDescent="0.4">
      <c r="C3" s="2"/>
      <c r="D3" s="2"/>
    </row>
    <row r="4" spans="2:5" ht="30.65" customHeight="1" x14ac:dyDescent="0.4">
      <c r="B4" s="148" t="s">
        <v>16</v>
      </c>
      <c r="C4" s="149"/>
      <c r="D4" s="150"/>
      <c r="E4" s="1" t="s">
        <v>2</v>
      </c>
    </row>
    <row r="5" spans="2:5" ht="14.5" customHeight="1" x14ac:dyDescent="0.4">
      <c r="C5" s="2"/>
      <c r="D5" s="2"/>
    </row>
    <row r="6" spans="2:5" s="3" customFormat="1" ht="196.95" customHeight="1" x14ac:dyDescent="0.4">
      <c r="B6" s="163" t="s">
        <v>17</v>
      </c>
      <c r="C6" s="164"/>
      <c r="D6" s="165"/>
    </row>
    <row r="7" spans="2:5" s="3" customFormat="1" ht="9.65" customHeight="1" x14ac:dyDescent="0.4">
      <c r="B7" s="41"/>
      <c r="C7" s="41"/>
      <c r="D7" s="42"/>
    </row>
    <row r="8" spans="2:5" s="3" customFormat="1" ht="107.5" customHeight="1" x14ac:dyDescent="0.4">
      <c r="B8" s="166" t="s">
        <v>18</v>
      </c>
      <c r="C8" s="167"/>
      <c r="D8" s="168"/>
    </row>
    <row r="9" spans="2:5" ht="14.6" x14ac:dyDescent="0.4">
      <c r="B9" s="43"/>
      <c r="C9" s="43"/>
      <c r="D9" s="43"/>
    </row>
    <row r="10" spans="2:5" s="3" customFormat="1" ht="93.75" customHeight="1" x14ac:dyDescent="0.4">
      <c r="B10" s="160" t="s">
        <v>19</v>
      </c>
      <c r="C10" s="161"/>
      <c r="D10" s="162"/>
    </row>
    <row r="11" spans="2:5" s="3" customFormat="1" ht="15" customHeight="1" x14ac:dyDescent="0.4">
      <c r="B11" s="41"/>
      <c r="C11" s="41"/>
      <c r="D11" s="42"/>
    </row>
    <row r="12" spans="2:5" s="3" customFormat="1" ht="238.5" customHeight="1" x14ac:dyDescent="0.4">
      <c r="B12" s="166" t="s">
        <v>20</v>
      </c>
      <c r="C12" s="167"/>
      <c r="D12" s="168"/>
    </row>
    <row r="13" spans="2:5" s="3" customFormat="1" ht="15.65" customHeight="1" x14ac:dyDescent="0.4">
      <c r="B13" s="41"/>
      <c r="C13" s="41"/>
      <c r="D13" s="42"/>
    </row>
    <row r="14" spans="2:5" s="3" customFormat="1" ht="167.5" customHeight="1" x14ac:dyDescent="0.4">
      <c r="B14" s="160" t="s">
        <v>21</v>
      </c>
      <c r="C14" s="161"/>
      <c r="D14" s="162"/>
    </row>
    <row r="15" spans="2:5" s="3" customFormat="1" ht="9.65" customHeight="1" x14ac:dyDescent="0.4">
      <c r="B15" s="44"/>
      <c r="C15" s="41"/>
      <c r="D15" s="42"/>
    </row>
    <row r="16" spans="2:5" s="3" customFormat="1" ht="173.5" customHeight="1" x14ac:dyDescent="0.4">
      <c r="B16" s="160" t="s">
        <v>22</v>
      </c>
      <c r="C16" s="161"/>
      <c r="D16" s="162"/>
    </row>
    <row r="17" spans="2:4" s="3" customFormat="1" ht="30" customHeight="1" x14ac:dyDescent="0.4">
      <c r="B17" s="151"/>
      <c r="C17" s="152"/>
      <c r="D17" s="153"/>
    </row>
    <row r="18" spans="2:4" ht="14.6" hidden="1" x14ac:dyDescent="0.4"/>
    <row r="19" spans="2:4" ht="14.6" hidden="1" x14ac:dyDescent="0.4"/>
    <row r="20" spans="2:4" ht="14.6" hidden="1" x14ac:dyDescent="0.4"/>
    <row r="21" spans="2:4" ht="14.6" hidden="1" x14ac:dyDescent="0.4"/>
    <row r="22" spans="2:4" ht="14.6" hidden="1" x14ac:dyDescent="0.4"/>
    <row r="23" spans="2:4" ht="14.6" hidden="1" x14ac:dyDescent="0.4"/>
    <row r="24" spans="2:4" ht="14.6" hidden="1" x14ac:dyDescent="0.4"/>
    <row r="25" spans="2:4" ht="14.6" hidden="1" x14ac:dyDescent="0.4"/>
    <row r="26" spans="2:4" ht="14.6" hidden="1" x14ac:dyDescent="0.4"/>
    <row r="27" spans="2:4" ht="14.6" hidden="1" x14ac:dyDescent="0.4"/>
    <row r="28" spans="2:4" ht="14.6" hidden="1" x14ac:dyDescent="0.4"/>
    <row r="29" spans="2:4" ht="14.6" hidden="1" x14ac:dyDescent="0.4"/>
    <row r="30" spans="2:4" ht="14.6" hidden="1" x14ac:dyDescent="0.4"/>
    <row r="31" spans="2:4" ht="14.6" hidden="1" x14ac:dyDescent="0.4"/>
    <row r="32" spans="2:4" ht="14.6" hidden="1" x14ac:dyDescent="0.4"/>
    <row r="33" ht="14.6" hidden="1" x14ac:dyDescent="0.4"/>
    <row r="34" ht="14.6" hidden="1" x14ac:dyDescent="0.4"/>
    <row r="35" ht="14.6" hidden="1" x14ac:dyDescent="0.4"/>
  </sheetData>
  <mergeCells count="8">
    <mergeCell ref="B14:D14"/>
    <mergeCell ref="B16:D16"/>
    <mergeCell ref="B17:D17"/>
    <mergeCell ref="B4:D4"/>
    <mergeCell ref="B6:D6"/>
    <mergeCell ref="B8:D8"/>
    <mergeCell ref="B10:D10"/>
    <mergeCell ref="B12:D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4D31"/>
  </sheetPr>
  <dimension ref="A1:F68"/>
  <sheetViews>
    <sheetView zoomScaleNormal="100" workbookViewId="0">
      <pane ySplit="5" topLeftCell="A6" activePane="bottomLeft" state="frozen"/>
      <selection pane="bottomLeft" activeCell="C13" sqref="C13:E13"/>
    </sheetView>
  </sheetViews>
  <sheetFormatPr defaultColWidth="0" defaultRowHeight="14.9" customHeight="1" zeroHeight="1" x14ac:dyDescent="0.4"/>
  <cols>
    <col min="1" max="1" width="2" style="123" customWidth="1"/>
    <col min="2" max="2" width="36.15234375" style="123" customWidth="1"/>
    <col min="3" max="3" width="42.69140625" style="123" customWidth="1"/>
    <col min="4" max="4" width="27.69140625" style="123" customWidth="1"/>
    <col min="5" max="5" width="26.53515625" style="123" customWidth="1"/>
    <col min="6" max="6" width="2" style="123" customWidth="1"/>
    <col min="7" max="16384" width="8.69140625" style="123" hidden="1"/>
  </cols>
  <sheetData>
    <row r="1" spans="1:6" ht="6" customHeight="1" x14ac:dyDescent="0.4"/>
    <row r="2" spans="1:6" ht="57" customHeight="1" x14ac:dyDescent="0.4">
      <c r="C2" s="170" t="s">
        <v>15</v>
      </c>
      <c r="D2" s="171"/>
    </row>
    <row r="3" spans="1:6" ht="8.9" customHeight="1" x14ac:dyDescent="0.4">
      <c r="C3" s="124"/>
    </row>
    <row r="4" spans="1:6" ht="30" customHeight="1" x14ac:dyDescent="0.4">
      <c r="B4" s="170" t="s">
        <v>557</v>
      </c>
      <c r="C4" s="171"/>
      <c r="D4" s="171"/>
      <c r="E4" s="172"/>
    </row>
    <row r="5" spans="1:6" ht="3" customHeight="1" x14ac:dyDescent="0.4">
      <c r="A5" s="125"/>
      <c r="B5" s="128"/>
      <c r="C5" s="126"/>
      <c r="D5" s="127"/>
      <c r="E5" s="128"/>
      <c r="F5" s="129"/>
    </row>
    <row r="6" spans="1:6" ht="18" customHeight="1" x14ac:dyDescent="0.4">
      <c r="A6" s="130"/>
      <c r="B6" s="141" t="s">
        <v>189</v>
      </c>
      <c r="C6" s="169"/>
      <c r="D6" s="169"/>
      <c r="E6" s="169"/>
      <c r="F6" s="129"/>
    </row>
    <row r="7" spans="1:6" ht="18" customHeight="1" x14ac:dyDescent="0.4">
      <c r="A7" s="130"/>
      <c r="B7" s="141" t="s">
        <v>157</v>
      </c>
      <c r="C7" s="169"/>
      <c r="D7" s="169"/>
      <c r="E7" s="169"/>
      <c r="F7" s="129"/>
    </row>
    <row r="8" spans="1:6" ht="42" customHeight="1" x14ac:dyDescent="0.4">
      <c r="A8" s="130"/>
      <c r="B8" s="141" t="s">
        <v>190</v>
      </c>
      <c r="C8" s="169"/>
      <c r="D8" s="169"/>
      <c r="E8" s="169"/>
      <c r="F8" s="129"/>
    </row>
    <row r="9" spans="1:6" ht="18" customHeight="1" x14ac:dyDescent="0.4">
      <c r="A9" s="130"/>
      <c r="B9" s="141" t="s">
        <v>191</v>
      </c>
      <c r="C9" s="169"/>
      <c r="D9" s="169"/>
      <c r="E9" s="169"/>
      <c r="F9" s="129"/>
    </row>
    <row r="10" spans="1:6" ht="18" customHeight="1" x14ac:dyDescent="0.4">
      <c r="A10" s="130"/>
      <c r="B10" s="141" t="s">
        <v>523</v>
      </c>
      <c r="C10" s="169"/>
      <c r="D10" s="169"/>
      <c r="E10" s="169"/>
      <c r="F10" s="129"/>
    </row>
    <row r="11" spans="1:6" ht="18" customHeight="1" x14ac:dyDescent="0.4">
      <c r="A11" s="130"/>
      <c r="B11" s="141" t="s">
        <v>524</v>
      </c>
      <c r="C11" s="169"/>
      <c r="D11" s="169"/>
      <c r="E11" s="169"/>
      <c r="F11" s="129"/>
    </row>
    <row r="12" spans="1:6" ht="18" customHeight="1" x14ac:dyDescent="0.4">
      <c r="A12" s="130"/>
      <c r="B12" s="141" t="s">
        <v>525</v>
      </c>
      <c r="C12" s="169"/>
      <c r="D12" s="169"/>
      <c r="E12" s="169"/>
      <c r="F12" s="129"/>
    </row>
    <row r="13" spans="1:6" ht="18" customHeight="1" x14ac:dyDescent="0.4">
      <c r="A13" s="130"/>
      <c r="B13" s="141" t="s">
        <v>158</v>
      </c>
      <c r="C13" s="169"/>
      <c r="D13" s="169"/>
      <c r="E13" s="169"/>
      <c r="F13" s="129"/>
    </row>
    <row r="14" spans="1:6" ht="37" customHeight="1" x14ac:dyDescent="0.4">
      <c r="A14" s="130"/>
      <c r="B14" s="141" t="s">
        <v>526</v>
      </c>
      <c r="C14" s="169"/>
      <c r="D14" s="169"/>
      <c r="E14" s="169"/>
      <c r="F14" s="129"/>
    </row>
    <row r="15" spans="1:6" ht="22" customHeight="1" x14ac:dyDescent="0.4">
      <c r="A15" s="130"/>
      <c r="B15" s="141" t="s">
        <v>559</v>
      </c>
      <c r="C15" s="169"/>
      <c r="D15" s="169"/>
      <c r="E15" s="169"/>
      <c r="F15" s="129"/>
    </row>
    <row r="16" spans="1:6" ht="22" customHeight="1" x14ac:dyDescent="0.4">
      <c r="A16" s="130"/>
      <c r="B16" s="141" t="s">
        <v>558</v>
      </c>
      <c r="C16" s="169"/>
      <c r="D16" s="169"/>
      <c r="E16" s="169"/>
      <c r="F16" s="129"/>
    </row>
    <row r="17" spans="1:6" ht="57.9" customHeight="1" x14ac:dyDescent="0.4">
      <c r="A17" s="130"/>
      <c r="B17" s="141" t="s">
        <v>5</v>
      </c>
      <c r="C17" s="169"/>
      <c r="D17" s="169"/>
      <c r="E17" s="169"/>
      <c r="F17" s="129"/>
    </row>
    <row r="18" spans="1:6" ht="21.55" customHeight="1" x14ac:dyDescent="0.4">
      <c r="A18" s="130"/>
      <c r="B18" s="131"/>
      <c r="C18" s="132"/>
      <c r="D18" s="131"/>
      <c r="E18" s="131"/>
      <c r="F18" s="129"/>
    </row>
    <row r="19" spans="1:6" ht="12.45" customHeight="1" x14ac:dyDescent="0.4"/>
    <row r="20" spans="1:6" ht="14.6" x14ac:dyDescent="0.4">
      <c r="B20" s="143"/>
      <c r="C20" s="142" t="s">
        <v>159</v>
      </c>
      <c r="D20" s="187" t="s">
        <v>160</v>
      </c>
      <c r="E20" s="188"/>
    </row>
    <row r="21" spans="1:6" ht="14.9" customHeight="1" x14ac:dyDescent="0.4">
      <c r="B21" s="142" t="s">
        <v>161</v>
      </c>
      <c r="C21" s="119"/>
      <c r="D21" s="120"/>
      <c r="E21" s="121"/>
    </row>
    <row r="22" spans="1:6" ht="14.9" customHeight="1" x14ac:dyDescent="0.4">
      <c r="B22" s="142" t="s">
        <v>162</v>
      </c>
      <c r="C22" s="122"/>
      <c r="D22" s="173"/>
      <c r="E22" s="174"/>
    </row>
    <row r="23" spans="1:6" ht="4.3" customHeight="1" x14ac:dyDescent="0.4">
      <c r="B23" s="144"/>
      <c r="C23" s="118"/>
      <c r="D23" s="118"/>
      <c r="E23" s="118"/>
    </row>
    <row r="24" spans="1:6" ht="14.9" customHeight="1" x14ac:dyDescent="0.4">
      <c r="B24" s="142" t="s">
        <v>560</v>
      </c>
      <c r="C24" s="175"/>
      <c r="D24" s="176"/>
      <c r="E24" s="177"/>
    </row>
    <row r="25" spans="1:6" ht="14.9" customHeight="1" x14ac:dyDescent="0.4">
      <c r="B25" s="145"/>
      <c r="C25" s="146"/>
      <c r="D25" s="146"/>
      <c r="E25" s="147"/>
    </row>
    <row r="26" spans="1:6" ht="14.9" customHeight="1" x14ac:dyDescent="0.4">
      <c r="B26" s="145"/>
      <c r="C26" s="146"/>
      <c r="D26" s="146"/>
      <c r="E26" s="147"/>
    </row>
    <row r="27" spans="1:6" ht="85.3" customHeight="1" x14ac:dyDescent="0.4">
      <c r="B27" s="136" t="s">
        <v>134</v>
      </c>
      <c r="C27" s="178" t="s">
        <v>180</v>
      </c>
      <c r="D27" s="179"/>
      <c r="E27" s="180"/>
    </row>
    <row r="28" spans="1:6" ht="14.9" customHeight="1" x14ac:dyDescent="0.4">
      <c r="B28" s="181"/>
      <c r="C28" s="182"/>
      <c r="D28" s="182"/>
      <c r="E28" s="183"/>
    </row>
    <row r="29" spans="1:6" ht="14.9" customHeight="1" x14ac:dyDescent="0.4">
      <c r="B29" s="181"/>
      <c r="C29" s="182"/>
      <c r="D29" s="182"/>
      <c r="E29" s="183"/>
    </row>
    <row r="30" spans="1:6" ht="14.9" customHeight="1" x14ac:dyDescent="0.4">
      <c r="B30" s="181"/>
      <c r="C30" s="182"/>
      <c r="D30" s="182"/>
      <c r="E30" s="183"/>
    </row>
    <row r="31" spans="1:6" ht="14.9" customHeight="1" x14ac:dyDescent="0.4">
      <c r="B31" s="181"/>
      <c r="C31" s="182"/>
      <c r="D31" s="182"/>
      <c r="E31" s="183"/>
    </row>
    <row r="32" spans="1:6" ht="14.9" customHeight="1" x14ac:dyDescent="0.4">
      <c r="B32" s="181"/>
      <c r="C32" s="182"/>
      <c r="D32" s="182"/>
      <c r="E32" s="183"/>
    </row>
    <row r="33" spans="2:5" ht="14.9" customHeight="1" x14ac:dyDescent="0.4">
      <c r="B33" s="181"/>
      <c r="C33" s="182"/>
      <c r="D33" s="182"/>
      <c r="E33" s="183"/>
    </row>
    <row r="34" spans="2:5" ht="14.9" customHeight="1" x14ac:dyDescent="0.4">
      <c r="B34" s="181"/>
      <c r="C34" s="182"/>
      <c r="D34" s="182"/>
      <c r="E34" s="183"/>
    </row>
    <row r="35" spans="2:5" ht="14.9" customHeight="1" x14ac:dyDescent="0.4">
      <c r="B35" s="181"/>
      <c r="C35" s="182"/>
      <c r="D35" s="182"/>
      <c r="E35" s="183"/>
    </row>
    <row r="36" spans="2:5" ht="14.9" customHeight="1" x14ac:dyDescent="0.4">
      <c r="B36" s="181"/>
      <c r="C36" s="182"/>
      <c r="D36" s="182"/>
      <c r="E36" s="183"/>
    </row>
    <row r="37" spans="2:5" ht="14.9" customHeight="1" x14ac:dyDescent="0.4">
      <c r="B37" s="181"/>
      <c r="C37" s="182"/>
      <c r="D37" s="182"/>
      <c r="E37" s="183"/>
    </row>
    <row r="38" spans="2:5" ht="14.9" customHeight="1" x14ac:dyDescent="0.4">
      <c r="B38" s="181"/>
      <c r="C38" s="182"/>
      <c r="D38" s="182"/>
      <c r="E38" s="183"/>
    </row>
    <row r="39" spans="2:5" ht="14.9" customHeight="1" x14ac:dyDescent="0.4">
      <c r="B39" s="181"/>
      <c r="C39" s="182"/>
      <c r="D39" s="182"/>
      <c r="E39" s="183"/>
    </row>
    <row r="40" spans="2:5" ht="6" customHeight="1" x14ac:dyDescent="0.4">
      <c r="B40" s="181"/>
      <c r="C40" s="182"/>
      <c r="D40" s="182"/>
      <c r="E40" s="183"/>
    </row>
    <row r="41" spans="2:5" ht="20.05" customHeight="1" x14ac:dyDescent="0.4">
      <c r="B41" s="181"/>
      <c r="C41" s="182"/>
      <c r="D41" s="182"/>
      <c r="E41" s="183"/>
    </row>
    <row r="42" spans="2:5" ht="14.9" customHeight="1" x14ac:dyDescent="0.4">
      <c r="B42" s="181"/>
      <c r="C42" s="182"/>
      <c r="D42" s="182"/>
      <c r="E42" s="183"/>
    </row>
    <row r="43" spans="2:5" ht="14.9" customHeight="1" x14ac:dyDescent="0.4">
      <c r="B43" s="181"/>
      <c r="C43" s="182"/>
      <c r="D43" s="182"/>
      <c r="E43" s="183"/>
    </row>
    <row r="44" spans="2:5" ht="1.5" customHeight="1" x14ac:dyDescent="0.4">
      <c r="B44" s="181"/>
      <c r="C44" s="182"/>
      <c r="D44" s="182"/>
      <c r="E44" s="183"/>
    </row>
    <row r="45" spans="2:5" ht="28.5" customHeight="1" x14ac:dyDescent="0.4">
      <c r="B45" s="181"/>
      <c r="C45" s="182"/>
      <c r="D45" s="182"/>
      <c r="E45" s="183"/>
    </row>
    <row r="46" spans="2:5" ht="14.9" customHeight="1" x14ac:dyDescent="0.4">
      <c r="B46" s="181"/>
      <c r="C46" s="182"/>
      <c r="D46" s="182"/>
      <c r="E46" s="183"/>
    </row>
    <row r="47" spans="2:5" ht="14.9" hidden="1" customHeight="1" x14ac:dyDescent="0.4">
      <c r="B47" s="181"/>
      <c r="C47" s="182"/>
      <c r="D47" s="182"/>
      <c r="E47" s="183"/>
    </row>
    <row r="48" spans="2:5" ht="14.9" hidden="1" customHeight="1" x14ac:dyDescent="0.4">
      <c r="B48" s="181"/>
      <c r="C48" s="182"/>
      <c r="D48" s="182"/>
      <c r="E48" s="183"/>
    </row>
    <row r="49" spans="2:5" ht="14.9" hidden="1" customHeight="1" x14ac:dyDescent="0.4">
      <c r="B49" s="181"/>
      <c r="C49" s="182"/>
      <c r="D49" s="182"/>
      <c r="E49" s="183"/>
    </row>
    <row r="50" spans="2:5" ht="14.9" hidden="1" customHeight="1" x14ac:dyDescent="0.4">
      <c r="B50" s="181"/>
      <c r="C50" s="182"/>
      <c r="D50" s="182"/>
      <c r="E50" s="183"/>
    </row>
    <row r="51" spans="2:5" ht="14.9" hidden="1" customHeight="1" x14ac:dyDescent="0.4">
      <c r="B51" s="181"/>
      <c r="C51" s="182"/>
      <c r="D51" s="182"/>
      <c r="E51" s="183"/>
    </row>
    <row r="52" spans="2:5" ht="14.9" hidden="1" customHeight="1" x14ac:dyDescent="0.4">
      <c r="B52" s="181"/>
      <c r="C52" s="182"/>
      <c r="D52" s="182"/>
      <c r="E52" s="183"/>
    </row>
    <row r="53" spans="2:5" ht="14.9" hidden="1" customHeight="1" x14ac:dyDescent="0.4">
      <c r="B53" s="181"/>
      <c r="C53" s="182"/>
      <c r="D53" s="182"/>
      <c r="E53" s="183"/>
    </row>
    <row r="54" spans="2:5" ht="14.9" hidden="1" customHeight="1" x14ac:dyDescent="0.4">
      <c r="B54" s="181"/>
      <c r="C54" s="182"/>
      <c r="D54" s="182"/>
      <c r="E54" s="183"/>
    </row>
    <row r="55" spans="2:5" ht="14.9" hidden="1" customHeight="1" x14ac:dyDescent="0.4">
      <c r="B55" s="181"/>
      <c r="C55" s="182"/>
      <c r="D55" s="182"/>
      <c r="E55" s="183"/>
    </row>
    <row r="56" spans="2:5" ht="14.9" hidden="1" customHeight="1" x14ac:dyDescent="0.4">
      <c r="B56" s="181"/>
      <c r="C56" s="182"/>
      <c r="D56" s="182"/>
      <c r="E56" s="183"/>
    </row>
    <row r="57" spans="2:5" ht="14.9" customHeight="1" x14ac:dyDescent="0.4">
      <c r="B57" s="181"/>
      <c r="C57" s="182"/>
      <c r="D57" s="182"/>
      <c r="E57" s="183"/>
    </row>
    <row r="58" spans="2:5" ht="14.9" customHeight="1" x14ac:dyDescent="0.4">
      <c r="B58" s="181"/>
      <c r="C58" s="182"/>
      <c r="D58" s="182"/>
      <c r="E58" s="183"/>
    </row>
    <row r="59" spans="2:5" ht="14.9" customHeight="1" x14ac:dyDescent="0.4">
      <c r="B59" s="181"/>
      <c r="C59" s="182"/>
      <c r="D59" s="182"/>
      <c r="E59" s="183"/>
    </row>
    <row r="60" spans="2:5" ht="14.9" customHeight="1" x14ac:dyDescent="0.4">
      <c r="B60" s="181"/>
      <c r="C60" s="182"/>
      <c r="D60" s="182"/>
      <c r="E60" s="183"/>
    </row>
    <row r="61" spans="2:5" ht="14.9" customHeight="1" x14ac:dyDescent="0.4">
      <c r="B61" s="181"/>
      <c r="C61" s="182"/>
      <c r="D61" s="182"/>
      <c r="E61" s="183"/>
    </row>
    <row r="62" spans="2:5" ht="14.9" customHeight="1" x14ac:dyDescent="0.4">
      <c r="B62" s="181"/>
      <c r="C62" s="182"/>
      <c r="D62" s="182"/>
      <c r="E62" s="183"/>
    </row>
    <row r="63" spans="2:5" ht="14.9" customHeight="1" x14ac:dyDescent="0.4">
      <c r="B63" s="181"/>
      <c r="C63" s="182"/>
      <c r="D63" s="182"/>
      <c r="E63" s="183"/>
    </row>
    <row r="64" spans="2:5" ht="14.9" customHeight="1" x14ac:dyDescent="0.4">
      <c r="B64" s="184"/>
      <c r="C64" s="185"/>
      <c r="D64" s="185"/>
      <c r="E64" s="186"/>
    </row>
    <row r="65" ht="14.9" customHeight="1" x14ac:dyDescent="0.4"/>
    <row r="66" ht="14.9" customHeight="1" x14ac:dyDescent="0.4"/>
    <row r="67" ht="14.9" customHeight="1" x14ac:dyDescent="0.4"/>
    <row r="68" ht="14.9" customHeight="1" x14ac:dyDescent="0.4"/>
  </sheetData>
  <sheetProtection algorithmName="SHA-512" hashValue="cj8gxvUf5tdFsBp6+dA7Jaixhx2nr5O2q5qGDJB8y+zL4DKnWM8gV21/yK21cgI/CglfuzEwWBakpT+ATYXVzw==" saltValue="2BfxMPNya7eVTTFb29EhZw==" spinCount="100000" sheet="1" objects="1" scenarios="1"/>
  <mergeCells count="19">
    <mergeCell ref="D22:E22"/>
    <mergeCell ref="C24:E24"/>
    <mergeCell ref="C27:E27"/>
    <mergeCell ref="B28:E64"/>
    <mergeCell ref="C15:E15"/>
    <mergeCell ref="C16:E16"/>
    <mergeCell ref="C17:E17"/>
    <mergeCell ref="D20:E20"/>
    <mergeCell ref="C14:E14"/>
    <mergeCell ref="C2:D2"/>
    <mergeCell ref="B4:E4"/>
    <mergeCell ref="C9:E9"/>
    <mergeCell ref="C13:E13"/>
    <mergeCell ref="C8:E8"/>
    <mergeCell ref="C7:E7"/>
    <mergeCell ref="C6:E6"/>
    <mergeCell ref="C10:E10"/>
    <mergeCell ref="C11:E11"/>
    <mergeCell ref="C12:E12"/>
  </mergeCells>
  <dataValidations count="1">
    <dataValidation type="decimal" allowBlank="1" showInputMessage="1" showErrorMessage="1" sqref="C15:C17 D15:E16" xr:uid="{3E6CD392-D60C-4835-827C-40B4DDF6FAC5}">
      <formula1>0</formula1>
      <formula2>100000</formula2>
    </dataValidation>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xr:uid="{975BAC83-4764-48F3-A2AF-31B2EBE8D2B0}">
          <x14:formula1>
            <xm:f>'DV2'!$E$2:$E$10</xm:f>
          </x14:formula1>
          <xm:sqref>C13:E13</xm:sqref>
        </x14:dataValidation>
        <x14:dataValidation type="list" allowBlank="1" showInputMessage="1" showErrorMessage="1" xr:uid="{E8DDD2FC-C9C3-4F2C-AC5B-B151D66291A1}">
          <x14:formula1>
            <xm:f>'DV2'!$A$2:$A$332</xm:f>
          </x14:formula1>
          <xm:sqref>C9:E9</xm:sqref>
        </x14:dataValidation>
        <x14:dataValidation type="list" allowBlank="1" showInputMessage="1" showErrorMessage="1" xr:uid="{DC90967B-CFC6-410B-AA53-2C9317A8C112}">
          <x14:formula1>
            <xm:f>'DV2'!$B$2:$B$11</xm:f>
          </x14:formula1>
          <xm:sqref>C10:E10</xm:sqref>
        </x14:dataValidation>
        <x14:dataValidation type="list" allowBlank="1" showInputMessage="1" xr:uid="{4A2FB067-26AB-477A-97A9-96AEE60B3A2E}">
          <x14:formula1>
            <xm:f>'DV2'!$D$2:$D$11</xm:f>
          </x14:formula1>
          <xm:sqref>C12:E12</xm:sqref>
        </x14:dataValidation>
        <x14:dataValidation type="list" allowBlank="1" showInputMessage="1" xr:uid="{4FD854DE-CDF2-4FB9-8680-10A68FEB2685}">
          <x14:formula1>
            <xm:f>'DV2'!$C$2:$C$10</xm:f>
          </x14:formula1>
          <xm:sqref>C11:E11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4D31"/>
  </sheetPr>
  <dimension ref="A1:BK114"/>
  <sheetViews>
    <sheetView tabSelected="1" zoomScale="70" zoomScaleNormal="70" workbookViewId="0">
      <selection activeCell="F24" sqref="F24"/>
    </sheetView>
  </sheetViews>
  <sheetFormatPr defaultColWidth="0" defaultRowHeight="9.65" customHeight="1" outlineLevelCol="1" x14ac:dyDescent="0.4"/>
  <cols>
    <col min="1" max="1" width="0.69140625" style="64" customWidth="1"/>
    <col min="2" max="2" width="22.23046875" style="65" customWidth="1"/>
    <col min="3" max="3" width="10.4609375" style="65" customWidth="1"/>
    <col min="4" max="4" width="0.84375" style="65" customWidth="1"/>
    <col min="5" max="5" width="19" style="65" customWidth="1"/>
    <col min="6" max="7" width="14.69140625" style="65" customWidth="1"/>
    <col min="8" max="8" width="28.84375" style="65" customWidth="1"/>
    <col min="9" max="12" width="14.53515625" style="65" customWidth="1"/>
    <col min="13" max="16" width="28.84375" style="65" customWidth="1"/>
    <col min="17" max="18" width="28.84375" style="65" hidden="1" customWidth="1" outlineLevel="1"/>
    <col min="19" max="19" width="28.84375" style="65" hidden="1" customWidth="1" outlineLevel="1" collapsed="1"/>
    <col min="20" max="24" width="28.84375" style="65" hidden="1" customWidth="1" outlineLevel="1"/>
    <col min="25" max="25" width="4.84375" style="65" customWidth="1" collapsed="1"/>
    <col min="26" max="63" width="8.84375" style="65" hidden="1"/>
    <col min="64" max="64" width="0" style="65" hidden="1" customWidth="1"/>
    <col min="65" max="16384" width="0" style="65" hidden="1"/>
  </cols>
  <sheetData>
    <row r="1" spans="1:63" ht="3.65" customHeight="1" x14ac:dyDescent="0.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row>
    <row r="2" spans="1:63" ht="57" customHeight="1" x14ac:dyDescent="0.4">
      <c r="B2" s="64"/>
      <c r="C2" s="240" t="s">
        <v>15</v>
      </c>
      <c r="D2" s="241"/>
      <c r="E2" s="241"/>
      <c r="F2" s="241"/>
      <c r="G2" s="241"/>
      <c r="H2" s="241"/>
      <c r="I2" s="241"/>
      <c r="J2" s="140"/>
      <c r="K2" s="239"/>
      <c r="L2" s="239"/>
      <c r="M2" s="239"/>
      <c r="N2" s="239"/>
      <c r="O2" s="239"/>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row>
    <row r="3" spans="1:63" ht="12.9" customHeight="1" x14ac:dyDescent="0.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row>
    <row r="4" spans="1:63" ht="32.5" customHeight="1" x14ac:dyDescent="0.4">
      <c r="B4" s="242" t="s">
        <v>23</v>
      </c>
      <c r="C4" s="242"/>
      <c r="D4" s="242"/>
      <c r="E4" s="242"/>
      <c r="F4" s="242"/>
      <c r="G4" s="242"/>
      <c r="H4" s="242"/>
      <c r="I4" s="242"/>
      <c r="J4" s="242"/>
      <c r="K4" s="242"/>
      <c r="L4" s="242"/>
      <c r="M4" s="242"/>
      <c r="N4" s="242"/>
      <c r="O4" s="242"/>
      <c r="P4" s="242"/>
      <c r="Q4" s="66"/>
      <c r="R4" s="66"/>
      <c r="S4" s="66"/>
      <c r="T4" s="66"/>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row>
    <row r="5" spans="1:63" ht="4.5" customHeight="1" x14ac:dyDescent="0.4">
      <c r="B5" s="64"/>
      <c r="C5" s="64"/>
      <c r="D5" s="64"/>
      <c r="E5" s="64"/>
      <c r="F5" s="64"/>
      <c r="G5" s="64" t="s">
        <v>2</v>
      </c>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row>
    <row r="6" spans="1:63" ht="30" customHeight="1" x14ac:dyDescent="0.4">
      <c r="B6" s="228" t="s">
        <v>92</v>
      </c>
      <c r="C6" s="229"/>
      <c r="D6" s="229"/>
      <c r="E6" s="229"/>
      <c r="F6" s="230"/>
      <c r="G6" s="64"/>
      <c r="H6" s="64"/>
      <c r="I6" s="234" t="s">
        <v>36</v>
      </c>
      <c r="J6" s="235"/>
      <c r="K6" s="235"/>
      <c r="L6" s="236"/>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row>
    <row r="7" spans="1:63" ht="47.05" customHeight="1" x14ac:dyDescent="0.4">
      <c r="B7" s="231" t="s">
        <v>555</v>
      </c>
      <c r="C7" s="232"/>
      <c r="D7" s="232"/>
      <c r="E7" s="232"/>
      <c r="F7" s="233"/>
      <c r="G7" s="64"/>
      <c r="H7" s="64"/>
      <c r="I7" s="134" t="s">
        <v>46</v>
      </c>
      <c r="J7" s="135" t="s">
        <v>37</v>
      </c>
      <c r="K7" s="134" t="s">
        <v>46</v>
      </c>
      <c r="L7" s="135" t="s">
        <v>37</v>
      </c>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row>
    <row r="8" spans="1:63" ht="39.65" customHeight="1" x14ac:dyDescent="0.4">
      <c r="B8" s="111" t="s">
        <v>24</v>
      </c>
      <c r="C8" s="82"/>
      <c r="D8" s="67"/>
      <c r="E8" s="112" t="s">
        <v>29</v>
      </c>
      <c r="F8" s="83"/>
      <c r="G8" s="64"/>
      <c r="H8" s="64"/>
      <c r="I8" s="87" t="s">
        <v>561</v>
      </c>
      <c r="J8" s="88">
        <v>0</v>
      </c>
      <c r="K8" s="87" t="s">
        <v>109</v>
      </c>
      <c r="L8" s="88">
        <v>0</v>
      </c>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row>
    <row r="9" spans="1:63" ht="49.5" customHeight="1" x14ac:dyDescent="0.4">
      <c r="B9" s="111" t="s">
        <v>26</v>
      </c>
      <c r="C9" s="82"/>
      <c r="D9" s="67"/>
      <c r="E9" s="113" t="s">
        <v>93</v>
      </c>
      <c r="F9" s="84"/>
      <c r="G9" s="64"/>
      <c r="H9" s="64"/>
      <c r="I9" s="87" t="s">
        <v>106</v>
      </c>
      <c r="J9" s="88">
        <v>0</v>
      </c>
      <c r="K9" s="87" t="s">
        <v>110</v>
      </c>
      <c r="L9" s="88">
        <v>0</v>
      </c>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row>
    <row r="10" spans="1:63" ht="49.5" customHeight="1" x14ac:dyDescent="0.4">
      <c r="B10" s="111" t="s">
        <v>85</v>
      </c>
      <c r="C10" s="82"/>
      <c r="D10" s="67"/>
      <c r="E10" s="113" t="s">
        <v>30</v>
      </c>
      <c r="F10" s="84"/>
      <c r="G10" s="64"/>
      <c r="H10" s="64"/>
      <c r="I10" s="87" t="s">
        <v>107</v>
      </c>
      <c r="J10" s="88">
        <v>0</v>
      </c>
      <c r="K10" s="87" t="s">
        <v>111</v>
      </c>
      <c r="L10" s="88">
        <v>0</v>
      </c>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row>
    <row r="11" spans="1:63" ht="49.5" customHeight="1" x14ac:dyDescent="0.4">
      <c r="B11" s="111" t="s">
        <v>78</v>
      </c>
      <c r="C11" s="83"/>
      <c r="E11" s="64"/>
      <c r="F11" s="64"/>
      <c r="G11" s="64"/>
      <c r="H11" s="64"/>
      <c r="I11" s="87" t="s">
        <v>108</v>
      </c>
      <c r="J11" s="88">
        <v>0</v>
      </c>
      <c r="K11" s="87" t="s">
        <v>112</v>
      </c>
      <c r="L11" s="88">
        <v>0</v>
      </c>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row>
    <row r="12" spans="1:63" ht="5.15" customHeight="1" thickBot="1" x14ac:dyDescent="0.45">
      <c r="B12" s="64"/>
      <c r="C12" s="64"/>
      <c r="E12" s="64"/>
      <c r="F12" s="64"/>
      <c r="G12" s="64"/>
      <c r="H12" s="64"/>
      <c r="I12" s="68"/>
      <c r="J12" s="68"/>
      <c r="K12" s="69"/>
      <c r="L12" s="69"/>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row>
    <row r="13" spans="1:63" ht="24.65" customHeight="1" thickBot="1" x14ac:dyDescent="0.45">
      <c r="B13" s="243" t="s">
        <v>31</v>
      </c>
      <c r="C13" s="244"/>
      <c r="D13" s="244"/>
      <c r="E13" s="244"/>
      <c r="F13" s="244"/>
      <c r="G13" s="244"/>
      <c r="H13" s="244"/>
      <c r="I13" s="245"/>
      <c r="J13" s="64"/>
      <c r="K13" s="64"/>
      <c r="L13" s="64"/>
      <c r="M13" s="64"/>
      <c r="N13" s="64" t="s">
        <v>2</v>
      </c>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row>
    <row r="14" spans="1:63" ht="5.25" customHeight="1" x14ac:dyDescent="0.4">
      <c r="B14" s="64"/>
      <c r="C14" s="70"/>
      <c r="D14" s="70"/>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row>
    <row r="15" spans="1:63" s="72" customFormat="1" ht="60.65" customHeight="1" x14ac:dyDescent="0.4">
      <c r="A15" s="71"/>
      <c r="B15" s="210" t="s">
        <v>100</v>
      </c>
      <c r="C15" s="237"/>
      <c r="D15" s="237"/>
      <c r="E15" s="211"/>
      <c r="F15" s="206"/>
      <c r="G15" s="207"/>
      <c r="H15" s="61"/>
      <c r="I15" s="206"/>
      <c r="J15" s="207"/>
      <c r="K15" s="206"/>
      <c r="L15" s="207"/>
      <c r="M15" s="61"/>
      <c r="N15" s="61"/>
      <c r="O15" s="61"/>
      <c r="P15" s="61"/>
      <c r="Q15" s="61"/>
      <c r="R15" s="61"/>
      <c r="S15" s="61"/>
      <c r="T15" s="61"/>
      <c r="U15" s="61"/>
      <c r="V15" s="61"/>
      <c r="W15" s="61"/>
      <c r="X15" s="6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s="72" customFormat="1" ht="27" hidden="1" customHeight="1" x14ac:dyDescent="0.4">
      <c r="A16" s="71"/>
      <c r="B16" s="212"/>
      <c r="C16" s="238"/>
      <c r="D16" s="238"/>
      <c r="E16" s="213"/>
      <c r="F16" s="220" t="b">
        <f>IF(OR(F15='DV1'!$B$46,F15='DV1'!$B$51,F15='DV1'!$B$52,F15='DV1'!$B$53),0,IF(F15='DV1'!$B$57,1,IF(OR(F15='DV1'!$B$49,F15='DV1'!$B$47,F15='DV1'!$B$48,F15='DV1'!$B$50),2,IF(OR(F15='DV1'!$B$54,F15='DV1'!$B$55,F15='DV1'!$B$56),10))))</f>
        <v>0</v>
      </c>
      <c r="G16" s="221"/>
      <c r="H16" s="73" t="b">
        <f>IF(OR(H15='DV1'!$B$46,H15='DV1'!$B$51,H15='DV1'!$B$52,H15='DV1'!$B$53),0,IF(H15='DV1'!$B$57,1,IF(OR(H15='DV1'!$B$49,H15='DV1'!$B$47,H15='DV1'!$B$48,H15='DV1'!$B$50),2,IF(OR(H15='DV1'!$B$54,H15='DV1'!$B$55,H15='DV1'!$B$56),10))))</f>
        <v>0</v>
      </c>
      <c r="I16" s="220" t="b">
        <f>IF(OR(I15='DV1'!$B$46,I15='DV1'!$B$51,I15='DV1'!$B$52,I15='DV1'!$B$53),0,IF(I15='DV1'!$B$57,1,IF(OR(I15='DV1'!$B$49,I15='DV1'!$B$47,I15='DV1'!$B$48,I15='DV1'!$B$50),2,IF(OR(I15='DV1'!$B$54,I15='DV1'!$B$55,I15='DV1'!$B$56),10))))</f>
        <v>0</v>
      </c>
      <c r="J16" s="221"/>
      <c r="K16" s="220" t="b">
        <f>IF(OR(K15='DV1'!$B$46,K15='DV1'!$B$51,K15='DV1'!$B$52,K15='DV1'!$B$53),0,IF(K15='DV1'!$B$57,1,IF(OR(K15='DV1'!$B$49,K15='DV1'!$B$47,K15='DV1'!$B$48,K15='DV1'!$B$50),2,IF(OR(K15='DV1'!$B$54,K15='DV1'!$B$55,K15='DV1'!$B$56),10))))</f>
        <v>0</v>
      </c>
      <c r="L16" s="221"/>
      <c r="M16" s="73" t="b">
        <f>IF(OR(M15='DV1'!$B$46,M15='DV1'!$B$51,M15='DV1'!$B$52,M15='DV1'!$B$53),0,IF(M15='DV1'!$B$57,1,IF(OR(M15='DV1'!$B$49,M15='DV1'!$B$47,M15='DV1'!$B$48,M15='DV1'!$B$50),2,IF(OR(M15='DV1'!$B$54,M15='DV1'!$B$55,M15='DV1'!$B$56),10))))</f>
        <v>0</v>
      </c>
      <c r="N16" s="73" t="b">
        <f>IF(OR(N15='DV1'!$B$46,N15='DV1'!$B$51,N15='DV1'!$B$52,N15='DV1'!$B$53),0,IF(N15='DV1'!$B$57,1,IF(OR(N15='DV1'!$B$49,N15='DV1'!$B$47,N15='DV1'!$B$48,N15='DV1'!$B$50),2,IF(OR(N15='DV1'!$B$54,N15='DV1'!$B$55,N15='DV1'!$B$56),10))))</f>
        <v>0</v>
      </c>
      <c r="O16" s="73" t="b">
        <f>IF(OR(O15='DV1'!$B$46,O15='DV1'!$B$51,O15='DV1'!$B$52,O15='DV1'!$B$53),0,IF(O15='DV1'!$B$57,1,IF(OR(O15='DV1'!$B$49,O15='DV1'!$B$47,O15='DV1'!$B$48,O15='DV1'!$B$50),2,IF(OR(O15='DV1'!$B$54,O15='DV1'!$B$55,O15='DV1'!$B$56),10))))</f>
        <v>0</v>
      </c>
      <c r="P16" s="73" t="b">
        <f>IF(OR(P15='DV1'!$B$46,P15='DV1'!$B$51,P15='DV1'!$B$52,P15='DV1'!$B$53),0,IF(P15='DV1'!$B$57,1,IF(OR(P15='DV1'!$B$49,P15='DV1'!$B$47,P15='DV1'!$B$48,P15='DV1'!$B$50),2,IF(OR(P15='DV1'!$B$54,P15='DV1'!$B$55,P15='DV1'!$B$56),10))))</f>
        <v>0</v>
      </c>
      <c r="Q16" s="73" t="b">
        <f>IF(OR(Q15='DV1'!$B$46,Q15='DV1'!$B$51,Q15='DV1'!$B$52,Q15='DV1'!$B$53),0,IF(Q15='DV1'!$B$57,1,IF(OR(Q15='DV1'!$B$49,Q15='DV1'!$B$47,Q15='DV1'!$B$48,Q15='DV1'!$B$50),2,IF(OR(Q15='DV1'!$B$54,Q15='DV1'!$B$55,Q15='DV1'!$B$56),10))))</f>
        <v>0</v>
      </c>
      <c r="R16" s="73" t="b">
        <f>IF(OR(R15='DV1'!$B$46,R15='DV1'!$B$51,R15='DV1'!$B$52,R15='DV1'!$B$53),0,IF(R15='DV1'!$B$57,1,IF(OR(R15='DV1'!$B$49,R15='DV1'!$B$47,R15='DV1'!$B$48,R15='DV1'!$B$50),2,IF(OR(R15='DV1'!$B$54,R15='DV1'!$B$55,R15='DV1'!$B$56),10))))</f>
        <v>0</v>
      </c>
      <c r="S16" s="73" t="b">
        <f>IF(OR(S15='DV1'!$B$46,S15='DV1'!$B$51,S15='DV1'!$B$52,S15='DV1'!$B$53),0,IF(S15='DV1'!$B$57,1,IF(OR(S15='DV1'!$B$49,S15='DV1'!$B$47,S15='DV1'!$B$48,S15='DV1'!$B$50),2,IF(OR(S15='DV1'!$B$54,S15='DV1'!$B$55,S15='DV1'!$B$56),10))))</f>
        <v>0</v>
      </c>
      <c r="T16" s="73" t="b">
        <f>IF(OR(T15='DV1'!$B$46,T15='DV1'!$B$51,T15='DV1'!$B$52,T15='DV1'!$B$53),0,IF(T15='DV1'!$B$57,1,IF(OR(T15='DV1'!$B$49,T15='DV1'!$B$47,T15='DV1'!$B$48,T15='DV1'!$B$50),2,IF(OR(T15='DV1'!$B$54,T15='DV1'!$B$55,T15='DV1'!$B$56),10))))</f>
        <v>0</v>
      </c>
      <c r="U16" s="73" t="b">
        <f>IF(OR(U15='DV1'!$B$46,U15='DV1'!$B$51,U15='DV1'!$B$52,U15='DV1'!$B$53),0,IF(U15='DV1'!$B$57,1,IF(OR(U15='DV1'!$B$49,U15='DV1'!$B$47,U15='DV1'!$B$48,U15='DV1'!$B$50),2,IF(OR(U15='DV1'!$B$54,U15='DV1'!$B$55,U15='DV1'!$B$56),10))))</f>
        <v>0</v>
      </c>
      <c r="V16" s="73" t="b">
        <f>IF(OR(V15='DV1'!$B$46,V15='DV1'!$B$51,V15='DV1'!$B$52,V15='DV1'!$B$53),0,IF(V15='DV1'!$B$57,1,IF(OR(V15='DV1'!$B$49,V15='DV1'!$B$47,V15='DV1'!$B$48,V15='DV1'!$B$50),2,IF(OR(V15='DV1'!$B$54,V15='DV1'!$B$55,V15='DV1'!$B$56),10))))</f>
        <v>0</v>
      </c>
      <c r="W16" s="73" t="b">
        <f>IF(OR(W15='DV1'!$B$46,W15='DV1'!$B$51,W15='DV1'!$B$52,W15='DV1'!$B$53),0,IF(W15='DV1'!$B$57,1,IF(OR(W15='DV1'!$B$49,W15='DV1'!$B$47,W15='DV1'!$B$48,W15='DV1'!$B$50),2,IF(OR(W15='DV1'!$B$54,W15='DV1'!$B$55,W15='DV1'!$B$56),10))))</f>
        <v>0</v>
      </c>
      <c r="X16" s="73" t="b">
        <f>IF(OR(X15='DV1'!$B$46,X15='DV1'!$B$51,X15='DV1'!$B$52,X15='DV1'!$B$53),0,IF(X15='DV1'!$B$57,1,IF(OR(X15='DV1'!$B$49,X15='DV1'!$B$47,X15='DV1'!$B$48,X15='DV1'!$B$50),2,IF(OR(X15='DV1'!$B$54,X15='DV1'!$B$55,X15='DV1'!$B$56),10))))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s="72" customFormat="1" ht="33" customHeight="1" x14ac:dyDescent="0.4">
      <c r="A17" s="71"/>
      <c r="B17" s="212"/>
      <c r="C17" s="238"/>
      <c r="D17" s="238"/>
      <c r="E17" s="213"/>
      <c r="F17" s="208" t="str">
        <f>IF(AND(F15='DV1'!$B$8,E16=10,H16=10),"Consider buffers left &amp; right &lt;&lt;&lt;&lt;&lt;&lt;   &gt;&gt;&gt;&gt;&gt;&gt;",IF(AND(F15='DV1'!$B$8,H16=10),"Consider buffer to right &gt;&gt;&gt;&gt;&gt;&gt;",IF(AND(F15='DV1'!$B$8,E16=10),"Consider buffer to left &lt;&lt;&lt;&lt;&lt;&lt;",IF(AND(F16=0,H16=2,E16=10),"Consider buffers left &amp; right &lt;&lt;&lt;&lt;&lt;&lt;   &gt;&gt;&gt;&gt;&gt;&gt;",IF(AND(F16=0,H16=10,E16=2),"Consider buffers left &amp; right &lt;&lt;&lt;&lt;&lt;&lt;   &gt;&gt;&gt;&gt;&gt;&gt;",IF(AND(F16=0,H16=2,E16=2),"Consider buffers left &amp; right &lt;&lt;&lt;&lt;&lt;&lt;   &gt;&gt;&gt;&gt;&gt;&gt;",IF(AND(F16=0,H16=2),"Consider buffer to right &gt;&gt;&gt;&gt;&gt;&gt;",IF(AND(F16=0,E16=2),"Consider buffer to left &lt;&lt;&lt;&lt;&lt;&lt;",IF(AND(F16=0,H16=10,E16=10),"Consider buffers left &amp; right &lt;&lt;&lt;&lt;&lt;&lt;   &gt;&gt;&gt;&gt;&gt;&gt;",IF(AND(F16=0,H16=10),"Consider buffer to right &gt;&gt;&gt;&gt;&gt;&gt;",IF(AND(F16=0,E16=10),"Consider buffer to left &lt;&lt;&lt;&lt;&lt;&lt;","")))))))))))</f>
        <v/>
      </c>
      <c r="G17" s="209"/>
      <c r="H17" s="62" t="str">
        <f>IF(AND(H15='DV1'!$B$8,F16=10,I16=10),"Consider buffers left &amp; right &lt;&lt;&lt;&lt;&lt;&lt;   &gt;&gt;&gt;&gt;&gt;&gt;",IF(AND(H15='DV1'!$B$8,I16=10),"Consider buffer to right &gt;&gt;&gt;&gt;&gt;&gt;",IF(AND(H15='DV1'!$B$8,F16=10),"Consider buffer to left &lt;&lt;&lt;&lt;&lt;&lt;",IF(AND(H16=0,I16=10,F16=2),"Consider buffers left &amp; right &lt;&lt;&lt;&lt;&lt;&lt;   &gt;&gt;&gt;&gt;&gt;&gt;",IF(AND(H16=0,I16=2,F16=10),"Consider buffers left &amp; right &lt;&lt;&lt;&lt;&lt;&lt;   &gt;&gt;&gt;&gt;&gt;&gt;",IF(AND(H16=0,I16=2,F16=2),"Consider buffers left &amp; right &lt;&lt;&lt;&lt;&lt;&lt;   &gt;&gt;&gt;&gt;&gt;&gt;",IF(AND(H16=0,I16=2),"Consider buffer to right &gt;&gt;&gt;&gt;&gt;&gt;",IF(AND(H16=0,F16=2),"Consider buffer to left &lt;&lt;&lt;&lt;&lt;&lt;",IF(AND(H16=0,I16=10,F16=10),"Consider buffers left &amp; right &lt;&lt;&lt;&lt;&lt;&lt;   &gt;&gt;&gt;&gt;&gt;&gt;",IF(AND(H16=0,I16=10),"Consider buffer to right &gt;&gt;&gt;&gt;&gt;&gt;",IF(AND(H16=0,F16=10),"Consider buffer to left &lt;&lt;&lt;&lt;&lt;&lt;","")))))))))))</f>
        <v/>
      </c>
      <c r="I17" s="208" t="str">
        <f>IF(AND(I15='DV1'!$B$8,H16=10,K16=10),"Consider buffers left &amp; right &lt;&lt;&lt;&lt;&lt;&lt;   &gt;&gt;&gt;&gt;&gt;&gt;",IF(AND(I15='DV1'!$B$8,K16=10),"Consider buffer to right &gt;&gt;&gt;&gt;&gt;&gt;",IF(AND(I15='DV1'!$B$8,H16=10),"Consider buffer to left &lt;&lt;&lt;&lt;&lt;&lt;",IF(AND(I16=0,K16=10,H16=2),"Consider buffers left &amp; right &lt;&lt;&lt;&lt;&lt;&lt;   &gt;&gt;&gt;&gt;&gt;&gt;",IF(AND(I16=0,K16=2,H16=10),"Consider buffers left &amp; right &lt;&lt;&lt;&lt;&lt;&lt;   &gt;&gt;&gt;&gt;&gt;&gt;",IF(AND(I16=0,K16=2,H16=2),"Consider buffers left &amp; right &lt;&lt;&lt;&lt;&lt;&lt;   &gt;&gt;&gt;&gt;&gt;&gt;",IF(AND(I16=0,K16=2),"Consider buffer to right &gt;&gt;&gt;&gt;&gt;&gt;",IF(AND(I16=0,H16=2),"Consider buffer to left &lt;&lt;&lt;&lt;&lt;&lt;",IF(AND(I16=0,K16=10,H16=10),"Consider buffers left &amp; right &lt;&lt;&lt;&lt;&lt;&lt;   &gt;&gt;&gt;&gt;&gt;&gt;",IF(AND(I16=0,K16=10),"Consider buffer to right &gt;&gt;&gt;&gt;&gt;&gt;",IF(AND(I16=0,H16=10),"Consider buffer to left &lt;&lt;&lt;&lt;&lt;&lt;","")))))))))))</f>
        <v/>
      </c>
      <c r="J17" s="209"/>
      <c r="K17" s="208" t="str">
        <f>IF(AND(K15='DV1'!$B$8,I16=10,M16=10),"Consider buffers left &amp; right &lt;&lt;&lt;&lt;&lt;&lt;   &gt;&gt;&gt;&gt;&gt;&gt;",IF(AND(K15='DV1'!$B$8,M16=10),"Consider buffer to right &gt;&gt;&gt;&gt;&gt;&gt;",IF(AND(K15='DV1'!$B$8,I16=10),"Consider buffer to left &lt;&lt;&lt;&lt;&lt;&lt;",IF(AND(K16=0,M16=10,I16=2),"Consider buffers left &amp; right &lt;&lt;&lt;&lt;&lt;&lt;   &gt;&gt;&gt;&gt;&gt;&gt;",IF(AND(K16=0,M16=2,I16=10),"Consider buffers left &amp; right &lt;&lt;&lt;&lt;&lt;&lt;   &gt;&gt;&gt;&gt;&gt;&gt;",IF(AND(K16=0,M16=2,I16=2),"Consider buffers left &amp; right &lt;&lt;&lt;&lt;&lt;&lt;   &gt;&gt;&gt;&gt;&gt;&gt;",IF(AND(K16=0,M16=2),"Consider buffer to right &gt;&gt;&gt;&gt;&gt;&gt;",IF(AND(K16=0,I16=2),"Consider buffer to left &lt;&lt;&lt;&lt;&lt;&lt;",IF(AND(K16=0,M16=10,I16=10),"Consider buffers left &amp; right &lt;&lt;&lt;&lt;&lt;&lt;   &gt;&gt;&gt;&gt;&gt;&gt;",IF(AND(K16=0,M16=10),"Consider buffer to right &gt;&gt;&gt;&gt;&gt;&gt;",IF(AND(K16=0,I16=10),"Consider buffer to left &lt;&lt;&lt;&lt;&lt;&lt;","")))))))))))</f>
        <v/>
      </c>
      <c r="L17" s="209"/>
      <c r="M17" s="62" t="str">
        <f>IF(AND(M15='DV1'!$B$8,K16=10,N16=10),"Consider buffers left &amp; right &lt;&lt;&lt;&lt;&lt;&lt;   &gt;&gt;&gt;&gt;&gt;&gt;",IF(AND(M15='DV1'!$B$8,N16=10),"Consider buffer to right &gt;&gt;&gt;&gt;&gt;&gt;",IF(AND(M15='DV1'!$B$8,K16=10),"Consider buffer to left &lt;&lt;&lt;&lt;&lt;&lt;",IF(AND(M16=0,N16=2,K16=10),"Consider buffers left &amp; right &lt;&lt;&lt;&lt;&lt;&lt;   &gt;&gt;&gt;&gt;&gt;&gt;",IF(AND(M16=0,N16=10,K16=2),"Consider buffers left &amp; right &lt;&lt;&lt;&lt;&lt;&lt;   &gt;&gt;&gt;&gt;&gt;&gt;",IF(AND(M16=0,N16=2,K16=2),"Consider buffers left &amp; right &lt;&lt;&lt;&lt;&lt;&lt;   &gt;&gt;&gt;&gt;&gt;&gt;",IF(AND(M16=0,N16=2),"Consider buffer to right &gt;&gt;&gt;&gt;&gt;&gt;",IF(AND(M16=0,K16=2),"Consider buffer to left &lt;&lt;&lt;&lt;&lt;&lt;",IF(AND(M16=0,N16=10,K16=10),"Consider buffers left &amp; right &lt;&lt;&lt;&lt;&lt;&lt;   &gt;&gt;&gt;&gt;&gt;&gt;",IF(AND(M16=0,N16=10),"Consider buffer to right &gt;&gt;&gt;&gt;&gt;&gt;",IF(AND(M16=0,K16=10),"Consider buffer to left &lt;&lt;&lt;&lt;&lt;&lt;","")))))))))))</f>
        <v/>
      </c>
      <c r="N17" s="62" t="str">
        <f>IF(AND(N15='DV1'!$B$8,M16=10,O16=10),"Consider buffers left &amp; right &lt;&lt;&lt;&lt;&lt;&lt;   &gt;&gt;&gt;&gt;&gt;&gt;",IF(AND(N15='DV1'!$B$8,O16=10),"Consider buffer to right &gt;&gt;&gt;&gt;&gt;&gt;",IF(AND(N15='DV1'!$B$8,M16=10),"Consider buffer to left &lt;&lt;&lt;&lt;&lt;&lt;",IF(AND(N16=0,O16=2,M16=10),"Consider buffers left &amp; right &lt;&lt;&lt;&lt;&lt;&lt;   &gt;&gt;&gt;&gt;&gt;&gt;",IF(AND(N16=0,O16=10,M16=2),"Consider buffers left &amp; right &lt;&lt;&lt;&lt;&lt;&lt;   &gt;&gt;&gt;&gt;&gt;&gt;",IF(AND(N16=0,O16=2,M16=2),"Consider buffers left &amp; right &lt;&lt;&lt;&lt;&lt;&lt;   &gt;&gt;&gt;&gt;&gt;&gt;",IF(AND(N16=0,O16=2),"Consider buffer to right &gt;&gt;&gt;&gt;&gt;&gt;",IF(AND(N16=0,M16=2),"Consider buffer to left &lt;&lt;&lt;&lt;&lt;&lt;",IF(AND(N16=0,O16=10,M16=10),"Consider buffers left &amp; right &lt;&lt;&lt;&lt;&lt;&lt;   &gt;&gt;&gt;&gt;&gt;&gt;",IF(AND(N16=0,O16=10),"Consider buffer to right &gt;&gt;&gt;&gt;&gt;&gt;",IF(AND(N16=0,M16=10),"Consider buffer to left &lt;&lt;&lt;&lt;&lt;&lt;","")))))))))))</f>
        <v/>
      </c>
      <c r="O17" s="62" t="str">
        <f>IF(AND(O15='DV1'!$B$8,N16=10,P16=10),"Consider buffers left &amp; right &lt;&lt;&lt;&lt;&lt;&lt;   &gt;&gt;&gt;&gt;&gt;&gt;",IF(AND(O15='DV1'!$B$8,P16=10),"Consider buffer to right &gt;&gt;&gt;&gt;&gt;&gt;",IF(AND(O15='DV1'!$B$8,N16=10),"Consider buffer to left &lt;&lt;&lt;&lt;&lt;&lt;",IF(AND(O16=0,P16=2,N16=10),"Consider buffers left &amp; right &lt;&lt;&lt;&lt;&lt;&lt;   &gt;&gt;&gt;&gt;&gt;&gt;",IF(AND(O16=0,P16=10,N16=2),"Consider buffers left &amp; right &lt;&lt;&lt;&lt;&lt;&lt;   &gt;&gt;&gt;&gt;&gt;&gt;",IF(AND(O16=0,P16=2,N16=2),"Consider buffers left &amp; right &lt;&lt;&lt;&lt;&lt;&lt;   &gt;&gt;&gt;&gt;&gt;&gt;",IF(AND(O16=0,P16=2),"Consider buffer to right &gt;&gt;&gt;&gt;&gt;&gt;",IF(AND(O16=0,N16=2),"Consider buffer to left &lt;&lt;&lt;&lt;&lt;&lt;",IF(AND(O16=0,P16=10,N16=10),"Consider buffers left &amp; right &lt;&lt;&lt;&lt;&lt;&lt;   &gt;&gt;&gt;&gt;&gt;&gt;",IF(AND(O16=0,P16=10),"Consider buffer to right &gt;&gt;&gt;&gt;&gt;&gt;",IF(AND(O16=0,N16=10),"Consider buffer to left &lt;&lt;&lt;&lt;&lt;&lt;","")))))))))))</f>
        <v/>
      </c>
      <c r="P17" s="62" t="str">
        <f>IF(AND(P15='DV1'!$B$8,O16=10,Q16=10),"Consider buffers left &amp; right &lt;&lt;&lt;&lt;&lt;&lt;   &gt;&gt;&gt;&gt;&gt;&gt;",IF(AND(P15='DV1'!$B$8,Q16=10),"Consider buffer to right &gt;&gt;&gt;&gt;&gt;&gt;",IF(AND(P15='DV1'!$B$8,O16=10),"Consider buffer to left &lt;&lt;&lt;&lt;&lt;&lt;",IF(AND(P16=0,Q16=2,O16=10),"Consider buffers left &amp; right &lt;&lt;&lt;&lt;&lt;&lt;   &gt;&gt;&gt;&gt;&gt;&gt;",IF(AND(P16=0,Q16=10,O16=2),"Consider buffers left &amp; right &lt;&lt;&lt;&lt;&lt;&lt;   &gt;&gt;&gt;&gt;&gt;&gt;",IF(AND(P16=0,Q16=2,O16=2),"Consider buffers left &amp; right &lt;&lt;&lt;&lt;&lt;&lt;   &gt;&gt;&gt;&gt;&gt;&gt;",IF(AND(P16=0,Q16=2),"Consider buffer to right &gt;&gt;&gt;&gt;&gt;&gt;",IF(AND(P16=0,O16=2),"Consider buffer to left &lt;&lt;&lt;&lt;&lt;&lt;",IF(AND(P16=0,Q16=10,O16=10),"Consider buffers left &amp; right &lt;&lt;&lt;&lt;&lt;&lt;   &gt;&gt;&gt;&gt;&gt;&gt;",IF(AND(P16=0,Q16=10),"Consider buffer to right &gt;&gt;&gt;&gt;&gt;&gt;",IF(AND(P16=0,O16=10),"Consider buffer to left &lt;&lt;&lt;&lt;&lt;&lt;","")))))))))))</f>
        <v/>
      </c>
      <c r="Q17" s="62" t="str">
        <f>IF(AND(Q15='DV1'!$B$8,P16=10,R16=10),"Consider buffers left &amp; right &lt;&lt;&lt;&lt;&lt;&lt;   &gt;&gt;&gt;&gt;&gt;&gt;",IF(AND(Q15='DV1'!$B$8,R16=10),"Consider buffer to right &gt;&gt;&gt;&gt;&gt;&gt;",IF(AND(Q15='DV1'!$B$8,P16=10),"Consider buffer to left &lt;&lt;&lt;&lt;&lt;&lt;",IF(AND(Q16=0,R16=2,P16=10),"Consider buffers left &amp; right &lt;&lt;&lt;&lt;&lt;&lt;   &gt;&gt;&gt;&gt;&gt;&gt;",IF(AND(Q16=0,R16=10,P16=2),"Consider buffers left &amp; right &lt;&lt;&lt;&lt;&lt;&lt;   &gt;&gt;&gt;&gt;&gt;&gt;",IF(AND(Q16=0,R16=2,P16=2),"Consider buffers left &amp; right &lt;&lt;&lt;&lt;&lt;&lt;   &gt;&gt;&gt;&gt;&gt;&gt;",IF(AND(Q16=0,R16=2),"Consider buffer to right &gt;&gt;&gt;&gt;&gt;&gt;",IF(AND(Q16=0,P16=2),"Consider buffer to left &lt;&lt;&lt;&lt;&lt;&lt;",IF(AND(Q16=0,R16=10,P16=10),"Consider buffers left &amp; right &lt;&lt;&lt;&lt;&lt;&lt;   &gt;&gt;&gt;&gt;&gt;&gt;",IF(AND(Q16=0,R16=10),"Consider buffer to right &gt;&gt;&gt;&gt;&gt;&gt;",IF(AND(Q16=0,P16=10),"Consider buffer to left &lt;&lt;&lt;&lt;&lt;&lt;","")))))))))))</f>
        <v/>
      </c>
      <c r="R17" s="62" t="str">
        <f>IF(AND(R15='DV1'!$B$8,Q16=10,S16=10),"Consider buffers left &amp; right &lt;&lt;&lt;&lt;&lt;&lt;   &gt;&gt;&gt;&gt;&gt;&gt;",IF(AND(R15='DV1'!$B$8,S16=10),"Consider buffer to right &gt;&gt;&gt;&gt;&gt;&gt;",IF(AND(R15='DV1'!$B$8,Q16=10),"Consider buffer to left &lt;&lt;&lt;&lt;&lt;&lt;",IF(AND(R16=0,S16=2,Q16=10),"Consider buffers left &amp; right &lt;&lt;&lt;&lt;&lt;&lt;   &gt;&gt;&gt;&gt;&gt;&gt;",IF(AND(R16=0,S16=10,Q16=2),"Consider buffers left &amp; right &lt;&lt;&lt;&lt;&lt;&lt;   &gt;&gt;&gt;&gt;&gt;&gt;",IF(AND(R16=0,S16=2,Q16=2),"Consider buffers left &amp; right &lt;&lt;&lt;&lt;&lt;&lt;   &gt;&gt;&gt;&gt;&gt;&gt;",IF(AND(R16=0,S16=2),"Consider buffer to right &gt;&gt;&gt;&gt;&gt;&gt;",IF(AND(R16=0,Q16=2),"Consider buffer to left &lt;&lt;&lt;&lt;&lt;&lt;",IF(AND(R16=0,S16=10,Q16=10),"Consider buffers left &amp; right &lt;&lt;&lt;&lt;&lt;&lt;   &gt;&gt;&gt;&gt;&gt;&gt;",IF(AND(R16=0,S16=10),"Consider buffer to right &gt;&gt;&gt;&gt;&gt;&gt;",IF(AND(R16=0,Q16=10),"Consider buffer to left &lt;&lt;&lt;&lt;&lt;&lt;","")))))))))))</f>
        <v/>
      </c>
      <c r="S17" s="62" t="str">
        <f>IF(AND(S15='DV1'!$B$8,R16=10,T16=10),"Consider buffers left &amp; right &lt;&lt;&lt;&lt;&lt;&lt;   &gt;&gt;&gt;&gt;&gt;&gt;",IF(AND(S15='DV1'!$B$8,T16=10),"Consider buffer to right &gt;&gt;&gt;&gt;&gt;&gt;",IF(AND(S15='DV1'!$B$8,R16=10),"Consider buffer to left &lt;&lt;&lt;&lt;&lt;&lt;",IF(AND(S16=0,T16=2,R16=10),"Consider buffers left &amp; right &lt;&lt;&lt;&lt;&lt;&lt;   &gt;&gt;&gt;&gt;&gt;&gt;",IF(AND(S16=0,T16=10,R16=2),"Consider buffers left &amp; right &lt;&lt;&lt;&lt;&lt;&lt;   &gt;&gt;&gt;&gt;&gt;&gt;",IF(AND(S16=0,T16=2,R16=2),"Consider buffers left &amp; right &lt;&lt;&lt;&lt;&lt;&lt;   &gt;&gt;&gt;&gt;&gt;&gt;",IF(AND(S16=0,T16=2),"Consider buffer to right &gt;&gt;&gt;&gt;&gt;&gt;",IF(AND(S16=0,R16=2),"Consider buffer to left &lt;&lt;&lt;&lt;&lt;&lt;",IF(AND(S16=0,T16=10,R16=10),"Consider buffers left &amp; right &lt;&lt;&lt;&lt;&lt;&lt;   &gt;&gt;&gt;&gt;&gt;&gt;",IF(AND(S16=0,T16=10),"Consider buffer to right &gt;&gt;&gt;&gt;&gt;&gt;",IF(AND(S16=0,R16=10),"Consider buffer to left &lt;&lt;&lt;&lt;&lt;&lt;","")))))))))))</f>
        <v/>
      </c>
      <c r="T17" s="62" t="str">
        <f>IF(AND(T15='DV1'!$B$8,S16=10,U16=10),"Consider buffers left &amp; right &lt;&lt;&lt;&lt;&lt;&lt;   &gt;&gt;&gt;&gt;&gt;&gt;",IF(AND(T15='DV1'!$B$8,U16=10),"Consider buffer to right &gt;&gt;&gt;&gt;&gt;&gt;",IF(AND(T15='DV1'!$B$8,S16=10),"Consider buffer to left &lt;&lt;&lt;&lt;&lt;&lt;",IF(AND(T16=0,U16=2,S16=10),"Consider buffers left &amp; right &lt;&lt;&lt;&lt;&lt;&lt;   &gt;&gt;&gt;&gt;&gt;&gt;",IF(AND(T16=0,U16=10,S16=2),"Consider buffers left &amp; right &lt;&lt;&lt;&lt;&lt;&lt;   &gt;&gt;&gt;&gt;&gt;&gt;",IF(AND(T16=0,U16=2,S16=2),"Consider buffers left &amp; right &lt;&lt;&lt;&lt;&lt;&lt;   &gt;&gt;&gt;&gt;&gt;&gt;",IF(AND(T16=0,U16=2),"Consider buffer to right &gt;&gt;&gt;&gt;&gt;&gt;",IF(AND(T16=0,S16=2),"Consider buffer to left &lt;&lt;&lt;&lt;&lt;&lt;",IF(AND(T16=0,U16=10,S16=10),"Consider buffers left &amp; right &lt;&lt;&lt;&lt;&lt;&lt;   &gt;&gt;&gt;&gt;&gt;&gt;",IF(AND(T16=0,U16=10),"Consider buffer to right &gt;&gt;&gt;&gt;&gt;&gt;",IF(AND(T16=0,S16=10),"Consider buffer to left &lt;&lt;&lt;&lt;&lt;&lt;","")))))))))))</f>
        <v/>
      </c>
      <c r="U17" s="62" t="str">
        <f>IF(AND(U15='DV1'!$B$8,T16=10,V16=10),"Consider buffers left &amp; right &lt;&lt;&lt;&lt;&lt;&lt;   &gt;&gt;&gt;&gt;&gt;&gt;",IF(AND(U15='DV1'!$B$8,V16=10),"Consider buffer to right &gt;&gt;&gt;&gt;&gt;&gt;",IF(AND(U15='DV1'!$B$8,T16=10),"Consider buffer to left &lt;&lt;&lt;&lt;&lt;&lt;",IF(AND(U16=0,V16=2,T16=10),"Consider buffers left &amp; right &lt;&lt;&lt;&lt;&lt;&lt;   &gt;&gt;&gt;&gt;&gt;&gt;",IF(AND(U16=0,V16=10,T16=2),"Consider buffers left &amp; right &lt;&lt;&lt;&lt;&lt;&lt;   &gt;&gt;&gt;&gt;&gt;&gt;",IF(AND(U16=0,V16=2,T16=2),"Consider buffers left &amp; right &lt;&lt;&lt;&lt;&lt;&lt;   &gt;&gt;&gt;&gt;&gt;&gt;",IF(AND(U16=0,V16=2),"Consider buffer to right &gt;&gt;&gt;&gt;&gt;&gt;",IF(AND(U16=0,T16=2),"Consider buffer to left &lt;&lt;&lt;&lt;&lt;&lt;",IF(AND(U16=0,V16=10,T16=10),"Consider buffers left &amp; right &lt;&lt;&lt;&lt;&lt;&lt;   &gt;&gt;&gt;&gt;&gt;&gt;",IF(AND(U16=0,V16=10),"Consider buffer to right &gt;&gt;&gt;&gt;&gt;&gt;",IF(AND(U16=0,T16=10),"Consider buffer to left &lt;&lt;&lt;&lt;&lt;&lt;","")))))))))))</f>
        <v/>
      </c>
      <c r="V17" s="62" t="str">
        <f>IF(AND(V15='DV1'!$B$8,U16=10,W16=10),"Consider buffers left &amp; right &lt;&lt;&lt;&lt;&lt;&lt;   &gt;&gt;&gt;&gt;&gt;&gt;",IF(AND(V15='DV1'!$B$8,W16=10),"Consider buffer to right &gt;&gt;&gt;&gt;&gt;&gt;",IF(AND(V15='DV1'!$B$8,U16=10),"Consider buffer to left &lt;&lt;&lt;&lt;&lt;&lt;",IF(AND(V16=0,W16=2,U16=10),"Consider buffers left &amp; right &lt;&lt;&lt;&lt;&lt;&lt;   &gt;&gt;&gt;&gt;&gt;&gt;",IF(AND(V16=0,W16=10,U16=2),"Consider buffers left &amp; right &lt;&lt;&lt;&lt;&lt;&lt;   &gt;&gt;&gt;&gt;&gt;&gt;",IF(AND(V16=0,W16=2,U16=2),"Consider buffers left &amp; right &lt;&lt;&lt;&lt;&lt;&lt;   &gt;&gt;&gt;&gt;&gt;&gt;",IF(AND(V16=0,W16=2),"Consider buffer to right &gt;&gt;&gt;&gt;&gt;&gt;",IF(AND(V16=0,U16=2),"Consider buffer to left &lt;&lt;&lt;&lt;&lt;&lt;",IF(AND(V16=0,W16=10,U16=10),"Consider buffers left &amp; right &lt;&lt;&lt;&lt;&lt;&lt;   &gt;&gt;&gt;&gt;&gt;&gt;",IF(AND(V16=0,W16=10),"Consider buffer to right &gt;&gt;&gt;&gt;&gt;&gt;",IF(AND(V16=0,U16=10),"Consider buffer to left &lt;&lt;&lt;&lt;&lt;&lt;","")))))))))))</f>
        <v/>
      </c>
      <c r="W17" s="62" t="str">
        <f>IF(AND(W15='DV1'!$B$8,V16=10,X16=10),"Consider buffers left &amp; right &lt;&lt;&lt;&lt;&lt;&lt;   &gt;&gt;&gt;&gt;&gt;&gt;",IF(AND(W15='DV1'!$B$8,X16=10),"Consider buffer to right &gt;&gt;&gt;&gt;&gt;&gt;",IF(AND(W15='DV1'!$B$8,V16=10),"Consider buffer to left &lt;&lt;&lt;&lt;&lt;&lt;",IF(AND(W16=0,X16=2,V16=10),"Consider buffers left &amp; right &lt;&lt;&lt;&lt;&lt;&lt;   &gt;&gt;&gt;&gt;&gt;&gt;",IF(AND(W16=0,X16=10,V16=2),"Consider buffers left &amp; right &lt;&lt;&lt;&lt;&lt;&lt;   &gt;&gt;&gt;&gt;&gt;&gt;",IF(AND(W16=0,X16=2,V16=2),"Consider buffers left &amp; right &lt;&lt;&lt;&lt;&lt;&lt;   &gt;&gt;&gt;&gt;&gt;&gt;",IF(AND(W16=0,X16=2),"Consider buffer to right &gt;&gt;&gt;&gt;&gt;&gt;",IF(AND(W16=0,V16=2),"Consider buffer to left &lt;&lt;&lt;&lt;&lt;&lt;",IF(AND(W16=0,X16=10,V16=10),"Consider buffers left &amp; right &lt;&lt;&lt;&lt;&lt;&lt;   &gt;&gt;&gt;&gt;&gt;&gt;",IF(AND(W16=0,X16=10),"Consider buffer to right &gt;&gt;&gt;&gt;&gt;&gt;",IF(AND(W16=0,V16=10),"Consider buffer to left &lt;&lt;&lt;&lt;&lt;&lt;","")))))))))))</f>
        <v/>
      </c>
      <c r="X17" s="62" t="str">
        <f>IF(AND(X15='DV1'!$B$8,W16=10,Y16=10),"Consider buffers left &amp; right &lt;&lt;&lt;&lt;&lt;&lt;   &gt;&gt;&gt;&gt;&gt;&gt;",IF(AND(X15='DV1'!$B$8,Y16=10),"Consider buffer to right &gt;&gt;&gt;&gt;&gt;&gt;",IF(AND(X15='DV1'!$B$8,W16=10),"Consider buffer to left &lt;&lt;&lt;&lt;&lt;&lt;",IF(AND(X16=0,Y16=2,W16=10),"Consider buffers left &amp; right &lt;&lt;&lt;&lt;&lt;&lt;   &gt;&gt;&gt;&gt;&gt;&gt;",IF(AND(X16=0,Y16=10,W16=2),"Consider buffers left &amp; right &lt;&lt;&lt;&lt;&lt;&lt;   &gt;&gt;&gt;&gt;&gt;&gt;",IF(AND(X16=0,Y16=2,W16=2),"Consider buffers left &amp; right &lt;&lt;&lt;&lt;&lt;&lt;   &gt;&gt;&gt;&gt;&gt;&gt;",IF(AND(X16=0,Y16=2),"Consider buffer to right &gt;&gt;&gt;&gt;&gt;&gt;",IF(AND(X16=0,W16=2),"Consider buffer to left &lt;&lt;&lt;&lt;&lt;&lt;",IF(AND(X16=0,Y16=10,W16=10),"Consider buffers left &amp; right &lt;&lt;&lt;&lt;&lt;&lt;   &gt;&gt;&gt;&gt;&gt;&gt;",IF(AND(X16=0,Y16=10),"Consider buffer to right &gt;&gt;&gt;&gt;&gt;&gt;",IF(AND(X16=0,W16=10),"Consider buffer to left &lt;&lt;&lt;&lt;&lt;&lt;","")))))))))))</f>
        <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s="107" customFormat="1" ht="35.15" customHeight="1" x14ac:dyDescent="0.4">
      <c r="A18" s="105"/>
      <c r="B18" s="210" t="s">
        <v>156</v>
      </c>
      <c r="C18" s="211"/>
      <c r="D18" s="195" t="s">
        <v>149</v>
      </c>
      <c r="E18" s="196"/>
      <c r="F18" s="191" t="str">
        <f>IF(OR(F15='DV1'!$B$35,F15='DV1'!$B$36,F15='DV1'!$B$37),HYPERLINK("https://assets.publishing.service.gov.uk/government/uploads/system/uploads/attachment_data/file/951074/cycle-infrastructure-design-ltn-1-20.pdf#page=42",'DV1'!$M$35),IF(F15='DV1'!$B$38,HYPERLINK("https://assets.publishing.service.gov.uk/government/uploads/system/uploads/attachment_data/file/951074/cycle-infrastructure-design-ltn-1-20.pdf#page=66",'DV1'!$M$38),IF(F15='DV1'!$B$34,HYPERLINK("https://assets.publishing.service.gov.uk/government/uploads/system/uploads/attachment_data/file/951074/cycle-infrastructure-design-ltn-1-20.pdf#page=74",'DV1'!$M$34),IF(F15='DV1'!$B$42,HYPERLINK("https://assets.publishing.service.gov.uk/government/uploads/system/uploads/attachment_data/file/951074/cycle-infrastructure-design-ltn-1-20.pdf#page=52",'DV1'!$M$42),IF(OR(F15='DV1'!$B$39,F15='DV1'!$B$40,F15='DV1'!$B$41),HYPERLINK("https://assets.publishing.service.gov.uk/government/uploads/system/uploads/attachment_data/file/951074/cycle-infrastructure-design-ltn-1-20.pdf#page=75",'DV1'!$M$39),IF(F15='DV1'!$B$31,HYPERLINK("https://tsrgd.co.uk/pdf/mfs/mfs2.pdf#page=48",'DV1'!$M$31),""))))))</f>
        <v/>
      </c>
      <c r="G18" s="192"/>
      <c r="H18" s="106" t="str">
        <f>IF(OR(H15='DV1'!$B$35,H15='DV1'!$B$36,H15='DV1'!$B$37),HYPERLINK("https://assets.publishing.service.gov.uk/government/uploads/system/uploads/attachment_data/file/951074/cycle-infrastructure-design-ltn-1-20.pdf#page=42",'DV1'!$M$35),IF(H15='DV1'!$B$38,HYPERLINK("https://assets.publishing.service.gov.uk/government/uploads/system/uploads/attachment_data/file/951074/cycle-infrastructure-design-ltn-1-20.pdf#page=66",'DV1'!$M$38),IF(H15='DV1'!$B$34,HYPERLINK("https://assets.publishing.service.gov.uk/government/uploads/system/uploads/attachment_data/file/951074/cycle-infrastructure-design-ltn-1-20.pdf#page=74",'DV1'!$M$34),IF(H15='DV1'!$B$42,HYPERLINK("https://assets.publishing.service.gov.uk/government/uploads/system/uploads/attachment_data/file/951074/cycle-infrastructure-design-ltn-1-20.pdf#page=52",'DV1'!$M$42),IF(OR(H15='DV1'!$B$39,H15='DV1'!$B$40,H15='DV1'!$B$41),HYPERLINK("https://assets.publishing.service.gov.uk/government/uploads/system/uploads/attachment_data/file/951074/cycle-infrastructure-design-ltn-1-20.pdf#page=75",'DV1'!$M$39),IF(H15='DV1'!$B$31,HYPERLINK("https://tsrgd.co.uk/pdf/mfs/mfs2.pdf#page=48",'DV1'!$M$31),""))))))</f>
        <v/>
      </c>
      <c r="I18" s="191" t="str">
        <f>IF(OR(I15='DV1'!$B$35,I15='DV1'!$B$36,I15='DV1'!$B$37),HYPERLINK("https://assets.publishing.service.gov.uk/government/uploads/system/uploads/attachment_data/file/951074/cycle-infrastructure-design-ltn-1-20.pdf#page=42",'DV1'!$M$35),IF(I15='DV1'!$B$38,HYPERLINK("https://assets.publishing.service.gov.uk/government/uploads/system/uploads/attachment_data/file/951074/cycle-infrastructure-design-ltn-1-20.pdf#page=66",'DV1'!$M$38),IF(I15='DV1'!$B$34,HYPERLINK("https://assets.publishing.service.gov.uk/government/uploads/system/uploads/attachment_data/file/951074/cycle-infrastructure-design-ltn-1-20.pdf#page=74",'DV1'!$M$34),IF(I15='DV1'!$B$42,HYPERLINK("https://assets.publishing.service.gov.uk/government/uploads/system/uploads/attachment_data/file/951074/cycle-infrastructure-design-ltn-1-20.pdf#page=52",'DV1'!$M$42),IF(OR(I15='DV1'!$B$39,I15='DV1'!$B$40,I15='DV1'!$B$41),HYPERLINK("https://assets.publishing.service.gov.uk/government/uploads/system/uploads/attachment_data/file/951074/cycle-infrastructure-design-ltn-1-20.pdf#page=75",'DV1'!$M$39),IF(I15='DV1'!$B$31,HYPERLINK("https://tsrgd.co.uk/pdf/mfs/mfs2.pdf#page=48",'DV1'!$M$31),""))))))</f>
        <v/>
      </c>
      <c r="J18" s="192"/>
      <c r="K18" s="191" t="str">
        <f>IF(OR(K15='DV1'!$B$35,K15='DV1'!$B$36,K15='DV1'!$B$37),HYPERLINK("https://assets.publishing.service.gov.uk/government/uploads/system/uploads/attachment_data/file/951074/cycle-infrastructure-design-ltn-1-20.pdf#page=42",'DV1'!$M$35),IF(K15='DV1'!$B$38,HYPERLINK("https://assets.publishing.service.gov.uk/government/uploads/system/uploads/attachment_data/file/951074/cycle-infrastructure-design-ltn-1-20.pdf#page=66",'DV1'!$M$38),IF(K15='DV1'!$B$34,HYPERLINK("https://assets.publishing.service.gov.uk/government/uploads/system/uploads/attachment_data/file/951074/cycle-infrastructure-design-ltn-1-20.pdf#page=74",'DV1'!$M$34),IF(K15='DV1'!$B$42,HYPERLINK("https://assets.publishing.service.gov.uk/government/uploads/system/uploads/attachment_data/file/951074/cycle-infrastructure-design-ltn-1-20.pdf#page=52",'DV1'!$M$42),IF(OR(K15='DV1'!$B$39,K15='DV1'!$B$40,K15='DV1'!$B$41),HYPERLINK("https://assets.publishing.service.gov.uk/government/uploads/system/uploads/attachment_data/file/951074/cycle-infrastructure-design-ltn-1-20.pdf#page=75",'DV1'!$M$39),IF(K15='DV1'!$B$31,HYPERLINK("https://tsrgd.co.uk/pdf/mfs/mfs2.pdf#page=48",'DV1'!$M$31),""))))))</f>
        <v/>
      </c>
      <c r="L18" s="192"/>
      <c r="M18" s="106" t="str">
        <f>IF(OR(M15='DV1'!$B$35,M15='DV1'!$B$36,M15='DV1'!$B$37),HYPERLINK("https://assets.publishing.service.gov.uk/government/uploads/system/uploads/attachment_data/file/951074/cycle-infrastructure-design-ltn-1-20.pdf#page=42",'DV1'!$M$35),IF(M15='DV1'!$B$38,HYPERLINK("https://assets.publishing.service.gov.uk/government/uploads/system/uploads/attachment_data/file/951074/cycle-infrastructure-design-ltn-1-20.pdf#page=66",'DV1'!$M$38),IF(M15='DV1'!$B$34,HYPERLINK("https://assets.publishing.service.gov.uk/government/uploads/system/uploads/attachment_data/file/951074/cycle-infrastructure-design-ltn-1-20.pdf#page=74",'DV1'!$M$34),IF(M15='DV1'!$B$42,HYPERLINK("https://assets.publishing.service.gov.uk/government/uploads/system/uploads/attachment_data/file/951074/cycle-infrastructure-design-ltn-1-20.pdf#page=52",'DV1'!$M$42),IF(OR(M15='DV1'!$B$39,M15='DV1'!$B$40,M15='DV1'!$B$41),HYPERLINK("https://assets.publishing.service.gov.uk/government/uploads/system/uploads/attachment_data/file/951074/cycle-infrastructure-design-ltn-1-20.pdf#page=75",'DV1'!$M$39),IF(M15='DV1'!$B$31,HYPERLINK("https://tsrgd.co.uk/pdf/mfs/mfs2.pdf#page=48",'DV1'!$M$31),""))))))</f>
        <v/>
      </c>
      <c r="N18" s="106" t="str">
        <f>IF(OR(N15='DV1'!$B$35,N15='DV1'!$B$36,N15='DV1'!$B$37),HYPERLINK("https://assets.publishing.service.gov.uk/government/uploads/system/uploads/attachment_data/file/951074/cycle-infrastructure-design-ltn-1-20.pdf#page=42",'DV1'!$M$35),IF(N15='DV1'!$B$38,HYPERLINK("https://assets.publishing.service.gov.uk/government/uploads/system/uploads/attachment_data/file/951074/cycle-infrastructure-design-ltn-1-20.pdf#page=66",'DV1'!$M$38),IF(N15='DV1'!$B$34,HYPERLINK("https://assets.publishing.service.gov.uk/government/uploads/system/uploads/attachment_data/file/951074/cycle-infrastructure-design-ltn-1-20.pdf#page=74",'DV1'!$M$34),IF(N15='DV1'!$B$42,HYPERLINK("https://assets.publishing.service.gov.uk/government/uploads/system/uploads/attachment_data/file/951074/cycle-infrastructure-design-ltn-1-20.pdf#page=52",'DV1'!$M$42),IF(OR(N15='DV1'!$B$39,N15='DV1'!$B$40,N15='DV1'!$B$41),HYPERLINK("https://assets.publishing.service.gov.uk/government/uploads/system/uploads/attachment_data/file/951074/cycle-infrastructure-design-ltn-1-20.pdf#page=75",'DV1'!$M$39),IF(N15='DV1'!$B$31,HYPERLINK("https://tsrgd.co.uk/pdf/mfs/mfs2.pdf#page=48",'DV1'!$M$31),""))))))</f>
        <v/>
      </c>
      <c r="O18" s="106" t="str">
        <f>IF(OR(O15='DV1'!$B$35,O15='DV1'!$B$36,O15='DV1'!$B$37),HYPERLINK("https://assets.publishing.service.gov.uk/government/uploads/system/uploads/attachment_data/file/951074/cycle-infrastructure-design-ltn-1-20.pdf#page=42",'DV1'!$M$35),IF(O15='DV1'!$B$38,HYPERLINK("https://assets.publishing.service.gov.uk/government/uploads/system/uploads/attachment_data/file/951074/cycle-infrastructure-design-ltn-1-20.pdf#page=66",'DV1'!$M$38),IF(O15='DV1'!$B$34,HYPERLINK("https://assets.publishing.service.gov.uk/government/uploads/system/uploads/attachment_data/file/951074/cycle-infrastructure-design-ltn-1-20.pdf#page=74",'DV1'!$M$34),IF(O15='DV1'!$B$42,HYPERLINK("https://assets.publishing.service.gov.uk/government/uploads/system/uploads/attachment_data/file/951074/cycle-infrastructure-design-ltn-1-20.pdf#page=52",'DV1'!$M$42),IF(OR(O15='DV1'!$B$39,O15='DV1'!$B$40,O15='DV1'!$B$41),HYPERLINK("https://assets.publishing.service.gov.uk/government/uploads/system/uploads/attachment_data/file/951074/cycle-infrastructure-design-ltn-1-20.pdf#page=75",'DV1'!$M$39),IF(O15='DV1'!$B$31,HYPERLINK("https://tsrgd.co.uk/pdf/mfs/mfs2.pdf#page=48",'DV1'!$M$31),""))))))</f>
        <v/>
      </c>
      <c r="P18" s="106" t="str">
        <f>IF(OR(P15='DV1'!$B$35,P15='DV1'!$B$36,P15='DV1'!$B$37),HYPERLINK("https://assets.publishing.service.gov.uk/government/uploads/system/uploads/attachment_data/file/951074/cycle-infrastructure-design-ltn-1-20.pdf#page=42",'DV1'!$M$35),IF(P15='DV1'!$B$38,HYPERLINK("https://assets.publishing.service.gov.uk/government/uploads/system/uploads/attachment_data/file/951074/cycle-infrastructure-design-ltn-1-20.pdf#page=66",'DV1'!$M$38),IF(P15='DV1'!$B$34,HYPERLINK("https://assets.publishing.service.gov.uk/government/uploads/system/uploads/attachment_data/file/951074/cycle-infrastructure-design-ltn-1-20.pdf#page=74",'DV1'!$M$34),IF(P15='DV1'!$B$42,HYPERLINK("https://assets.publishing.service.gov.uk/government/uploads/system/uploads/attachment_data/file/951074/cycle-infrastructure-design-ltn-1-20.pdf#page=52",'DV1'!$M$42),IF(OR(P15='DV1'!$B$39,P15='DV1'!$B$40,P15='DV1'!$B$41),HYPERLINK("https://assets.publishing.service.gov.uk/government/uploads/system/uploads/attachment_data/file/951074/cycle-infrastructure-design-ltn-1-20.pdf#page=75",'DV1'!$M$39),IF(P15='DV1'!$B$31,HYPERLINK("https://tsrgd.co.uk/pdf/mfs/mfs2.pdf#page=48",'DV1'!$M$31),""))))))</f>
        <v/>
      </c>
      <c r="Q18" s="106" t="str">
        <f>IF(OR(Q15='DV1'!$B$35,Q15='DV1'!$B$36,Q15='DV1'!$B$37),HYPERLINK("https://assets.publishing.service.gov.uk/government/uploads/system/uploads/attachment_data/file/951074/cycle-infrastructure-design-ltn-1-20.pdf#page=42",'DV1'!$M$35),IF(Q15='DV1'!$B$38,HYPERLINK("https://assets.publishing.service.gov.uk/government/uploads/system/uploads/attachment_data/file/951074/cycle-infrastructure-design-ltn-1-20.pdf#page=66",'DV1'!$M$38),IF(Q15='DV1'!$B$34,HYPERLINK("https://assets.publishing.service.gov.uk/government/uploads/system/uploads/attachment_data/file/951074/cycle-infrastructure-design-ltn-1-20.pdf#page=74",'DV1'!$M$34),IF(Q15='DV1'!$B$42,HYPERLINK("https://assets.publishing.service.gov.uk/government/uploads/system/uploads/attachment_data/file/951074/cycle-infrastructure-design-ltn-1-20.pdf#page=52",'DV1'!$M$42),IF(OR(Q15='DV1'!$B$39,Q15='DV1'!$B$40,Q15='DV1'!$B$41),HYPERLINK("https://assets.publishing.service.gov.uk/government/uploads/system/uploads/attachment_data/file/951074/cycle-infrastructure-design-ltn-1-20.pdf#page=75",'DV1'!$M$39),IF(Q15='DV1'!$B$31,HYPERLINK("https://tsrgd.co.uk/pdf/mfs/mfs2.pdf#page=48",'DV1'!$M$31),""))))))</f>
        <v/>
      </c>
      <c r="R18" s="106" t="str">
        <f>IF(OR(R15='DV1'!$B$35,R15='DV1'!$B$36,R15='DV1'!$B$37),HYPERLINK("https://assets.publishing.service.gov.uk/government/uploads/system/uploads/attachment_data/file/951074/cycle-infrastructure-design-ltn-1-20.pdf#page=42",'DV1'!$M$35),IF(R15='DV1'!$B$38,HYPERLINK("https://assets.publishing.service.gov.uk/government/uploads/system/uploads/attachment_data/file/951074/cycle-infrastructure-design-ltn-1-20.pdf#page=66",'DV1'!$M$38),IF(R15='DV1'!$B$34,HYPERLINK("https://assets.publishing.service.gov.uk/government/uploads/system/uploads/attachment_data/file/951074/cycle-infrastructure-design-ltn-1-20.pdf#page=74",'DV1'!$M$34),IF(R15='DV1'!$B$42,HYPERLINK("https://assets.publishing.service.gov.uk/government/uploads/system/uploads/attachment_data/file/951074/cycle-infrastructure-design-ltn-1-20.pdf#page=52",'DV1'!$M$42),IF(OR(R15='DV1'!$B$39,R15='DV1'!$B$40,R15='DV1'!$B$41),HYPERLINK("https://assets.publishing.service.gov.uk/government/uploads/system/uploads/attachment_data/file/951074/cycle-infrastructure-design-ltn-1-20.pdf#page=75",'DV1'!$M$39),IF(R15='DV1'!$B$31,HYPERLINK("https://tsrgd.co.uk/pdf/mfs/mfs2.pdf#page=48",'DV1'!$M$31),""))))))</f>
        <v/>
      </c>
      <c r="S18" s="106" t="str">
        <f>IF(OR(S15='DV1'!$B$35,S15='DV1'!$B$36,S15='DV1'!$B$37),HYPERLINK("https://assets.publishing.service.gov.uk/government/uploads/system/uploads/attachment_data/file/951074/cycle-infrastructure-design-ltn-1-20.pdf#page=42",'DV1'!$M$35),IF(S15='DV1'!$B$38,HYPERLINK("https://assets.publishing.service.gov.uk/government/uploads/system/uploads/attachment_data/file/951074/cycle-infrastructure-design-ltn-1-20.pdf#page=66",'DV1'!$M$38),IF(S15='DV1'!$B$34,HYPERLINK("https://assets.publishing.service.gov.uk/government/uploads/system/uploads/attachment_data/file/951074/cycle-infrastructure-design-ltn-1-20.pdf#page=74",'DV1'!$M$34),IF(S15='DV1'!$B$42,HYPERLINK("https://assets.publishing.service.gov.uk/government/uploads/system/uploads/attachment_data/file/951074/cycle-infrastructure-design-ltn-1-20.pdf#page=52",'DV1'!$M$42),IF(OR(S15='DV1'!$B$39,S15='DV1'!$B$40,S15='DV1'!$B$41),HYPERLINK("https://assets.publishing.service.gov.uk/government/uploads/system/uploads/attachment_data/file/951074/cycle-infrastructure-design-ltn-1-20.pdf#page=75",'DV1'!$M$39),IF(S15='DV1'!$B$31,HYPERLINK("https://tsrgd.co.uk/pdf/mfs/mfs2.pdf#page=48",'DV1'!$M$31),""))))))</f>
        <v/>
      </c>
      <c r="T18" s="106" t="str">
        <f>IF(OR(T15='DV1'!$B$35,T15='DV1'!$B$36,T15='DV1'!$B$37),HYPERLINK("https://assets.publishing.service.gov.uk/government/uploads/system/uploads/attachment_data/file/951074/cycle-infrastructure-design-ltn-1-20.pdf#page=42",'DV1'!$M$35),IF(T15='DV1'!$B$38,HYPERLINK("https://assets.publishing.service.gov.uk/government/uploads/system/uploads/attachment_data/file/951074/cycle-infrastructure-design-ltn-1-20.pdf#page=66",'DV1'!$M$38),IF(T15='DV1'!$B$34,HYPERLINK("https://assets.publishing.service.gov.uk/government/uploads/system/uploads/attachment_data/file/951074/cycle-infrastructure-design-ltn-1-20.pdf#page=74",'DV1'!$M$34),IF(T15='DV1'!$B$42,HYPERLINK("https://assets.publishing.service.gov.uk/government/uploads/system/uploads/attachment_data/file/951074/cycle-infrastructure-design-ltn-1-20.pdf#page=52",'DV1'!$M$42),IF(OR(T15='DV1'!$B$39,T15='DV1'!$B$40,T15='DV1'!$B$41),HYPERLINK("https://assets.publishing.service.gov.uk/government/uploads/system/uploads/attachment_data/file/951074/cycle-infrastructure-design-ltn-1-20.pdf#page=75",'DV1'!$M$39),IF(T15='DV1'!$B$31,HYPERLINK("https://tsrgd.co.uk/pdf/mfs/mfs2.pdf#page=48",'DV1'!$M$31),""))))))</f>
        <v/>
      </c>
      <c r="U18" s="106" t="str">
        <f>IF(OR(U15='DV1'!$B$35,U15='DV1'!$B$36,U15='DV1'!$B$37),HYPERLINK("https://assets.publishing.service.gov.uk/government/uploads/system/uploads/attachment_data/file/951074/cycle-infrastructure-design-ltn-1-20.pdf#page=42",'DV1'!$M$35),IF(U15='DV1'!$B$38,HYPERLINK("https://assets.publishing.service.gov.uk/government/uploads/system/uploads/attachment_data/file/951074/cycle-infrastructure-design-ltn-1-20.pdf#page=66",'DV1'!$M$38),IF(U15='DV1'!$B$34,HYPERLINK("https://assets.publishing.service.gov.uk/government/uploads/system/uploads/attachment_data/file/951074/cycle-infrastructure-design-ltn-1-20.pdf#page=74",'DV1'!$M$34),IF(U15='DV1'!$B$42,HYPERLINK("https://assets.publishing.service.gov.uk/government/uploads/system/uploads/attachment_data/file/951074/cycle-infrastructure-design-ltn-1-20.pdf#page=52",'DV1'!$M$42),IF(OR(U15='DV1'!$B$39,U15='DV1'!$B$40,U15='DV1'!$B$41),HYPERLINK("https://assets.publishing.service.gov.uk/government/uploads/system/uploads/attachment_data/file/951074/cycle-infrastructure-design-ltn-1-20.pdf#page=75",'DV1'!$M$39),IF(U15='DV1'!$B$31,HYPERLINK("https://tsrgd.co.uk/pdf/mfs/mfs2.pdf#page=48",'DV1'!$M$31),""))))))</f>
        <v/>
      </c>
      <c r="V18" s="106" t="str">
        <f>IF(OR(V15='DV1'!$B$35,V15='DV1'!$B$36,V15='DV1'!$B$37),HYPERLINK("https://assets.publishing.service.gov.uk/government/uploads/system/uploads/attachment_data/file/951074/cycle-infrastructure-design-ltn-1-20.pdf#page=42",'DV1'!$M$35),IF(V15='DV1'!$B$38,HYPERLINK("https://assets.publishing.service.gov.uk/government/uploads/system/uploads/attachment_data/file/951074/cycle-infrastructure-design-ltn-1-20.pdf#page=66",'DV1'!$M$38),IF(V15='DV1'!$B$34,HYPERLINK("https://assets.publishing.service.gov.uk/government/uploads/system/uploads/attachment_data/file/951074/cycle-infrastructure-design-ltn-1-20.pdf#page=74",'DV1'!$M$34),IF(V15='DV1'!$B$42,HYPERLINK("https://assets.publishing.service.gov.uk/government/uploads/system/uploads/attachment_data/file/951074/cycle-infrastructure-design-ltn-1-20.pdf#page=52",'DV1'!$M$42),IF(OR(V15='DV1'!$B$39,V15='DV1'!$B$40,V15='DV1'!$B$41),HYPERLINK("https://assets.publishing.service.gov.uk/government/uploads/system/uploads/attachment_data/file/951074/cycle-infrastructure-design-ltn-1-20.pdf#page=75",'DV1'!$M$39),IF(V15='DV1'!$B$31,HYPERLINK("https://tsrgd.co.uk/pdf/mfs/mfs2.pdf#page=48",'DV1'!$M$31),""))))))</f>
        <v/>
      </c>
      <c r="W18" s="106" t="str">
        <f>IF(OR(W15='DV1'!$B$35,W15='DV1'!$B$36,W15='DV1'!$B$37),HYPERLINK("https://assets.publishing.service.gov.uk/government/uploads/system/uploads/attachment_data/file/951074/cycle-infrastructure-design-ltn-1-20.pdf#page=42",'DV1'!$M$35),IF(W15='DV1'!$B$38,HYPERLINK("https://assets.publishing.service.gov.uk/government/uploads/system/uploads/attachment_data/file/951074/cycle-infrastructure-design-ltn-1-20.pdf#page=66",'DV1'!$M$38),IF(W15='DV1'!$B$34,HYPERLINK("https://assets.publishing.service.gov.uk/government/uploads/system/uploads/attachment_data/file/951074/cycle-infrastructure-design-ltn-1-20.pdf#page=74",'DV1'!$M$34),IF(W15='DV1'!$B$42,HYPERLINK("https://assets.publishing.service.gov.uk/government/uploads/system/uploads/attachment_data/file/951074/cycle-infrastructure-design-ltn-1-20.pdf#page=52",'DV1'!$M$42),IF(OR(W15='DV1'!$B$39,W15='DV1'!$B$40,W15='DV1'!$B$41),HYPERLINK("https://assets.publishing.service.gov.uk/government/uploads/system/uploads/attachment_data/file/951074/cycle-infrastructure-design-ltn-1-20.pdf#page=75",'DV1'!$M$39),IF(W15='DV1'!$B$31,HYPERLINK("https://tsrgd.co.uk/pdf/mfs/mfs2.pdf#page=48",'DV1'!$M$31),""))))))</f>
        <v/>
      </c>
      <c r="X18" s="106" t="str">
        <f>IF(OR(X15='DV1'!$B$35,X15='DV1'!$B$36,X15='DV1'!$B$37),HYPERLINK("https://assets.publishing.service.gov.uk/government/uploads/system/uploads/attachment_data/file/951074/cycle-infrastructure-design-ltn-1-20.pdf#page=42",'DV1'!$M$35),IF(X15='DV1'!$B$38,HYPERLINK("https://assets.publishing.service.gov.uk/government/uploads/system/uploads/attachment_data/file/951074/cycle-infrastructure-design-ltn-1-20.pdf#page=66",'DV1'!$M$38),IF(X15='DV1'!$B$34,HYPERLINK("https://assets.publishing.service.gov.uk/government/uploads/system/uploads/attachment_data/file/951074/cycle-infrastructure-design-ltn-1-20.pdf#page=74",'DV1'!$M$34),IF(X15='DV1'!$B$42,HYPERLINK("https://assets.publishing.service.gov.uk/government/uploads/system/uploads/attachment_data/file/951074/cycle-infrastructure-design-ltn-1-20.pdf#page=52",'DV1'!$M$42),IF(OR(X15='DV1'!$B$39,X15='DV1'!$B$40,X15='DV1'!$B$41),HYPERLINK("https://assets.publishing.service.gov.uk/government/uploads/system/uploads/attachment_data/file/951074/cycle-infrastructure-design-ltn-1-20.pdf#page=75",'DV1'!$M$39),IF(X15='DV1'!$B$31,HYPERLINK("https://tsrgd.co.uk/pdf/mfs/mfs2.pdf#page=48",'DV1'!$M$31),""))))))</f>
        <v/>
      </c>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row>
    <row r="19" spans="1:63" s="75" customFormat="1" ht="61" customHeight="1" x14ac:dyDescent="0.4">
      <c r="A19" s="74"/>
      <c r="B19" s="212"/>
      <c r="C19" s="213"/>
      <c r="D19" s="197"/>
      <c r="E19" s="198"/>
      <c r="F19" s="193" t="str">
        <f>IF(F15='DV1'!$B$8,HYPERLINK("https://assets.publishing.service.gov.uk/government/uploads/system/uploads/attachment_data/file/951074/cycle-infrastructure-design-ltn-1-20.pdf#page=33",'DV1'!$N$34),IF(F15='DV1'!$B$7,HYPERLINK("https://assets.publishing.service.gov.uk/government/uploads/system/uploads/attachment_data/file/951074/cycle-infrastructure-design-ltn-1-20.pdf#page=33",'DV1'!$N$34),IF(AND(F15='DV1'!$B$42,E15='DV1'!$B$31),HYPERLINK("https://www.standardsforhighways.co.uk/tses/attachments/9b379a8b-b2e3-4ad3-8a93-ee4ea9c03f12?inline=true#page=30",'DV1'!$N$31),IF(AND(F15='DV1'!$B$42,H15='DV1'!$B$31),HYPERLINK("https://www.standardsforhighways.co.uk/tses/attachments/9b379a8b-b2e3-4ad3-8a93-ee4ea9c03f12?inline=true#page=30",'DV1'!$N$31),IF(F15='DV1'!$B$31,HYPERLINK("https://www.standardsforhighways.co.uk/tses/attachments/9b379a8b-b2e3-4ad3-8a93-ee4ea9c03f12?inline=true#page=30",'DV1'!$N$31),IF(F15='DV1'!$B$36,HYPERLINK("https://assets.publishing.service.gov.uk/government/uploads/system/uploads/attachment_data/file/951074/cycle-infrastructure-design-ltn-1-20.pdf#page=33",'DV1'!$N$36),IF(F15='DV1'!$B$37,HYPERLINK("https://assets.publishing.service.gov.uk/government/uploads/system/uploads/attachment_data/file/951074/cycle-infrastructure-design-ltn-1-20.pdf#page=33",'DV1'!$N$36),"")))))))</f>
        <v/>
      </c>
      <c r="G19" s="194"/>
      <c r="H19" s="104" t="str">
        <f>IF(H15='DV1'!$B$8,HYPERLINK("https://assets.publishing.service.gov.uk/government/uploads/system/uploads/attachment_data/file/951074/cycle-infrastructure-design-ltn-1-20.pdf#page=33",'DV1'!$N$34),IF(H15='DV1'!$B$7,HYPERLINK("https://assets.publishing.service.gov.uk/government/uploads/system/uploads/attachment_data/file/951074/cycle-infrastructure-design-ltn-1-20.pdf#page=33",'DV1'!$N$34),IF(AND(H15='DV1'!$B$42,F15='DV1'!$B$31),HYPERLINK("https://www.standardsforhighways.co.uk/tses/attachments/9b379a8b-b2e3-4ad3-8a93-ee4ea9c03f12?inline=true#page=30",'DV1'!$N$31),IF(AND(H15='DV1'!$B$42,I15='DV1'!$B$31),HYPERLINK("https://www.standardsforhighways.co.uk/tses/attachments/9b379a8b-b2e3-4ad3-8a93-ee4ea9c03f12?inline=true#page=30",'DV1'!$N$31),IF(H15='DV1'!$B$31,HYPERLINK("https://www.standardsforhighways.co.uk/tses/attachments/9b379a8b-b2e3-4ad3-8a93-ee4ea9c03f12?inline=true#page=30",'DV1'!$N$31),IF(H15='DV1'!$B$36,HYPERLINK("https://assets.publishing.service.gov.uk/government/uploads/system/uploads/attachment_data/file/951074/cycle-infrastructure-design-ltn-1-20.pdf#page=33",'DV1'!$N$36),IF(H15='DV1'!$B$37,HYPERLINK("https://assets.publishing.service.gov.uk/government/uploads/system/uploads/attachment_data/file/951074/cycle-infrastructure-design-ltn-1-20.pdf#page=33",'DV1'!$N$36),"")))))))</f>
        <v/>
      </c>
      <c r="I19" s="193" t="str">
        <f>IF(I15='DV1'!$B$8,HYPERLINK("https://assets.publishing.service.gov.uk/government/uploads/system/uploads/attachment_data/file/951074/cycle-infrastructure-design-ltn-1-20.pdf#page=33",'DV1'!$N$34),IF(I15='DV1'!$B$7,HYPERLINK("https://assets.publishing.service.gov.uk/government/uploads/system/uploads/attachment_data/file/951074/cycle-infrastructure-design-ltn-1-20.pdf#page=33",'DV1'!$N$34),IF(AND(I15='DV1'!$B$42,H15='DV1'!$B$31),HYPERLINK("https://www.standardsforhighways.co.uk/tses/attachments/9b379a8b-b2e3-4ad3-8a93-ee4ea9c03f12?inline=true#page=30",'DV1'!$N$31),IF(AND(I15='DV1'!$B$42,K15='DV1'!$B$31),HYPERLINK("https://www.standardsforhighways.co.uk/tses/attachments/9b379a8b-b2e3-4ad3-8a93-ee4ea9c03f12?inline=true#page=30",'DV1'!$N$31),IF(I15='DV1'!$B$31,HYPERLINK("https://www.standardsforhighways.co.uk/tses/attachments/9b379a8b-b2e3-4ad3-8a93-ee4ea9c03f12?inline=true#page=30",'DV1'!$N$31),IF(I15='DV1'!$B$36,HYPERLINK("https://assets.publishing.service.gov.uk/government/uploads/system/uploads/attachment_data/file/951074/cycle-infrastructure-design-ltn-1-20.pdf#page=33",'DV1'!$N$36),IF(I15='DV1'!$B$37,HYPERLINK("https://assets.publishing.service.gov.uk/government/uploads/system/uploads/attachment_data/file/951074/cycle-infrastructure-design-ltn-1-20.pdf#page=33",'DV1'!$N$36),"")))))))</f>
        <v/>
      </c>
      <c r="J19" s="194"/>
      <c r="K19" s="193" t="str">
        <f>IF(K15='DV1'!$B$8,HYPERLINK("https://assets.publishing.service.gov.uk/government/uploads/system/uploads/attachment_data/file/951074/cycle-infrastructure-design-ltn-1-20.pdf#page=33",'DV1'!$N$34),IF(K15='DV1'!$B$7,HYPERLINK("https://assets.publishing.service.gov.uk/government/uploads/system/uploads/attachment_data/file/951074/cycle-infrastructure-design-ltn-1-20.pdf#page=33",'DV1'!$N$34),IF(AND(K15='DV1'!$B$42,J15='DV1'!$B$31),HYPERLINK("https://www.standardsforhighways.co.uk/tses/attachments/9b379a8b-b2e3-4ad3-8a93-ee4ea9c03f12?inline=true#page=30",'DV1'!$N$31),IF(AND(K15='DV1'!$B$42,M15='DV1'!$B$31),HYPERLINK("https://www.standardsforhighways.co.uk/tses/attachments/9b379a8b-b2e3-4ad3-8a93-ee4ea9c03f12?inline=true#page=30",'DV1'!$N$31),IF(K15='DV1'!$B$31,HYPERLINK("https://www.standardsforhighways.co.uk/tses/attachments/9b379a8b-b2e3-4ad3-8a93-ee4ea9c03f12?inline=true#page=30",'DV1'!$N$31),IF(K15='DV1'!$B$36,HYPERLINK("https://assets.publishing.service.gov.uk/government/uploads/system/uploads/attachment_data/file/951074/cycle-infrastructure-design-ltn-1-20.pdf#page=33",'DV1'!$N$36),IF(K15='DV1'!$B$37,HYPERLINK("https://assets.publishing.service.gov.uk/government/uploads/system/uploads/attachment_data/file/951074/cycle-infrastructure-design-ltn-1-20.pdf#page=33",'DV1'!$N$36),"")))))))</f>
        <v/>
      </c>
      <c r="L19" s="194"/>
      <c r="M19" s="104" t="str">
        <f>IF(M15='DV1'!$B$8,HYPERLINK("https://assets.publishing.service.gov.uk/government/uploads/system/uploads/attachment_data/file/951074/cycle-infrastructure-design-ltn-1-20.pdf#page=33",'DV1'!$N$34),IF(M15='DV1'!$B$7,HYPERLINK("https://assets.publishing.service.gov.uk/government/uploads/system/uploads/attachment_data/file/951074/cycle-infrastructure-design-ltn-1-20.pdf#page=33",'DV1'!$N$34),IF(AND(M15='DV1'!$B$42,K15='DV1'!$B$31),HYPERLINK("https://www.standardsforhighways.co.uk/tses/attachments/9b379a8b-b2e3-4ad3-8a93-ee4ea9c03f12?inline=true#page=30",'DV1'!$N$31),IF(AND(M15='DV1'!$B$42,N15='DV1'!$B$31),HYPERLINK("https://www.standardsforhighways.co.uk/tses/attachments/9b379a8b-b2e3-4ad3-8a93-ee4ea9c03f12?inline=true#page=30",'DV1'!$N$31),IF(M15='DV1'!$B$31,HYPERLINK("https://www.standardsforhighways.co.uk/tses/attachments/9b379a8b-b2e3-4ad3-8a93-ee4ea9c03f12?inline=true#page=30",'DV1'!$N$31),IF(M15='DV1'!$B$36,HYPERLINK("https://assets.publishing.service.gov.uk/government/uploads/system/uploads/attachment_data/file/951074/cycle-infrastructure-design-ltn-1-20.pdf#page=33",'DV1'!$N$36),IF(M15='DV1'!$B$37,HYPERLINK("https://assets.publishing.service.gov.uk/government/uploads/system/uploads/attachment_data/file/951074/cycle-infrastructure-design-ltn-1-20.pdf#page=33",'DV1'!$N$36),"")))))))</f>
        <v/>
      </c>
      <c r="N19" s="104" t="str">
        <f>IF(N15='DV1'!$B$8,HYPERLINK("https://assets.publishing.service.gov.uk/government/uploads/system/uploads/attachment_data/file/951074/cycle-infrastructure-design-ltn-1-20.pdf#page=33",'DV1'!$N$34),IF(N15='DV1'!$B$7,HYPERLINK("https://assets.publishing.service.gov.uk/government/uploads/system/uploads/attachment_data/file/951074/cycle-infrastructure-design-ltn-1-20.pdf#page=33",'DV1'!$N$34),IF(AND(N15='DV1'!$B$42,L15='DV1'!$B$31),HYPERLINK("https://www.standardsforhighways.co.uk/tses/attachments/9b379a8b-b2e3-4ad3-8a93-ee4ea9c03f12?inline=true#page=30",'DV1'!$N$31),IF(AND(N15='DV1'!$B$42,O15='DV1'!$B$31),HYPERLINK("https://www.standardsforhighways.co.uk/tses/attachments/9b379a8b-b2e3-4ad3-8a93-ee4ea9c03f12?inline=true#page=30",'DV1'!$N$31),IF(N15='DV1'!$B$31,HYPERLINK("https://www.standardsforhighways.co.uk/tses/attachments/9b379a8b-b2e3-4ad3-8a93-ee4ea9c03f12?inline=true#page=30",'DV1'!$N$31),IF(N15='DV1'!$B$36,HYPERLINK("https://assets.publishing.service.gov.uk/government/uploads/system/uploads/attachment_data/file/951074/cycle-infrastructure-design-ltn-1-20.pdf#page=33",'DV1'!$N$36),IF(N15='DV1'!$B$37,HYPERLINK("https://assets.publishing.service.gov.uk/government/uploads/system/uploads/attachment_data/file/951074/cycle-infrastructure-design-ltn-1-20.pdf#page=33",'DV1'!$N$36),"")))))))</f>
        <v/>
      </c>
      <c r="O19" s="104" t="str">
        <f>IF(O15='DV1'!$B$8,HYPERLINK("https://assets.publishing.service.gov.uk/government/uploads/system/uploads/attachment_data/file/951074/cycle-infrastructure-design-ltn-1-20.pdf#page=33",'DV1'!$N$34),IF(O15='DV1'!$B$7,HYPERLINK("https://assets.publishing.service.gov.uk/government/uploads/system/uploads/attachment_data/file/951074/cycle-infrastructure-design-ltn-1-20.pdf#page=33",'DV1'!$N$34),IF(AND(O15='DV1'!$B$42,M15='DV1'!$B$31),HYPERLINK("https://www.standardsforhighways.co.uk/tses/attachments/9b379a8b-b2e3-4ad3-8a93-ee4ea9c03f12?inline=true#page=30",'DV1'!$N$31),IF(AND(O15='DV1'!$B$42,P15='DV1'!$B$31),HYPERLINK("https://www.standardsforhighways.co.uk/tses/attachments/9b379a8b-b2e3-4ad3-8a93-ee4ea9c03f12?inline=true#page=30",'DV1'!$N$31),IF(O15='DV1'!$B$31,HYPERLINK("https://www.standardsforhighways.co.uk/tses/attachments/9b379a8b-b2e3-4ad3-8a93-ee4ea9c03f12?inline=true#page=30",'DV1'!$N$31),IF(O15='DV1'!$B$36,HYPERLINK("https://assets.publishing.service.gov.uk/government/uploads/system/uploads/attachment_data/file/951074/cycle-infrastructure-design-ltn-1-20.pdf#page=33",'DV1'!$N$36),IF(O15='DV1'!$B$37,HYPERLINK("https://assets.publishing.service.gov.uk/government/uploads/system/uploads/attachment_data/file/951074/cycle-infrastructure-design-ltn-1-20.pdf#page=33",'DV1'!$N$36),"")))))))</f>
        <v/>
      </c>
      <c r="P19" s="104" t="str">
        <f>IF(P15='DV1'!$B$8,HYPERLINK("https://assets.publishing.service.gov.uk/government/uploads/system/uploads/attachment_data/file/951074/cycle-infrastructure-design-ltn-1-20.pdf#page=33",'DV1'!$N$34),IF(P15='DV1'!$B$7,HYPERLINK("https://assets.publishing.service.gov.uk/government/uploads/system/uploads/attachment_data/file/951074/cycle-infrastructure-design-ltn-1-20.pdf#page=33",'DV1'!$N$34),IF(AND(P15='DV1'!$B$42,N15='DV1'!$B$31),HYPERLINK("https://www.standardsforhighways.co.uk/tses/attachments/9b379a8b-b2e3-4ad3-8a93-ee4ea9c03f12?inline=true#page=30",'DV1'!$N$31),IF(AND(P15='DV1'!$B$42,Q15='DV1'!$B$31),HYPERLINK("https://www.standardsforhighways.co.uk/tses/attachments/9b379a8b-b2e3-4ad3-8a93-ee4ea9c03f12?inline=true#page=30",'DV1'!$N$31),IF(P15='DV1'!$B$31,HYPERLINK("https://www.standardsforhighways.co.uk/tses/attachments/9b379a8b-b2e3-4ad3-8a93-ee4ea9c03f12?inline=true#page=30",'DV1'!$N$31),IF(P15='DV1'!$B$36,HYPERLINK("https://assets.publishing.service.gov.uk/government/uploads/system/uploads/attachment_data/file/951074/cycle-infrastructure-design-ltn-1-20.pdf#page=33",'DV1'!$N$36),IF(P15='DV1'!$B$37,HYPERLINK("https://assets.publishing.service.gov.uk/government/uploads/system/uploads/attachment_data/file/951074/cycle-infrastructure-design-ltn-1-20.pdf#page=33",'DV1'!$N$36),"")))))))</f>
        <v/>
      </c>
      <c r="Q19" s="104" t="str">
        <f>IF(Q15='DV1'!$B$8,HYPERLINK("https://assets.publishing.service.gov.uk/government/uploads/system/uploads/attachment_data/file/951074/cycle-infrastructure-design-ltn-1-20.pdf#page=33",'DV1'!$N$34),IF(Q15='DV1'!$B$7,HYPERLINK("https://assets.publishing.service.gov.uk/government/uploads/system/uploads/attachment_data/file/951074/cycle-infrastructure-design-ltn-1-20.pdf#page=33",'DV1'!$N$34),IF(AND(Q15='DV1'!$B$42,O15='DV1'!$B$31),HYPERLINK("https://www.standardsforhighways.co.uk/tses/attachments/9b379a8b-b2e3-4ad3-8a93-ee4ea9c03f12?inline=true#page=30",'DV1'!$N$31),IF(AND(Q15='DV1'!$B$42,R15='DV1'!$B$31),HYPERLINK("https://www.standardsforhighways.co.uk/tses/attachments/9b379a8b-b2e3-4ad3-8a93-ee4ea9c03f12?inline=true#page=30",'DV1'!$N$31),IF(Q15='DV1'!$B$31,HYPERLINK("https://www.standardsforhighways.co.uk/tses/attachments/9b379a8b-b2e3-4ad3-8a93-ee4ea9c03f12?inline=true#page=30",'DV1'!$N$31),IF(Q15='DV1'!$B$36,HYPERLINK("https://assets.publishing.service.gov.uk/government/uploads/system/uploads/attachment_data/file/951074/cycle-infrastructure-design-ltn-1-20.pdf#page=33",'DV1'!$N$36),IF(Q15='DV1'!$B$37,HYPERLINK("https://assets.publishing.service.gov.uk/government/uploads/system/uploads/attachment_data/file/951074/cycle-infrastructure-design-ltn-1-20.pdf#page=33",'DV1'!$N$36),"")))))))</f>
        <v/>
      </c>
      <c r="R19" s="104" t="str">
        <f>IF(R15='DV1'!$B$8,HYPERLINK("https://assets.publishing.service.gov.uk/government/uploads/system/uploads/attachment_data/file/951074/cycle-infrastructure-design-ltn-1-20.pdf#page=33",'DV1'!$N$34),IF(R15='DV1'!$B$7,HYPERLINK("https://assets.publishing.service.gov.uk/government/uploads/system/uploads/attachment_data/file/951074/cycle-infrastructure-design-ltn-1-20.pdf#page=33",'DV1'!$N$34),IF(AND(R15='DV1'!$B$42,P15='DV1'!$B$31),HYPERLINK("https://www.standardsforhighways.co.uk/tses/attachments/9b379a8b-b2e3-4ad3-8a93-ee4ea9c03f12?inline=true#page=30",'DV1'!$N$31),IF(AND(R15='DV1'!$B$42,S15='DV1'!$B$31),HYPERLINK("https://www.standardsforhighways.co.uk/tses/attachments/9b379a8b-b2e3-4ad3-8a93-ee4ea9c03f12?inline=true#page=30",'DV1'!$N$31),IF(R15='DV1'!$B$31,HYPERLINK("https://www.standardsforhighways.co.uk/tses/attachments/9b379a8b-b2e3-4ad3-8a93-ee4ea9c03f12?inline=true#page=30",'DV1'!$N$31),IF(R15='DV1'!$B$36,HYPERLINK("https://assets.publishing.service.gov.uk/government/uploads/system/uploads/attachment_data/file/951074/cycle-infrastructure-design-ltn-1-20.pdf#page=33",'DV1'!$N$36),IF(R15='DV1'!$B$37,HYPERLINK("https://assets.publishing.service.gov.uk/government/uploads/system/uploads/attachment_data/file/951074/cycle-infrastructure-design-ltn-1-20.pdf#page=33",'DV1'!$N$36),"")))))))</f>
        <v/>
      </c>
      <c r="S19" s="104" t="str">
        <f>IF(S15='DV1'!$B$8,HYPERLINK("https://assets.publishing.service.gov.uk/government/uploads/system/uploads/attachment_data/file/951074/cycle-infrastructure-design-ltn-1-20.pdf#page=33",'DV1'!$N$34),IF(S15='DV1'!$B$7,HYPERLINK("https://assets.publishing.service.gov.uk/government/uploads/system/uploads/attachment_data/file/951074/cycle-infrastructure-design-ltn-1-20.pdf#page=33",'DV1'!$N$34),IF(AND(S15='DV1'!$B$42,Q15='DV1'!$B$31),HYPERLINK("https://www.standardsforhighways.co.uk/tses/attachments/9b379a8b-b2e3-4ad3-8a93-ee4ea9c03f12?inline=true#page=30",'DV1'!$N$31),IF(AND(S15='DV1'!$B$42,T15='DV1'!$B$31),HYPERLINK("https://www.standardsforhighways.co.uk/tses/attachments/9b379a8b-b2e3-4ad3-8a93-ee4ea9c03f12?inline=true#page=30",'DV1'!$N$31),IF(S15='DV1'!$B$31,HYPERLINK("https://www.standardsforhighways.co.uk/tses/attachments/9b379a8b-b2e3-4ad3-8a93-ee4ea9c03f12?inline=true#page=30",'DV1'!$N$31),IF(S15='DV1'!$B$36,HYPERLINK("https://assets.publishing.service.gov.uk/government/uploads/system/uploads/attachment_data/file/951074/cycle-infrastructure-design-ltn-1-20.pdf#page=33",'DV1'!$N$36),IF(S15='DV1'!$B$37,HYPERLINK("https://assets.publishing.service.gov.uk/government/uploads/system/uploads/attachment_data/file/951074/cycle-infrastructure-design-ltn-1-20.pdf#page=33",'DV1'!$N$36),"")))))))</f>
        <v/>
      </c>
      <c r="T19" s="104" t="str">
        <f>IF(T15='DV1'!$B$8,HYPERLINK("https://assets.publishing.service.gov.uk/government/uploads/system/uploads/attachment_data/file/951074/cycle-infrastructure-design-ltn-1-20.pdf#page=33",'DV1'!$N$34),IF(T15='DV1'!$B$7,HYPERLINK("https://assets.publishing.service.gov.uk/government/uploads/system/uploads/attachment_data/file/951074/cycle-infrastructure-design-ltn-1-20.pdf#page=33",'DV1'!$N$34),IF(AND(T15='DV1'!$B$42,R15='DV1'!$B$31),HYPERLINK("https://www.standardsforhighways.co.uk/tses/attachments/9b379a8b-b2e3-4ad3-8a93-ee4ea9c03f12?inline=true#page=30",'DV1'!$N$31),IF(AND(T15='DV1'!$B$42,U15='DV1'!$B$31),HYPERLINK("https://www.standardsforhighways.co.uk/tses/attachments/9b379a8b-b2e3-4ad3-8a93-ee4ea9c03f12?inline=true#page=30",'DV1'!$N$31),IF(T15='DV1'!$B$31,HYPERLINK("https://www.standardsforhighways.co.uk/tses/attachments/9b379a8b-b2e3-4ad3-8a93-ee4ea9c03f12?inline=true#page=30",'DV1'!$N$31),IF(T15='DV1'!$B$36,HYPERLINK("https://assets.publishing.service.gov.uk/government/uploads/system/uploads/attachment_data/file/951074/cycle-infrastructure-design-ltn-1-20.pdf#page=33",'DV1'!$N$36),IF(T15='DV1'!$B$37,HYPERLINK("https://assets.publishing.service.gov.uk/government/uploads/system/uploads/attachment_data/file/951074/cycle-infrastructure-design-ltn-1-20.pdf#page=33",'DV1'!$N$36),"")))))))</f>
        <v/>
      </c>
      <c r="U19" s="104" t="str">
        <f>IF(U15='DV1'!$B$8,HYPERLINK("https://assets.publishing.service.gov.uk/government/uploads/system/uploads/attachment_data/file/951074/cycle-infrastructure-design-ltn-1-20.pdf#page=33",'DV1'!$N$34),IF(U15='DV1'!$B$7,HYPERLINK("https://assets.publishing.service.gov.uk/government/uploads/system/uploads/attachment_data/file/951074/cycle-infrastructure-design-ltn-1-20.pdf#page=33",'DV1'!$N$34),IF(AND(U15='DV1'!$B$42,S15='DV1'!$B$31),HYPERLINK("https://www.standardsforhighways.co.uk/tses/attachments/9b379a8b-b2e3-4ad3-8a93-ee4ea9c03f12?inline=true#page=30",'DV1'!$N$31),IF(AND(U15='DV1'!$B$42,V15='DV1'!$B$31),HYPERLINK("https://www.standardsforhighways.co.uk/tses/attachments/9b379a8b-b2e3-4ad3-8a93-ee4ea9c03f12?inline=true#page=30",'DV1'!$N$31),IF(U15='DV1'!$B$31,HYPERLINK("https://www.standardsforhighways.co.uk/tses/attachments/9b379a8b-b2e3-4ad3-8a93-ee4ea9c03f12?inline=true#page=30",'DV1'!$N$31),IF(U15='DV1'!$B$36,HYPERLINK("https://assets.publishing.service.gov.uk/government/uploads/system/uploads/attachment_data/file/951074/cycle-infrastructure-design-ltn-1-20.pdf#page=33",'DV1'!$N$36),IF(U15='DV1'!$B$37,HYPERLINK("https://assets.publishing.service.gov.uk/government/uploads/system/uploads/attachment_data/file/951074/cycle-infrastructure-design-ltn-1-20.pdf#page=33",'DV1'!$N$36),"")))))))</f>
        <v/>
      </c>
      <c r="V19" s="104" t="str">
        <f>IF(V15='DV1'!$B$8,HYPERLINK("https://assets.publishing.service.gov.uk/government/uploads/system/uploads/attachment_data/file/951074/cycle-infrastructure-design-ltn-1-20.pdf#page=33",'DV1'!$N$34),IF(V15='DV1'!$B$7,HYPERLINK("https://assets.publishing.service.gov.uk/government/uploads/system/uploads/attachment_data/file/951074/cycle-infrastructure-design-ltn-1-20.pdf#page=33",'DV1'!$N$34),IF(AND(V15='DV1'!$B$42,T15='DV1'!$B$31),HYPERLINK("https://www.standardsforhighways.co.uk/tses/attachments/9b379a8b-b2e3-4ad3-8a93-ee4ea9c03f12?inline=true#page=30",'DV1'!$N$31),IF(AND(V15='DV1'!$B$42,W15='DV1'!$B$31),HYPERLINK("https://www.standardsforhighways.co.uk/tses/attachments/9b379a8b-b2e3-4ad3-8a93-ee4ea9c03f12?inline=true#page=30",'DV1'!$N$31),IF(V15='DV1'!$B$31,HYPERLINK("https://www.standardsforhighways.co.uk/tses/attachments/9b379a8b-b2e3-4ad3-8a93-ee4ea9c03f12?inline=true#page=30",'DV1'!$N$31),IF(V15='DV1'!$B$36,HYPERLINK("https://assets.publishing.service.gov.uk/government/uploads/system/uploads/attachment_data/file/951074/cycle-infrastructure-design-ltn-1-20.pdf#page=33",'DV1'!$N$36),IF(V15='DV1'!$B$37,HYPERLINK("https://assets.publishing.service.gov.uk/government/uploads/system/uploads/attachment_data/file/951074/cycle-infrastructure-design-ltn-1-20.pdf#page=33",'DV1'!$N$36),"")))))))</f>
        <v/>
      </c>
      <c r="W19" s="104" t="str">
        <f>IF(W15='DV1'!$B$8,HYPERLINK("https://assets.publishing.service.gov.uk/government/uploads/system/uploads/attachment_data/file/951074/cycle-infrastructure-design-ltn-1-20.pdf#page=33",'DV1'!$N$34),IF(W15='DV1'!$B$7,HYPERLINK("https://assets.publishing.service.gov.uk/government/uploads/system/uploads/attachment_data/file/951074/cycle-infrastructure-design-ltn-1-20.pdf#page=33",'DV1'!$N$34),IF(AND(W15='DV1'!$B$42,U15='DV1'!$B$31),HYPERLINK("https://www.standardsforhighways.co.uk/tses/attachments/9b379a8b-b2e3-4ad3-8a93-ee4ea9c03f12?inline=true#page=30",'DV1'!$N$31),IF(AND(W15='DV1'!$B$42,X15='DV1'!$B$31),HYPERLINK("https://www.standardsforhighways.co.uk/tses/attachments/9b379a8b-b2e3-4ad3-8a93-ee4ea9c03f12?inline=true#page=30",'DV1'!$N$31),IF(W15='DV1'!$B$31,HYPERLINK("https://www.standardsforhighways.co.uk/tses/attachments/9b379a8b-b2e3-4ad3-8a93-ee4ea9c03f12?inline=true#page=30",'DV1'!$N$31),IF(W15='DV1'!$B$36,HYPERLINK("https://assets.publishing.service.gov.uk/government/uploads/system/uploads/attachment_data/file/951074/cycle-infrastructure-design-ltn-1-20.pdf#page=33",'DV1'!$N$36),IF(W15='DV1'!$B$37,HYPERLINK("https://assets.publishing.service.gov.uk/government/uploads/system/uploads/attachment_data/file/951074/cycle-infrastructure-design-ltn-1-20.pdf#page=33",'DV1'!$N$36),"")))))))</f>
        <v/>
      </c>
      <c r="X19" s="104" t="str">
        <f>IF(X15='DV1'!$B$8,HYPERLINK("https://assets.publishing.service.gov.uk/government/uploads/system/uploads/attachment_data/file/951074/cycle-infrastructure-design-ltn-1-20.pdf#page=33",'DV1'!$N$34),IF(X15='DV1'!$B$7,HYPERLINK("https://assets.publishing.service.gov.uk/government/uploads/system/uploads/attachment_data/file/951074/cycle-infrastructure-design-ltn-1-20.pdf#page=33",'DV1'!$N$34),IF(AND(X15='DV1'!$B$42,V15='DV1'!$B$31),HYPERLINK("https://www.standardsforhighways.co.uk/tses/attachments/9b379a8b-b2e3-4ad3-8a93-ee4ea9c03f12?inline=true#page=30",'DV1'!$N$31),IF(AND(X15='DV1'!$B$42,Y15='DV1'!$B$31),HYPERLINK("https://www.standardsforhighways.co.uk/tses/attachments/9b379a8b-b2e3-4ad3-8a93-ee4ea9c03f12?inline=true#page=30",'DV1'!$N$31),IF(X15='DV1'!$B$31,HYPERLINK("https://www.standardsforhighways.co.uk/tses/attachments/9b379a8b-b2e3-4ad3-8a93-ee4ea9c03f12?inline=true#page=30",'DV1'!$N$31),IF(X15='DV1'!$B$36,HYPERLINK("https://assets.publishing.service.gov.uk/government/uploads/system/uploads/attachment_data/file/951074/cycle-infrastructure-design-ltn-1-20.pdf#page=33",'DV1'!$N$36),IF(X15='DV1'!$B$37,HYPERLINK("https://assets.publishing.service.gov.uk/government/uploads/system/uploads/attachment_data/file/951074/cycle-infrastructure-design-ltn-1-20.pdf#page=33",'DV1'!$N$36),"")))))))</f>
        <v/>
      </c>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row>
    <row r="20" spans="1:63" s="75" customFormat="1" ht="159.65" customHeight="1" x14ac:dyDescent="0.4">
      <c r="A20" s="74"/>
      <c r="B20" s="214"/>
      <c r="C20" s="215"/>
      <c r="D20" s="189" t="s">
        <v>142</v>
      </c>
      <c r="E20" s="190"/>
      <c r="F20" s="222" t="str">
        <f>IF(AND(F15='DV1'!$B$8,'DV1'!$C$68&gt;1),'DV1'!$O$35,IF(AND(F15='DV1'!$B$8,'DV1'!$C$68&lt;=1),'DV1'!$P$35,IF(AND(F15='DV1'!$B$7,'DV1'!$C$68&lt;&gt;0),'DV1'!$O$34,IF(AND(F15='DV1'!$B$7,'DV1'!$C$68=0),'DV1'!$P$34,IF(F15='DV1'!$B$15,'DV1'!$O$42,IF(F15='DV1'!$B$11,'DV1'!$O$38,IF(F15='DV1'!$B$31,'DV1'!$O$31,IF(AND(F15='DV1'!$B$36,'DV1'!$C$68=0),'DV1'!$O$36,IF(AND(F15='DV1'!$B$36,'DV1'!$C$68=1),'DV1'!$P$36,IF(AND(F15='DV1'!$B$36,'DV1'!$C$68=2),'DV1'!$Q$36,IF(AND(F15='DV1'!$B$36,'DV1'!$C$68=3),'DV1'!$R$36,IF(AND(F15='DV1'!$B$36,'DV1'!$C$68=4),'DV1'!$S$36,IF(AND(F15='DV1'!$B$36,'DV1'!$C$68=5),'DV1'!$T$36,IF(AND(F15='DV1'!$B$37,'DV1'!$C$68=0),'DV1'!$O$37,IF(AND(F15='DV1'!$B$37,'DV1'!$C$68=1),'DV1'!$P$37,IF(AND(F15='DV1'!$B$37,'DV1'!$C$68=2),'DV1'!$Q$37,IF(AND(F15='DV1'!$B$37,'DV1'!$C$68=3),'DV1'!$R$37,IF(AND(F15='DV1'!$B$37,'DV1'!$C$68=4),'DV1'!$S$37,IF(AND(F15='DV1'!$B$37,'DV1'!$C$68=5),'DV1'!$T$37,"")))))))))))))))))))</f>
        <v/>
      </c>
      <c r="G20" s="223"/>
      <c r="H20" s="89" t="str">
        <f>IF(AND(H15='DV1'!$B$8,'DV1'!$C$68&gt;1),'DV1'!$O$35,IF(AND(H15='DV1'!$B$8,'DV1'!$C$68&lt;=1),'DV1'!$P$35,IF(AND(H15='DV1'!$B$7,'DV1'!$C$68&lt;&gt;0),'DV1'!$O$34,IF(AND(H15='DV1'!$B$7,'DV1'!$C$68=0),'DV1'!$P$34,IF(H15='DV1'!$B$15,'DV1'!$O$42,IF(H15='DV1'!$B$11,'DV1'!$O$38,IF(H15='DV1'!$B$31,'DV1'!$O$31,IF(AND(H15='DV1'!$B$36,'DV1'!$C$68=0),'DV1'!$O$36,IF(AND(H15='DV1'!$B$36,'DV1'!$C$68=1),'DV1'!$P$36,IF(AND(H15='DV1'!$B$36,'DV1'!$C$68=2),'DV1'!$Q$36,IF(AND(H15='DV1'!$B$36,'DV1'!$C$68=3),'DV1'!$R$36,IF(AND(H15='DV1'!$B$36,'DV1'!$C$68=4),'DV1'!$S$36,IF(AND(H15='DV1'!$B$36,'DV1'!$C$68=5),'DV1'!$T$36,IF(AND(H15='DV1'!$B$37,'DV1'!$C$68=0),'DV1'!$O$37,IF(AND(H15='DV1'!$B$37,'DV1'!$C$68=1),'DV1'!$P$37,IF(AND(H15='DV1'!$B$37,'DV1'!$C$68=2),'DV1'!$Q$37,IF(AND(H15='DV1'!$B$37,'DV1'!$C$68=3),'DV1'!$R$37,IF(AND(H15='DV1'!$B$37,'DV1'!$C$68=4),'DV1'!$S$37,IF(AND(H15='DV1'!$B$37,'DV1'!$C$68=5),'DV1'!$T$37,"")))))))))))))))))))</f>
        <v/>
      </c>
      <c r="I20" s="222" t="str">
        <f>IF(AND(I15='DV1'!$B$8,'DV1'!$C$68&gt;1),'DV1'!$O$35,IF(AND(I15='DV1'!$B$8,'DV1'!$C$68&lt;=1),'DV1'!$P$35,IF(AND(I15='DV1'!$B$7,'DV1'!$C$68&lt;&gt;0),'DV1'!$O$34,IF(AND(I15='DV1'!$B$7,'DV1'!$C$68=0),'DV1'!$P$34,IF(I15='DV1'!$B$15,'DV1'!$O$42,IF(I15='DV1'!$B$11,'DV1'!$O$38,IF(I15='DV1'!$B$31,'DV1'!$O$31,IF(AND(I15='DV1'!$B$36,'DV1'!$C$68=0),'DV1'!$O$36,IF(AND(I15='DV1'!$B$36,'DV1'!$C$68=1),'DV1'!$P$36,IF(AND(I15='DV1'!$B$36,'DV1'!$C$68=2),'DV1'!$Q$36,IF(AND(I15='DV1'!$B$36,'DV1'!$C$68=3),'DV1'!$R$36,IF(AND(I15='DV1'!$B$36,'DV1'!$C$68=4),'DV1'!$S$36,IF(AND(I15='DV1'!$B$36,'DV1'!$C$68=5),'DV1'!$T$36,IF(AND(I15='DV1'!$B$37,'DV1'!$C$68=0),'DV1'!$O$37,IF(AND(I15='DV1'!$B$37,'DV1'!$C$68=1),'DV1'!$P$37,IF(AND(I15='DV1'!$B$37,'DV1'!$C$68=2),'DV1'!$Q$37,IF(AND(I15='DV1'!$B$37,'DV1'!$C$68=3),'DV1'!$R$37,IF(AND(I15='DV1'!$B$37,'DV1'!$C$68=4),'DV1'!$S$37,IF(AND(I15='DV1'!$B$37,'DV1'!$C$68=5),'DV1'!$T$37,"")))))))))))))))))))</f>
        <v/>
      </c>
      <c r="J20" s="223"/>
      <c r="K20" s="222" t="str">
        <f>IF(AND(K15='DV1'!$B$8,'DV1'!$C$68&gt;1),'DV1'!$O$35,IF(AND(K15='DV1'!$B$8,'DV1'!$C$68&lt;=1),'DV1'!$P$35,IF(AND(K15='DV1'!$B$7,'DV1'!$C$68&lt;&gt;0),'DV1'!$O$34,IF(AND(K15='DV1'!$B$7,'DV1'!$C$68=0),'DV1'!$P$34,IF(K15='DV1'!$B$15,'DV1'!$O$42,IF(K15='DV1'!$B$11,'DV1'!$O$38,IF(K15='DV1'!$B$31,'DV1'!$O$31,IF(AND(K15='DV1'!$B$36,'DV1'!$C$68=0),'DV1'!$O$36,IF(AND(K15='DV1'!$B$36,'DV1'!$C$68=1),'DV1'!$P$36,IF(AND(K15='DV1'!$B$36,'DV1'!$C$68=2),'DV1'!$Q$36,IF(AND(K15='DV1'!$B$36,'DV1'!$C$68=3),'DV1'!$R$36,IF(AND(K15='DV1'!$B$36,'DV1'!$C$68=4),'DV1'!$S$36,IF(AND(K15='DV1'!$B$36,'DV1'!$C$68=5),'DV1'!$T$36,IF(AND(K15='DV1'!$B$37,'DV1'!$C$68=0),'DV1'!$O$37,IF(AND(K15='DV1'!$B$37,'DV1'!$C$68=1),'DV1'!$P$37,IF(AND(K15='DV1'!$B$37,'DV1'!$C$68=2),'DV1'!$Q$37,IF(AND(K15='DV1'!$B$37,'DV1'!$C$68=3),'DV1'!$R$37,IF(AND(K15='DV1'!$B$37,'DV1'!$C$68=4),'DV1'!$S$37,IF(AND(K15='DV1'!$B$37,'DV1'!$C$68=5),'DV1'!$T$37,"")))))))))))))))))))</f>
        <v/>
      </c>
      <c r="L20" s="223"/>
      <c r="M20" s="89" t="str">
        <f>IF(AND(M15='DV1'!$B$8,'DV1'!$C$68&gt;1),'DV1'!$O$35,IF(AND(M15='DV1'!$B$8,'DV1'!$C$68&lt;=1),'DV1'!$P$35,IF(AND(M15='DV1'!$B$7,'DV1'!$C$68&lt;&gt;0),'DV1'!$O$34,IF(AND(M15='DV1'!$B$7,'DV1'!$C$68=0),'DV1'!$P$34,IF(M15='DV1'!$B$15,'DV1'!$O$42,IF(M15='DV1'!$B$11,'DV1'!$O$38,IF(M15='DV1'!$B$31,'DV1'!$O$31,IF(AND(M15='DV1'!$B$36,'DV1'!$C$68=0),'DV1'!$O$36,IF(AND(M15='DV1'!$B$36,'DV1'!$C$68=1),'DV1'!$P$36,IF(AND(M15='DV1'!$B$36,'DV1'!$C$68=2),'DV1'!$Q$36,IF(AND(M15='DV1'!$B$36,'DV1'!$C$68=3),'DV1'!$R$36,IF(AND(M15='DV1'!$B$36,'DV1'!$C$68=4),'DV1'!$S$36,IF(AND(M15='DV1'!$B$36,'DV1'!$C$68=5),'DV1'!$T$36,IF(AND(M15='DV1'!$B$37,'DV1'!$C$68=0),'DV1'!$O$37,IF(AND(M15='DV1'!$B$37,'DV1'!$C$68=1),'DV1'!$P$37,IF(AND(M15='DV1'!$B$37,'DV1'!$C$68=2),'DV1'!$Q$37,IF(AND(M15='DV1'!$B$37,'DV1'!$C$68=3),'DV1'!$R$37,IF(AND(M15='DV1'!$B$37,'DV1'!$C$68=4),'DV1'!$S$37,IF(AND(M15='DV1'!$B$37,'DV1'!$C$68=5),'DV1'!$T$37,"")))))))))))))))))))</f>
        <v/>
      </c>
      <c r="N20" s="89" t="str">
        <f>IF(AND(N15='DV1'!$B$8,'DV1'!$C$68&gt;1),'DV1'!$O$35,IF(AND(N15='DV1'!$B$8,'DV1'!$C$68&lt;=1),'DV1'!$P$35,IF(AND(N15='DV1'!$B$7,'DV1'!$C$68&lt;&gt;0),'DV1'!$O$34,IF(AND(N15='DV1'!$B$7,'DV1'!$C$68=0),'DV1'!$P$34,IF(N15='DV1'!$B$15,'DV1'!$O$42,IF(N15='DV1'!$B$11,'DV1'!$O$38,IF(N15='DV1'!$B$31,'DV1'!$O$31,IF(AND(N15='DV1'!$B$36,'DV1'!$C$68=0),'DV1'!$O$36,IF(AND(N15='DV1'!$B$36,'DV1'!$C$68=1),'DV1'!$P$36,IF(AND(N15='DV1'!$B$36,'DV1'!$C$68=2),'DV1'!$Q$36,IF(AND(N15='DV1'!$B$36,'DV1'!$C$68=3),'DV1'!$R$36,IF(AND(N15='DV1'!$B$36,'DV1'!$C$68=4),'DV1'!$S$36,IF(AND(N15='DV1'!$B$36,'DV1'!$C$68=5),'DV1'!$T$36,IF(AND(N15='DV1'!$B$37,'DV1'!$C$68=0),'DV1'!$O$37,IF(AND(N15='DV1'!$B$37,'DV1'!$C$68=1),'DV1'!$P$37,IF(AND(N15='DV1'!$B$37,'DV1'!$C$68=2),'DV1'!$Q$37,IF(AND(N15='DV1'!$B$37,'DV1'!$C$68=3),'DV1'!$R$37,IF(AND(N15='DV1'!$B$37,'DV1'!$C$68=4),'DV1'!$S$37,IF(AND(N15='DV1'!$B$37,'DV1'!$C$68=5),'DV1'!$T$37,"")))))))))))))))))))</f>
        <v/>
      </c>
      <c r="O20" s="89" t="str">
        <f>IF(AND(O15='DV1'!$B$8,'DV1'!$C$68&gt;1),'DV1'!$O$35,IF(AND(O15='DV1'!$B$8,'DV1'!$C$68&lt;=1),'DV1'!$P$35,IF(AND(O15='DV1'!$B$7,'DV1'!$C$68&lt;&gt;0),'DV1'!$O$34,IF(AND(O15='DV1'!$B$7,'DV1'!$C$68=0),'DV1'!$P$34,IF(O15='DV1'!$B$15,'DV1'!$O$42,IF(O15='DV1'!$B$11,'DV1'!$O$38,IF(O15='DV1'!$B$31,'DV1'!$O$31,IF(AND(O15='DV1'!$B$36,'DV1'!$C$68=0),'DV1'!$O$36,IF(AND(O15='DV1'!$B$36,'DV1'!$C$68=1),'DV1'!$P$36,IF(AND(O15='DV1'!$B$36,'DV1'!$C$68=2),'DV1'!$Q$36,IF(AND(O15='DV1'!$B$36,'DV1'!$C$68=3),'DV1'!$R$36,IF(AND(O15='DV1'!$B$36,'DV1'!$C$68=4),'DV1'!$S$36,IF(AND(O15='DV1'!$B$36,'DV1'!$C$68=5),'DV1'!$T$36,IF(AND(O15='DV1'!$B$37,'DV1'!$C$68=0),'DV1'!$O$37,IF(AND(O15='DV1'!$B$37,'DV1'!$C$68=1),'DV1'!$P$37,IF(AND(O15='DV1'!$B$37,'DV1'!$C$68=2),'DV1'!$Q$37,IF(AND(O15='DV1'!$B$37,'DV1'!$C$68=3),'DV1'!$R$37,IF(AND(O15='DV1'!$B$37,'DV1'!$C$68=4),'DV1'!$S$37,IF(AND(O15='DV1'!$B$37,'DV1'!$C$68=5),'DV1'!$T$37,"")))))))))))))))))))</f>
        <v/>
      </c>
      <c r="P20" s="89" t="str">
        <f>IF(AND(P15='DV1'!$B$8,'DV1'!$C$68&gt;1),'DV1'!$O$35,IF(AND(P15='DV1'!$B$8,'DV1'!$C$68&lt;=1),'DV1'!$P$35,IF(AND(P15='DV1'!$B$7,'DV1'!$C$68&lt;&gt;0),'DV1'!$O$34,IF(AND(P15='DV1'!$B$7,'DV1'!$C$68=0),'DV1'!$P$34,IF(P15='DV1'!$B$15,'DV1'!$O$42,IF(P15='DV1'!$B$11,'DV1'!$O$38,IF(P15='DV1'!$B$31,'DV1'!$O$31,IF(AND(P15='DV1'!$B$36,'DV1'!$C$68=0),'DV1'!$O$36,IF(AND(P15='DV1'!$B$36,'DV1'!$C$68=1),'DV1'!$P$36,IF(AND(P15='DV1'!$B$36,'DV1'!$C$68=2),'DV1'!$Q$36,IF(AND(P15='DV1'!$B$36,'DV1'!$C$68=3),'DV1'!$R$36,IF(AND(P15='DV1'!$B$36,'DV1'!$C$68=4),'DV1'!$S$36,IF(AND(P15='DV1'!$B$36,'DV1'!$C$68=5),'DV1'!$T$36,IF(AND(P15='DV1'!$B$37,'DV1'!$C$68=0),'DV1'!$O$37,IF(AND(P15='DV1'!$B$37,'DV1'!$C$68=1),'DV1'!$P$37,IF(AND(P15='DV1'!$B$37,'DV1'!$C$68=2),'DV1'!$Q$37,IF(AND(P15='DV1'!$B$37,'DV1'!$C$68=3),'DV1'!$R$37,IF(AND(P15='DV1'!$B$37,'DV1'!$C$68=4),'DV1'!$S$37,IF(AND(P15='DV1'!$B$37,'DV1'!$C$68=5),'DV1'!$T$37,"")))))))))))))))))))</f>
        <v/>
      </c>
      <c r="Q20" s="89" t="str">
        <f>IF(AND(Q15='DV1'!$B$8,'DV1'!$C$68&gt;1),'DV1'!$O$35,IF(AND(Q15='DV1'!$B$8,'DV1'!$C$68&lt;=1),'DV1'!$P$35,IF(AND(Q15='DV1'!$B$7,'DV1'!$C$68&lt;&gt;0),'DV1'!$O$34,IF(AND(Q15='DV1'!$B$7,'DV1'!$C$68=0),'DV1'!$P$34,IF(Q15='DV1'!$B$15,'DV1'!$O$42,IF(Q15='DV1'!$B$11,'DV1'!$O$38,IF(Q15='DV1'!$B$31,'DV1'!$O$31,IF(AND(Q15='DV1'!$B$36,'DV1'!$C$68=0),'DV1'!$O$36,IF(AND(Q15='DV1'!$B$36,'DV1'!$C$68=1),'DV1'!$P$36,IF(AND(Q15='DV1'!$B$36,'DV1'!$C$68=2),'DV1'!$Q$36,IF(AND(Q15='DV1'!$B$36,'DV1'!$C$68=3),'DV1'!$R$36,IF(AND(Q15='DV1'!$B$36,'DV1'!$C$68=4),'DV1'!$S$36,IF(AND(Q15='DV1'!$B$36,'DV1'!$C$68=5),'DV1'!$T$36,IF(AND(Q15='DV1'!$B$37,'DV1'!$C$68=0),'DV1'!$O$37,IF(AND(Q15='DV1'!$B$37,'DV1'!$C$68=1),'DV1'!$P$37,IF(AND(Q15='DV1'!$B$37,'DV1'!$C$68=2),'DV1'!$Q$37,IF(AND(Q15='DV1'!$B$37,'DV1'!$C$68=3),'DV1'!$R$37,IF(AND(Q15='DV1'!$B$37,'DV1'!$C$68=4),'DV1'!$S$37,IF(AND(Q15='DV1'!$B$37,'DV1'!$C$68=5),'DV1'!$T$37,"")))))))))))))))))))</f>
        <v/>
      </c>
      <c r="R20" s="89" t="str">
        <f>IF(AND(R15='DV1'!$B$8,'DV1'!$C$68&gt;1),'DV1'!$O$35,IF(AND(R15='DV1'!$B$8,'DV1'!$C$68&lt;=1),'DV1'!$P$35,IF(AND(R15='DV1'!$B$7,'DV1'!$C$68&lt;&gt;0),'DV1'!$O$34,IF(AND(R15='DV1'!$B$7,'DV1'!$C$68=0),'DV1'!$P$34,IF(R15='DV1'!$B$15,'DV1'!$O$42,IF(R15='DV1'!$B$11,'DV1'!$O$38,IF(R15='DV1'!$B$31,'DV1'!$O$31,IF(AND(R15='DV1'!$B$36,'DV1'!$C$68=0),'DV1'!$O$36,IF(AND(R15='DV1'!$B$36,'DV1'!$C$68=1),'DV1'!$P$36,IF(AND(R15='DV1'!$B$36,'DV1'!$C$68=2),'DV1'!$Q$36,IF(AND(R15='DV1'!$B$36,'DV1'!$C$68=3),'DV1'!$R$36,IF(AND(R15='DV1'!$B$36,'DV1'!$C$68=4),'DV1'!$S$36,IF(AND(R15='DV1'!$B$36,'DV1'!$C$68=5),'DV1'!$T$36,IF(AND(R15='DV1'!$B$37,'DV1'!$C$68=0),'DV1'!$O$37,IF(AND(R15='DV1'!$B$37,'DV1'!$C$68=1),'DV1'!$P$37,IF(AND(R15='DV1'!$B$37,'DV1'!$C$68=2),'DV1'!$Q$37,IF(AND(R15='DV1'!$B$37,'DV1'!$C$68=3),'DV1'!$R$37,IF(AND(R15='DV1'!$B$37,'DV1'!$C$68=4),'DV1'!$S$37,IF(AND(R15='DV1'!$B$37,'DV1'!$C$68=5),'DV1'!$T$37,"")))))))))))))))))))</f>
        <v/>
      </c>
      <c r="S20" s="89" t="str">
        <f>IF(AND(S15='DV1'!$B$8,'DV1'!$C$68&gt;1),'DV1'!$O$35,IF(AND(S15='DV1'!$B$8,'DV1'!$C$68&lt;=1),'DV1'!$P$35,IF(AND(S15='DV1'!$B$7,'DV1'!$C$68&lt;&gt;0),'DV1'!$O$34,IF(AND(S15='DV1'!$B$7,'DV1'!$C$68=0),'DV1'!$P$34,IF(S15='DV1'!$B$15,'DV1'!$O$42,IF(S15='DV1'!$B$11,'DV1'!$O$38,IF(S15='DV1'!$B$31,'DV1'!$O$31,IF(AND(S15='DV1'!$B$36,'DV1'!$C$68=0),'DV1'!$O$36,IF(AND(S15='DV1'!$B$36,'DV1'!$C$68=1),'DV1'!$P$36,IF(AND(S15='DV1'!$B$36,'DV1'!$C$68=2),'DV1'!$Q$36,IF(AND(S15='DV1'!$B$36,'DV1'!$C$68=3),'DV1'!$R$36,IF(AND(S15='DV1'!$B$36,'DV1'!$C$68=4),'DV1'!$S$36,IF(AND(S15='DV1'!$B$36,'DV1'!$C$68=5),'DV1'!$T$36,IF(AND(S15='DV1'!$B$37,'DV1'!$C$68=0),'DV1'!$O$37,IF(AND(S15='DV1'!$B$37,'DV1'!$C$68=1),'DV1'!$P$37,IF(AND(S15='DV1'!$B$37,'DV1'!$C$68=2),'DV1'!$Q$37,IF(AND(S15='DV1'!$B$37,'DV1'!$C$68=3),'DV1'!$R$37,IF(AND(S15='DV1'!$B$37,'DV1'!$C$68=4),'DV1'!$S$37,IF(AND(S15='DV1'!$B$37,'DV1'!$C$68=5),'DV1'!$T$37,"")))))))))))))))))))</f>
        <v/>
      </c>
      <c r="T20" s="89" t="str">
        <f>IF(AND(T15='DV1'!$B$8,'DV1'!$C$68&gt;1),'DV1'!$O$35,IF(AND(T15='DV1'!$B$8,'DV1'!$C$68&lt;=1),'DV1'!$P$35,IF(AND(T15='DV1'!$B$7,'DV1'!$C$68&lt;&gt;0),'DV1'!$O$34,IF(AND(T15='DV1'!$B$7,'DV1'!$C$68=0),'DV1'!$P$34,IF(T15='DV1'!$B$15,'DV1'!$O$42,IF(T15='DV1'!$B$11,'DV1'!$O$38,IF(T15='DV1'!$B$31,'DV1'!$O$31,IF(AND(T15='DV1'!$B$36,'DV1'!$C$68=0),'DV1'!$O$36,IF(AND(T15='DV1'!$B$36,'DV1'!$C$68=1),'DV1'!$P$36,IF(AND(T15='DV1'!$B$36,'DV1'!$C$68=2),'DV1'!$Q$36,IF(AND(T15='DV1'!$B$36,'DV1'!$C$68=3),'DV1'!$R$36,IF(AND(T15='DV1'!$B$36,'DV1'!$C$68=4),'DV1'!$S$36,IF(AND(T15='DV1'!$B$36,'DV1'!$C$68=5),'DV1'!$T$36,IF(AND(T15='DV1'!$B$37,'DV1'!$C$68=0),'DV1'!$O$37,IF(AND(T15='DV1'!$B$37,'DV1'!$C$68=1),'DV1'!$P$37,IF(AND(T15='DV1'!$B$37,'DV1'!$C$68=2),'DV1'!$Q$37,IF(AND(T15='DV1'!$B$37,'DV1'!$C$68=3),'DV1'!$R$37,IF(AND(T15='DV1'!$B$37,'DV1'!$C$68=4),'DV1'!$S$37,IF(AND(T15='DV1'!$B$37,'DV1'!$C$68=5),'DV1'!$T$37,"")))))))))))))))))))</f>
        <v/>
      </c>
      <c r="U20" s="89" t="str">
        <f>IF(AND(U15='DV1'!$B$8,'DV1'!$C$68&gt;1),'DV1'!$O$35,IF(AND(U15='DV1'!$B$8,'DV1'!$C$68&lt;=1),'DV1'!$P$35,IF(AND(U15='DV1'!$B$7,'DV1'!$C$68&lt;&gt;0),'DV1'!$O$34,IF(AND(U15='DV1'!$B$7,'DV1'!$C$68=0),'DV1'!$P$34,IF(U15='DV1'!$B$15,'DV1'!$O$42,IF(U15='DV1'!$B$11,'DV1'!$O$38,IF(U15='DV1'!$B$31,'DV1'!$O$31,IF(AND(U15='DV1'!$B$36,'DV1'!$C$68=0),'DV1'!$O$36,IF(AND(U15='DV1'!$B$36,'DV1'!$C$68=1),'DV1'!$P$36,IF(AND(U15='DV1'!$B$36,'DV1'!$C$68=2),'DV1'!$Q$36,IF(AND(U15='DV1'!$B$36,'DV1'!$C$68=3),'DV1'!$R$36,IF(AND(U15='DV1'!$B$36,'DV1'!$C$68=4),'DV1'!$S$36,IF(AND(U15='DV1'!$B$36,'DV1'!$C$68=5),'DV1'!$T$36,IF(AND(U15='DV1'!$B$37,'DV1'!$C$68=0),'DV1'!$O$37,IF(AND(U15='DV1'!$B$37,'DV1'!$C$68=1),'DV1'!$P$37,IF(AND(U15='DV1'!$B$37,'DV1'!$C$68=2),'DV1'!$Q$37,IF(AND(U15='DV1'!$B$37,'DV1'!$C$68=3),'DV1'!$R$37,IF(AND(U15='DV1'!$B$37,'DV1'!$C$68=4),'DV1'!$S$37,IF(AND(U15='DV1'!$B$37,'DV1'!$C$68=5),'DV1'!$T$37,"")))))))))))))))))))</f>
        <v/>
      </c>
      <c r="V20" s="89" t="str">
        <f>IF(AND(V15='DV1'!$B$8,'DV1'!$C$68&gt;1),'DV1'!$O$35,IF(AND(V15='DV1'!$B$8,'DV1'!$C$68&lt;=1),'DV1'!$P$35,IF(AND(V15='DV1'!$B$7,'DV1'!$C$68&lt;&gt;0),'DV1'!$O$34,IF(AND(V15='DV1'!$B$7,'DV1'!$C$68=0),'DV1'!$P$34,IF(V15='DV1'!$B$15,'DV1'!$O$42,IF(V15='DV1'!$B$11,'DV1'!$O$38,IF(V15='DV1'!$B$31,'DV1'!$O$31,IF(AND(V15='DV1'!$B$36,'DV1'!$C$68=0),'DV1'!$O$36,IF(AND(V15='DV1'!$B$36,'DV1'!$C$68=1),'DV1'!$P$36,IF(AND(V15='DV1'!$B$36,'DV1'!$C$68=2),'DV1'!$Q$36,IF(AND(V15='DV1'!$B$36,'DV1'!$C$68=3),'DV1'!$R$36,IF(AND(V15='DV1'!$B$36,'DV1'!$C$68=4),'DV1'!$S$36,IF(AND(V15='DV1'!$B$36,'DV1'!$C$68=5),'DV1'!$T$36,IF(AND(V15='DV1'!$B$37,'DV1'!$C$68=0),'DV1'!$O$37,IF(AND(V15='DV1'!$B$37,'DV1'!$C$68=1),'DV1'!$P$37,IF(AND(V15='DV1'!$B$37,'DV1'!$C$68=2),'DV1'!$Q$37,IF(AND(V15='DV1'!$B$37,'DV1'!$C$68=3),'DV1'!$R$37,IF(AND(V15='DV1'!$B$37,'DV1'!$C$68=4),'DV1'!$S$37,IF(AND(V15='DV1'!$B$37,'DV1'!$C$68=5),'DV1'!$T$37,"")))))))))))))))))))</f>
        <v/>
      </c>
      <c r="W20" s="89" t="str">
        <f>IF(AND(W15='DV1'!$B$8,'DV1'!$C$68&gt;1),'DV1'!$O$35,IF(AND(W15='DV1'!$B$8,'DV1'!$C$68&lt;=1),'DV1'!$P$35,IF(AND(W15='DV1'!$B$7,'DV1'!$C$68&lt;&gt;0),'DV1'!$O$34,IF(AND(W15='DV1'!$B$7,'DV1'!$C$68=0),'DV1'!$P$34,IF(W15='DV1'!$B$15,'DV1'!$O$42,IF(W15='DV1'!$B$11,'DV1'!$O$38,IF(W15='DV1'!$B$31,'DV1'!$O$31,IF(AND(W15='DV1'!$B$36,'DV1'!$C$68=0),'DV1'!$O$36,IF(AND(W15='DV1'!$B$36,'DV1'!$C$68=1),'DV1'!$P$36,IF(AND(W15='DV1'!$B$36,'DV1'!$C$68=2),'DV1'!$Q$36,IF(AND(W15='DV1'!$B$36,'DV1'!$C$68=3),'DV1'!$R$36,IF(AND(W15='DV1'!$B$36,'DV1'!$C$68=4),'DV1'!$S$36,IF(AND(W15='DV1'!$B$36,'DV1'!$C$68=5),'DV1'!$T$36,IF(AND(W15='DV1'!$B$37,'DV1'!$C$68=0),'DV1'!$O$37,IF(AND(W15='DV1'!$B$37,'DV1'!$C$68=1),'DV1'!$P$37,IF(AND(W15='DV1'!$B$37,'DV1'!$C$68=2),'DV1'!$Q$37,IF(AND(W15='DV1'!$B$37,'DV1'!$C$68=3),'DV1'!$R$37,IF(AND(W15='DV1'!$B$37,'DV1'!$C$68=4),'DV1'!$S$37,IF(AND(W15='DV1'!$B$37,'DV1'!$C$68=5),'DV1'!$T$37,"")))))))))))))))))))</f>
        <v/>
      </c>
      <c r="X20" s="89" t="str">
        <f>IF(AND(X15='DV1'!$B$8,'DV1'!$C$68&gt;1),'DV1'!$O$35,IF(AND(X15='DV1'!$B$8,'DV1'!$C$68&lt;=1),'DV1'!$P$35,IF(AND(X15='DV1'!$B$7,'DV1'!$C$68&lt;&gt;0),'DV1'!$O$34,IF(AND(X15='DV1'!$B$7,'DV1'!$C$68=0),'DV1'!$P$34,IF(X15='DV1'!$B$15,'DV1'!$O$42,IF(X15='DV1'!$B$11,'DV1'!$O$38,IF(X15='DV1'!$B$31,'DV1'!$O$31,IF(AND(X15='DV1'!$B$36,'DV1'!$C$68=0),'DV1'!$O$36,IF(AND(X15='DV1'!$B$36,'DV1'!$C$68=1),'DV1'!$P$36,IF(AND(X15='DV1'!$B$36,'DV1'!$C$68=2),'DV1'!$Q$36,IF(AND(X15='DV1'!$B$36,'DV1'!$C$68=3),'DV1'!$R$36,IF(AND(X15='DV1'!$B$36,'DV1'!$C$68=4),'DV1'!$S$36,IF(AND(X15='DV1'!$B$36,'DV1'!$C$68=5),'DV1'!$T$36,IF(AND(X15='DV1'!$B$37,'DV1'!$C$68=0),'DV1'!$O$37,IF(AND(X15='DV1'!$B$37,'DV1'!$C$68=1),'DV1'!$P$37,IF(AND(X15='DV1'!$B$37,'DV1'!$C$68=2),'DV1'!$Q$37,IF(AND(X15='DV1'!$B$37,'DV1'!$C$68=3),'DV1'!$R$37,IF(AND(X15='DV1'!$B$37,'DV1'!$C$68=4),'DV1'!$S$37,IF(AND(X15='DV1'!$B$37,'DV1'!$C$68=5),'DV1'!$T$37,"")))))))))))))))))))</f>
        <v/>
      </c>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row>
    <row r="21" spans="1:63" s="75" customFormat="1" ht="34" customHeight="1" x14ac:dyDescent="0.4">
      <c r="A21" s="74"/>
      <c r="B21" s="78"/>
      <c r="C21" s="78"/>
      <c r="D21" s="199" t="s">
        <v>32</v>
      </c>
      <c r="E21" s="200"/>
      <c r="F21" s="216" t="str">
        <f>IF(F15='DV1'!$B49,'DV1'!$C49,IF(F15='DV1'!$B55,'DV1'!$C55,IF(F15=$I$8,$J$8,IF(F15=$I$9,$J$9,IF(F15=$I$10,$J$10,IF(F15=$I$11,$J$11,IF(F15=$K$8,$L$8,IF(F15=$K$9,$L$9,IF(F15=$K$10,$L$10,IF(F15=$K$11,$L$11,IF(AND(F15='DV1'!$B46,$F10='DV1'!$D4),'DV1'!$C46,IF(AND(F15='DV1'!$B46,$F10='DV1'!$D5),'DV1'!$D46,IF(AND(F15='DV1'!$B46,$F10='DV1'!$D6),'DV1'!$E46,IF(AND(F15='DV1'!$B51,$C8='DV1'!$E4),'DV1'!$C51,IF(AND(F15='DV1'!$B51,$C8='DV1'!$E5),'DV1'!$D51,IF(AND(F15='DV1'!$B51,$C8='DV1'!$E6),'DV1'!$E51,IF(AND(F15='DV1'!$B52,$C9='DV1'!$F4),'DV1'!$C52,IF(AND(F15='DV1'!$B52,$C9='DV1'!$F5),'DV1'!$D52,IF(AND(F15='DV1'!$B52,$C9='DV1'!$F6),'DV1'!$E52,IF(AND(F15='DV1'!$B53,$C10='DV1'!$G4),'DV1'!$C53,IF(AND(F15='DV1'!$B53,$C10='DV1'!$G5),'DV1'!$D53,IF(AND(F15='DV1'!$B57,D16+H16&lt;=1),0.5,IF(AND(F15='DV1'!$B57,D16+H16=4),0.5,IF(AND(D15='DV1'!$B46,F15='DV1'!$B57,H16=2,'DV1'!$C69=0),'DV1'!$C58,IF(AND(D15='DV1'!$B46,F15='DV1'!$B57,H16=2,'DV1'!$C69=1),'DV1'!$D58,IF(AND(H15='DV1'!$B46,F15='DV1'!$B57,D16=2,'DV1'!$C69=0),'DV1'!$C58,IF(AND(H15='DV1'!$B46,F15='DV1'!$B57,D16=2,'DV1'!$C69=1),'DV1'!$D58,IF(AND(F15='DV1'!$B57,E16+H16=10),0.5,IF(AND(F15='DV1'!$B57,$F8='DV1'!$C4),'DV1'!$C57,IF(AND(F15='DV1'!$B57,$F8='DV1'!$C5),'DV1'!$C57,IF(AND(F15='DV1'!$B57,$F8='DV1'!$C6),'DV1'!$D57,IF(AND(F15='DV1'!$B57,$F8='DV1'!$C7),'DV1'!$E57,IF(AND(F15='DV1'!$B57,$F8='DV1'!$C8),'DV1'!$F57,IF(AND(F15='DV1'!$B57,$F8='DV1'!$C9),'DV1'!$G57,IF(F15='DV1'!$B47,'DV1'!$C47,IF(F15='DV1'!$B48,'DV1'!$C48,IF(F15='DV1'!$B50,'DV1'!$C50,IF(F15='DV1'!$B54,'DV1'!$C54,IF(F15='DV1'!$B56,'DV1'!$C56,"")))))))))))))))))))))))))))))))))))))))</f>
        <v/>
      </c>
      <c r="G21" s="217"/>
      <c r="H21" s="85" t="str">
        <f>IF(H15='DV1'!$B49,'DV1'!$C49,IF(H15='DV1'!$B55,'DV1'!$C55,IF(H15=$I$8,$J$8,IF(H15=$I$9,$J$9,IF(H15=$I$10,$J$10,IF(H15=$I$11,$J$11,IF(H15=$K$8,$L$8,IF(H15=$K$9,$L$9,IF(H15=$K$10,$L$10,IF(H15=$K$11,$L$11,IF(AND(H15='DV1'!$B46,$F10='DV1'!$D4),'DV1'!$C46,IF(AND(H15='DV1'!$B46,$F10='DV1'!$D5),'DV1'!$D46,IF(AND(H15='DV1'!$B57,F16+I16=10),0.5,IF(AND(H15='DV1'!$B46,$F10='DV1'!$D6),'DV1'!$E46,IF(AND(H15='DV1'!$B51,$C8='DV1'!$E4),'DV1'!$C51,IF(AND(H15='DV1'!$B51,$C8='DV1'!$E5),'DV1'!$D51,IF(AND(H15='DV1'!$B51,$C8='DV1'!$E6),'DV1'!$E51,IF(AND(H15='DV1'!$B52,$C9='DV1'!$F4),'DV1'!$C52,IF(AND(H15='DV1'!$B52,$C9='DV1'!$F5),'DV1'!$D52,IF(AND(H15='DV1'!$B52,$C9='DV1'!$F6),'DV1'!$E52,IF(AND(H15='DV1'!$B53,$C10='DV1'!$G4),'DV1'!$C53,IF(AND(H15='DV1'!$B53,$C10='DV1'!$G5),'DV1'!$D53,IF(AND(H15='DV1'!$B57,F16+I16&lt;=1),0.5,IF(AND(H15='DV1'!$B57,F16+I16=4),0.5,IF(AND(F15='DV1'!$B46,H15='DV1'!$B57,I16=2,'DV1'!$C69=0),'DV1'!$C58,IF(AND(F15='DV1'!$B46,H15='DV1'!$B57,I16=2,'DV1'!$C69=1),'DV1'!$D58,IF(AND(I15='DV1'!$B46,H15='DV1'!$B57,F16=2,'DV1'!$C69=0),'DV1'!$C58,IF(AND(F15='DV1'!$B46,H15='DV1'!$B57,I16=2,'DV1'!$C69=1),'DV1'!$D58,IF(AND(H15='DV1'!$B57,F16+I16=10),0.5,IF(AND(H15='DV1'!$B57,$F8='DV1'!$C4),'DV1'!$C57,IF(AND(H15='DV1'!$B57,$F8='DV1'!$C5),'DV1'!$C57,IF(AND(H15='DV1'!$B57,$F8='DV1'!$C6),'DV1'!$D57,IF(AND(H15='DV1'!$B57,$F8='DV1'!$C7),'DV1'!$E57,IF(AND(H15='DV1'!$B57,$F8='DV1'!$C8),'DV1'!$F57,IF(AND(H15='DV1'!$B57,$F8='DV1'!$C9),'DV1'!$G57,IF(H15='DV1'!$B47,'DV1'!$C47,IF(H15='DV1'!$B48,'DV1'!$C48,IF(H15='DV1'!$B50,'DV1'!$C50,IF(H15='DV1'!$B54,'DV1'!$C54,IF(H15='DV1'!$B56,'DV1'!$C56,""))))))))))))))))))))))))))))))))))))))))</f>
        <v/>
      </c>
      <c r="I21" s="216" t="str">
        <f>IF(I15='DV1'!$B49,'DV1'!$C49,IF(I15='DV1'!$B55,'DV1'!$C55,IF(I15=$I$8,$J$8,IF(I15=$I$9,$J$9,IF(I15=$I$10,$J$10,IF(I15=$I$11,$J$11,IF(I15=$K$8,$L$8,IF(I15=$K$9,$L$9,IF(I15=$K$10,$L$10,IF(I15=$K$11,$L$11,IF(AND(I15='DV1'!$B46,$F10='DV1'!$D4),'DV1'!$C46,IF(AND(I15='DV1'!$B46,$F10='DV1'!$D5),'DV1'!$D46,IF(AND(I15='DV1'!$B46,$F10='DV1'!$D6),'DV1'!$E46,IF(AND(I15='DV1'!$B51,$C8='DV1'!$E4),'DV1'!$C51,IF(AND(I15='DV1'!$B51,$C8='DV1'!$E5),'DV1'!$D51,IF(AND(I15='DV1'!$B51,$C8='DV1'!$E6),'DV1'!$E51,IF(AND(I15='DV1'!$B52,$C9='DV1'!$F4),'DV1'!$C52,IF(AND(I15='DV1'!$B52,$C9='DV1'!$F5),'DV1'!$D52,IF(AND(I15='DV1'!$B52,$C9='DV1'!$F6),'DV1'!$E52,IF(AND(I15='DV1'!$B53,$C10='DV1'!$G4),'DV1'!$C53,IF(AND(I15='DV1'!$B53,$C10='DV1'!$G5),'DV1'!$D53,IF(
AND(I15='DV1'!$B57,H16+K16&lt;=1),0.5,IF(AND(I15='DV1'!$B57,H16+K16=4),0.5,IF(AND(H15='DV1'!$B46,I15='DV1'!$B57,K16=2,'DV1'!$C69=0),'DV1'!$C58,IF(AND(H15='DV1'!$B46,I15='DV1'!$B57,K16=2,'DV1'!$C69=1),'DV1'!$D58,IF(AND(K15='DV1'!$B46,I15='DV1'!$B57,H16=2,'DV1'!$C69=0),'DV1'!$C58,IF(AND(K15='DV1'!$B46,I15='DV1'!$B57,H16=2,'DV1'!$C69=1),'DV1'!$D58,IF(AND(I15='DV1'!$B57,H16+K16=10),0.5,IF(AND(I15='DV1'!$B57,$F8='DV1'!$C4),'DV1'!$C57,IF(AND(I15='DV1'!$B57,$F8='DV1'!$C5),'DV1'!$C57,IF(AND(I15='DV1'!$B57,$F8='DV1'!$C6),'DV1'!$D57,IF(AND(I15='DV1'!$B57,$F8='DV1'!$C7),'DV1'!$E57,IF(AND(I15='DV1'!$B57,$F8='DV1'!$C8),'DV1'!$F57,IF(AND(I15='DV1'!$B57,$F8='DV1'!$C9),'DV1'!$G57,IF(I15='DV1'!$B47,'DV1'!$C47,IF(I15='DV1'!$B48,'DV1'!$C48,IF(I15='DV1'!$B50,'DV1'!$C50,IF(I15='DV1'!$B54,'DV1'!$C54,IF(I15='DV1'!$B56,'DV1'!$C56,"")))))))))))))))))))))))))))))))))))))))</f>
        <v/>
      </c>
      <c r="J21" s="217"/>
      <c r="K21" s="216" t="str">
        <f>IF(K15='DV1'!$B49,'DV1'!$C49,IF(K15='DV1'!$B55,'DV1'!$C55,IF(K15=$I$8,$J$8,IF(K15=$I$9,$J$9,IF(K15=$I$10,$J$10,IF(K15=$I$11,$J$11,IF(K15=$K$8,$L$8,IF(K15=$K$9,$L$9,IF(K15=$K$10,$L$10,IF(K15=$K$11,$L$11,IF(AND(K15='DV1'!$B46,$F10='DV1'!$D4),'DV1'!$C46,IF(AND(K15='DV1'!$B46,$F10='DV1'!$D5),'DV1'!$D46,IF(AND(K15='DV1'!$B46,$F10='DV1'!$D6),'DV1'!$E46,IF(AND(K15='DV1'!$B51,$C8='DV1'!$E4),'DV1'!$C51,IF(AND(K15='DV1'!$B51,$C8='DV1'!$E5),'DV1'!$D51,IF(AND(K15='DV1'!$B51,$C8='DV1'!$E6),'DV1'!$E51,IF(AND(K15='DV1'!$B52,$C9='DV1'!$F4),'DV1'!$C52,IF(AND(K15='DV1'!$B52,$C9='DV1'!$F5),'DV1'!$D52,IF(AND(K15='DV1'!$B52,$C9='DV1'!$F6),'DV1'!$E52,IF(AND(K15='DV1'!$B53,$C10='DV1'!$G4),'DV1'!$C53,IF(AND(K15='DV1'!$B53,$C10='DV1'!$G5),'DV1'!$D53,IF(AND(K15='DV1'!$B57,I16+M16&lt;=1),0.5,IF(AND(K15='DV1'!$B57,I16+M16=4),0.5,IF(AND(I15='DV1'!$B46,K15='DV1'!$B57,M16=2,'DV1'!$C69=0),'DV1'!$C58,IF(AND(I15='DV1'!$B46,K15='DV1'!$B57,M16=2,'DV1'!$C69=1),'DV1'!$D58,IF(AND(M15='DV1'!$B46,K15='DV1'!$B57,I16=2,'DV1'!$C69=0),'DV1'!$C58,IF(AND(M15='DV1'!$B46,K15='DV1'!$B57,I16=2,'DV1'!$C69=1),'DV1'!$D58,IF(AND(K15='DV1'!$B57,I16+M16=10),0.5,IF(AND(K15='DV1'!$B57,$F8='DV1'!$C4),'DV1'!$C57,IF(AND(K15='DV1'!$B57,$F8='DV1'!$C5),'DV1'!$C57,IF(AND(K15='DV1'!$B57,$F8='DV1'!$C6),'DV1'!$D57,IF(AND(K15='DV1'!$B57,$F8='DV1'!$C7),'DV1'!$E57,IF(AND(K15='DV1'!$B57,$F8='DV1'!$C8),'DV1'!$F57,IF(AND(K15='DV1'!$B57,$F8='DV1'!$C9),'DV1'!$G57,IF(K15='DV1'!$B47,'DV1'!$C47,IF(K15='DV1'!$B48,'DV1'!$C48,IF(K15='DV1'!$B50,'DV1'!$C50,IF(K15='DV1'!$B54,'DV1'!$C54,IF(K15='DV1'!$B56,'DV1'!$C56,"")))))))))))))))))))))))))))))))))))))))</f>
        <v/>
      </c>
      <c r="L21" s="217"/>
      <c r="M21" s="85" t="str">
        <f>IF(M15='DV1'!$B49,'DV1'!$C49,IF(M15='DV1'!$B55,'DV1'!$C55,IF(M15=$I$8,$J$8,IF(M15=$I$9,$J$9,IF(M15=$I$10,$J$10,IF(M15=$I$11,$J$11,IF(M15=$K$8,$L$8,IF(M15=$K$9,$L$9,IF(M15=$K$10,$L$10,IF(M15=$K$11,$L$11,IF(AND(M15='DV1'!$B46,$F10='DV1'!$D4),'DV1'!$C46,IF(AND(M15='DV1'!$B46,$F10='DV1'!$D5),'DV1'!$D46,IF(AND(M15='DV1'!$B46,$F10='DV1'!$D6),'DV1'!$E46,IF(AND(M15='DV1'!$B51,$C8='DV1'!$E4),'DV1'!$C51,IF(AND(M15='DV1'!$B51,$C8='DV1'!$E5),'DV1'!$D51,IF(AND(M15='DV1'!$B51,$C8='DV1'!$E6),'DV1'!$E51,IF(AND(M15='DV1'!$B52,$C9='DV1'!$F4),'DV1'!$C52,IF(AND(M15='DV1'!$B52,$C9='DV1'!$F5),'DV1'!$D52,IF(AND(M15='DV1'!$B52,$C9='DV1'!$F6),'DV1'!$E52,IF(AND(M15='DV1'!$B53,$C10='DV1'!$G4),'DV1'!$C53,IF(AND(M15='DV1'!$B53,$C10='DV1'!$G5),'DV1'!$D53,IF(AND(M15='DV1'!$B57,K16+N16&lt;=1),0.5,IF(AND(M15='DV1'!$B57,K16+N16=4),0.5,IF(AND(K15='DV1'!$B46,M15='DV1'!$B57,N16=2,'DV1'!$C69=0),'DV1'!$C58,IF(AND(K15='DV1'!$B46,M15='DV1'!$B57,N16=2,'DV1'!$C69=1),'DV1'!$D58,IF(AND(N15='DV1'!$B46,M15='DV1'!$B57,K16=2,'DV1'!$C69=0),'DV1'!$C58,IF(AND(N15='DV1'!$B46,M15='DV1'!$B57,K16=2,'DV1'!$C69=1),'DV1'!$D58,IF(AND(M15='DV1'!$B57,K16+N16=10),0.5,IF(AND(M15='DV1'!$B57,$F8='DV1'!$C4),'DV1'!$C57,IF(AND(M15='DV1'!$B57,$F8='DV1'!$C5),'DV1'!$C57,IF(AND(M15='DV1'!$B57,$F8='DV1'!$C6),'DV1'!$D57,IF(AND(M15='DV1'!$B57,$F8='DV1'!$C7),'DV1'!$E57,IF(AND(M15='DV1'!$B57,$F8='DV1'!$C8),'DV1'!$F57,IF(AND(M15='DV1'!$B57,$F8='DV1'!$C9),'DV1'!$G57,IF(M15='DV1'!$B47,'DV1'!$C47,IF(M15='DV1'!$B48,'DV1'!$C48,IF(M15='DV1'!$B50,'DV1'!$C50,IF(M15='DV1'!$B54,'DV1'!$C54,IF(M15='DV1'!$B56,'DV1'!$C56,"")))))))))))))))))))))))))))))))))))))))</f>
        <v/>
      </c>
      <c r="N21" s="85" t="str">
        <f>IF(N15='DV1'!$B49,'DV1'!$C49,IF(N15='DV1'!$B55,'DV1'!$C55,IF(N15=$I$8,$J$8,IF(N15=$I$9,$J$9,IF(N15=$I$10,$J$10,IF(N15=$I$11,$J$11,IF(N15=$K$8,$L$8,IF(N15=$K$9,$L$9,IF(N15=$K$10,$L$10,IF(N15=$K$11,$L$11,IF(AND(N15='DV1'!$B46,$F10='DV1'!$D4),'DV1'!$C46,IF(AND(N15='DV1'!$B46,$F10='DV1'!$D5),'DV1'!$D46,IF(AND(N15='DV1'!$B46,$F10='DV1'!$D6),'DV1'!$E46,IF(AND(N15='DV1'!$B51,$C8='DV1'!$E4),'DV1'!$C51,IF(AND(N15='DV1'!$B51,$C8='DV1'!$E5),'DV1'!$D51,IF(AND(N15='DV1'!$B51,$C8='DV1'!$E6),'DV1'!$E51,IF(AND(N15='DV1'!$B52,$C9='DV1'!$F4),'DV1'!$C52,IF(AND(N15='DV1'!$B52,$C9='DV1'!$F5),'DV1'!$D52,IF(AND(N15='DV1'!$B52,$C9='DV1'!$F6),'DV1'!$E52,IF(AND(N15='DV1'!$B53,$C10='DV1'!$G4),'DV1'!$C53,IF(AND(N15='DV1'!$B53,$C10='DV1'!$G5),'DV1'!$D53,IF(AND(N15='DV1'!$B57,M16+O16&lt;=1),0.5,IF(AND(N15='DV1'!$B57,M16+O16=4),0.5,IF(AND(M15='DV1'!$B46,N15='DV1'!$B57,O16=2,'DV1'!$C69=0),'DV1'!$C58,IF(AND(M15='DV1'!$B46,N15='DV1'!$B57,O16=2,'DV1'!$C69=1),'DV1'!$D58,IF(AND(O15='DV1'!$B46,N15='DV1'!$B57,M16=2,'DV1'!$C69=0),'DV1'!$C58,IF(AND(O15='DV1'!$B46,N15='DV1'!$B57,M16=2,'DV1'!$C69=1),'DV1'!$D58,IF(AND(N15='DV1'!$B57,M16+O16=10),0.5,IF(AND(N15='DV1'!$B57,$F8='DV1'!$C4),'DV1'!$C57,IF(AND(N15='DV1'!$B57,$F8='DV1'!$C5),'DV1'!$C57,IF(AND(N15='DV1'!$B57,$F8='DV1'!$C6),'DV1'!$D57,IF(AND(N15='DV1'!$B57,$F8='DV1'!$C7),'DV1'!$E57,IF(AND(N15='DV1'!$B57,$F8='DV1'!$C8),'DV1'!$F57,IF(AND(N15='DV1'!$B57,$F8='DV1'!$C9),'DV1'!$G57,IF(N15='DV1'!$B47,'DV1'!$C47,IF(N15='DV1'!$B48,'DV1'!$C48,IF(N15='DV1'!$B50,'DV1'!$C50,IF(N15='DV1'!$B54,'DV1'!$C54,IF(N15='DV1'!$B56,'DV1'!$C56,"")))))))))))))))))))))))))))))))))))))))</f>
        <v/>
      </c>
      <c r="O21" s="85" t="str">
        <f>IF(O15='DV1'!$B49,'DV1'!$C49,IF(O15='DV1'!$B55,'DV1'!$C55,IF(O15=$I$8,$J$8,IF(O15=$I$9,$J$9,IF(O15=$I$10,$J$10,IF(O15=$I$11,$J$11,IF(O15=$K$8,$L$8,IF(O15=$K$9,$L$9,IF(O15=$K$10,$L$10,IF(O15=$K$11,$L$11,IF(AND(O15='DV1'!$B46,$F10='DV1'!$D4),'DV1'!$C46,IF(AND(O15='DV1'!$B46,$F10='DV1'!$D5),'DV1'!$D46,IF(AND(O15='DV1'!$B46,$F10='DV1'!$D6),'DV1'!$E46,IF(AND(O15='DV1'!$B51,$C8='DV1'!$E4),'DV1'!$C51,IF(AND(O15='DV1'!$B51,$C8='DV1'!$E5),'DV1'!$D51,IF(AND(O15='DV1'!$B51,$C8='DV1'!$E6),'DV1'!$E51,IF(AND(O15='DV1'!$B52,$C9='DV1'!$F4),'DV1'!$C52,IF(AND(O15='DV1'!$B52,$C9='DV1'!$F5),'DV1'!$D52,IF(AND(O15='DV1'!$B52,$C9='DV1'!$F6),'DV1'!$E52,IF(AND(O15='DV1'!$B53,$C10='DV1'!$G4),'DV1'!$C53,IF(AND(O15='DV1'!$B53,$C10='DV1'!$G5),'DV1'!$D53,IF(AND(O15='DV1'!$B57,N16+P16&lt;=1),0.5,IF(AND(O15='DV1'!$B57,N16+P16=4),0.5,IF(AND(N15='DV1'!$B46,O15='DV1'!$B57,P16=2,'DV1'!$C69=0),'DV1'!$C58,IF(AND(N15='DV1'!$B46,O15='DV1'!$B57,P16=2,'DV1'!$C69=1),'DV1'!$D58,IF(AND(P15='DV1'!$B46,O15='DV1'!$B57,N16=2,'DV1'!$C69=0),'DV1'!$C58,IF(AND(P15='DV1'!$B46,O15='DV1'!$B57,N16=2,'DV1'!$C69=1),'DV1'!$D58,IF(AND(O15='DV1'!$B57,N16+P16=10),0.5,IF(AND(O15='DV1'!$B57,$F8='DV1'!$C4),'DV1'!$C57,IF(AND(O15='DV1'!$B57,$F8='DV1'!$C5),'DV1'!$C57,IF(AND(O15='DV1'!$B57,$F8='DV1'!$C6),'DV1'!$D57,IF(AND(O15='DV1'!$B57,$F8='DV1'!$C7),'DV1'!$E57,IF(AND(O15='DV1'!$B57,$F8='DV1'!$C8),'DV1'!$F57,IF(AND(O15='DV1'!$B57,$F8='DV1'!$C9),'DV1'!$G57,IF(O15='DV1'!$B47,'DV1'!$C47,IF(O15='DV1'!$B48,'DV1'!$C48,IF(O15='DV1'!$B50,'DV1'!$C50,IF(O15='DV1'!$B54,'DV1'!$C54,IF(O15='DV1'!$B56,'DV1'!$C56,"")))))))))))))))))))))))))))))))))))))))</f>
        <v/>
      </c>
      <c r="P21" s="85" t="str">
        <f>IF(P15='DV1'!$B49,'DV1'!$C49,IF(P15='DV1'!$B55,'DV1'!$C55,IF(P15=$I$8,$J$8,IF(P15=$I$9,$J$9,IF(P15=$I$10,$J$10,IF(P15=$I$11,$J$11,IF(P15=$K$8,$L$8,IF(P15=$K$9,$L$9,IF(P15=$K$10,$L$10,IF(P15=$K$11,$L$11,IF(AND(P15='DV1'!$B46,$F10='DV1'!$D4),'DV1'!$C46,IF(AND(P15='DV1'!$B46,$F10='DV1'!$D5),'DV1'!$D46,IF(AND(P15='DV1'!$B46,$F10='DV1'!$D6),'DV1'!$E46,IF(AND(P15='DV1'!$B51,$C8='DV1'!$E4),'DV1'!$C51,IF(AND(P15='DV1'!$B51,$C8='DV1'!$E5),'DV1'!$D51,IF(AND(P15='DV1'!$B51,$C8='DV1'!$E6),'DV1'!$E51,IF(AND(P15='DV1'!$B52,$C9='DV1'!$F4),'DV1'!$C52,IF(AND(P15='DV1'!$B52,$C9='DV1'!$F5),'DV1'!$D52,IF(AND(P15='DV1'!$B52,$C9='DV1'!$F6),'DV1'!$E52,IF(AND(P15='DV1'!$B53,$C10='DV1'!$G4),'DV1'!$C53,IF(AND(P15='DV1'!$B53,$C10='DV1'!$G5),'DV1'!$D53,IF(AND(P15='DV1'!$B57,O16+Q16&lt;=1),0.5,IF(AND(P15='DV1'!$B57,O16+Q16=4),0.5,IF(AND(O15='DV1'!$B46,P15='DV1'!$B57,Q16=2,'DV1'!$C69=0),'DV1'!$C58,IF(AND(O15='DV1'!$B46,P15='DV1'!$B57,Q16=2,'DV1'!$C69=1),'DV1'!$D58,IF(AND(Q15='DV1'!$B46,P15='DV1'!$B57,O16=2,'DV1'!$C69=0),'DV1'!$C58,IF(AND(Q15='DV1'!$B46,P15='DV1'!$B57,O16=2,'DV1'!$C69=1),'DV1'!$D58,IF(AND(P15='DV1'!$B57,O16+Q16=10),0.5,IF(AND(P15='DV1'!$B57,$F8='DV1'!$C4),'DV1'!$C57,IF(AND(P15='DV1'!$B57,$F8='DV1'!$C5),'DV1'!$C57,IF(AND(P15='DV1'!$B57,$F8='DV1'!$C6),'DV1'!$D57,IF(AND(P15='DV1'!$B57,$F8='DV1'!$C7),'DV1'!$E57,IF(AND(P15='DV1'!$B57,$F8='DV1'!$C8),'DV1'!$F57,IF(AND(P15='DV1'!$B57,$F8='DV1'!$C9),'DV1'!$G57,IF(P15='DV1'!$B47,'DV1'!$C47,IF(P15='DV1'!$B48,'DV1'!$C48,IF(P15='DV1'!$B50,'DV1'!$C50,IF(P15='DV1'!$B54,'DV1'!$C54,IF(P15='DV1'!$B56,'DV1'!$C56,"")))))))))))))))))))))))))))))))))))))))</f>
        <v/>
      </c>
      <c r="Q21" s="85" t="str">
        <f>IF(Q15='DV1'!$B49,'DV1'!$C49,IF(Q15='DV1'!$B55,'DV1'!$C55,IF(Q15=$I$8,$J$8,IF(Q15=$I$9,$J$9,IF(Q15=$I$10,$J$10,IF(Q15=$I$11,$J$11,IF(Q15=$K$8,$L$8,IF(Q15=$K$9,$L$9,IF(Q15=$K$10,$L$10,IF(Q15=$K$11,$L$11,IF(AND(Q15='DV1'!$B46,$F10='DV1'!$D4),'DV1'!$C46,IF(AND(Q15='DV1'!$B46,$F10='DV1'!$D5),'DV1'!$D46,IF(AND(Q15='DV1'!$B46,$F10='DV1'!$D6),'DV1'!$E46,IF(AND(Q15='DV1'!$B51,$C8='DV1'!$E4),'DV1'!$C51,IF(AND(Q15='DV1'!$B51,$C8='DV1'!$E5),'DV1'!$D51,IF(AND(Q15='DV1'!$B51,$C8='DV1'!$E6),'DV1'!$E51,IF(AND(Q15='DV1'!$B52,$C9='DV1'!$F4),'DV1'!$C52,IF(AND(Q15='DV1'!$B52,$C9='DV1'!$F5),'DV1'!$D52,IF(AND(Q15='DV1'!$B52,$C9='DV1'!$F6),'DV1'!$E52,IF(AND(Q15='DV1'!$B53,$C10='DV1'!$G4),'DV1'!$C53,IF(AND(Q15='DV1'!$B53,$C10='DV1'!$G5),'DV1'!$D53,IF(AND(Q15='DV1'!$B57,P16+R16&lt;=1),0.5,IF(AND(Q15='DV1'!$B57,P16+R16=4),0.5,IF(AND(P15='DV1'!$B46,Q15='DV1'!$B57,R16=2,'DV1'!$C69=0),'DV1'!$C58,IF(AND(P15='DV1'!$B46,Q15='DV1'!$B57,R16=2,'DV1'!$C69=1),'DV1'!$D58,IF(AND(R15='DV1'!$B46,Q15='DV1'!$B57,P16=2,'DV1'!$C69=0),'DV1'!$C58,IF(AND(R15='DV1'!$B46,Q15='DV1'!$B57,P16=2,'DV1'!$C69=1),'DV1'!$D58,IF(AND(Q15='DV1'!$B57,P16+R16=10),0.5,IF(AND(Q15='DV1'!$B57,$F8='DV1'!$C4),'DV1'!$C57,IF(AND(Q15='DV1'!$B57,$F8='DV1'!$C5),'DV1'!$C57,IF(AND(Q15='DV1'!$B57,$F8='DV1'!$C6),'DV1'!$D57,IF(AND(Q15='DV1'!$B57,$F8='DV1'!$C7),'DV1'!$E57,IF(AND(Q15='DV1'!$B57,$F8='DV1'!$C8),'DV1'!$F57,IF(AND(Q15='DV1'!$B57,$F8='DV1'!$C9),'DV1'!$G57,IF(Q15='DV1'!$B47,'DV1'!$C47,IF(Q15='DV1'!$B48,'DV1'!$C48,IF(Q15='DV1'!$B50,'DV1'!$C50,IF(Q15='DV1'!$B54,'DV1'!$C54,IF(Q15='DV1'!$B56,'DV1'!$C56,"")))))))))))))))))))))))))))))))))))))))</f>
        <v/>
      </c>
      <c r="R21" s="85" t="str">
        <f>IF(R15='DV1'!$B49,'DV1'!$C49,IF(R15='DV1'!$B55,'DV1'!$C55,IF(R15=$I$8,$J$8,IF(R15=$I$9,$J$9,IF(R15=$I$10,$J$10,IF(R15=$I$11,$J$11,IF(R15=$K$8,$L$8,IF(R15=$K$9,$L$9,IF(R15=$K$10,$L$10,IF(R15=$K$11,$L$11,IF(AND(R15='DV1'!$B46,$F10='DV1'!$D4),'DV1'!$C46,IF(AND(R15='DV1'!$B46,$F10='DV1'!$D5),'DV1'!$D46,IF(AND(R15='DV1'!$B46,$F10='DV1'!$D6),'DV1'!$E46,IF(AND(R15='DV1'!$B51,$C8='DV1'!$E4),'DV1'!$C51,IF(AND(R15='DV1'!$B51,$C8='DV1'!$E5),'DV1'!$D51,IF(AND(R15='DV1'!$B51,$C8='DV1'!$E6),'DV1'!$E51,IF(AND(R15='DV1'!$B52,$C9='DV1'!$F4),'DV1'!$C52,IF(AND(R15='DV1'!$B52,$C9='DV1'!$F5),'DV1'!$D52,IF(AND(R15='DV1'!$B52,$C9='DV1'!$F6),'DV1'!$E52,IF(AND(R15='DV1'!$B53,$C10='DV1'!$G4),'DV1'!$C53,IF(AND(R15='DV1'!$B53,$C10='DV1'!$G5),'DV1'!$D53,IF(AND(R15='DV1'!$B57,Q16+S16&lt;=1),0.5,IF(AND(R15='DV1'!$B57,Q16+S16=4),0.5,IF(AND(Q15='DV1'!$B46,R15='DV1'!$B57,S16=2,'DV1'!$C69=0),'DV1'!$C58,IF(AND(Q15='DV1'!$B46,R15='DV1'!$B57,S16=2,'DV1'!$C69=1),'DV1'!$D58,IF(AND(S15='DV1'!$B46,R15='DV1'!$B57,Q16=2,'DV1'!$C69=0),'DV1'!$C58,IF(AND(S15='DV1'!$B46,R15='DV1'!$B57,Q16=2,'DV1'!$C69=1),'DV1'!$D58,IF(AND(R15='DV1'!$B57,Q16+S16=10),0.5,IF(AND(R15='DV1'!$B57,$F8='DV1'!$C4),'DV1'!$C57,IF(AND(R15='DV1'!$B57,$F8='DV1'!$C5),'DV1'!$C57,IF(AND(R15='DV1'!$B57,$F8='DV1'!$C6),'DV1'!$D57,IF(AND(R15='DV1'!$B57,$F8='DV1'!$C7),'DV1'!$E57,IF(AND(R15='DV1'!$B57,$F8='DV1'!$C8),'DV1'!$F57,IF(AND(R15='DV1'!$B57,$F8='DV1'!$C9),'DV1'!$G57,IF(R15='DV1'!$B47,'DV1'!$C47,IF(R15='DV1'!$B48,'DV1'!$C48,IF(R15='DV1'!$B50,'DV1'!$C50,IF(R15='DV1'!$B54,'DV1'!$C54,IF(R15='DV1'!$B56,'DV1'!$C56,"")))))))))))))))))))))))))))))))))))))))</f>
        <v/>
      </c>
      <c r="S21" s="85" t="str">
        <f>IF(S15='DV1'!$B49,'DV1'!$C49,IF(S15='DV1'!$B55,'DV1'!$C55,IF(S15=$I$8,$J$8,IF(S15=$I$9,$J$9,IF(S15=$I$10,$J$10,IF(S15=$I$11,$J$11,IF(S15=$K$8,$L$8,IF(S15=$K$9,$L$9,IF(S15=$K$10,$L$10,IF(S15=$K$11,$L$11,IF(AND(S15='DV1'!$B46,$F10='DV1'!$D4),'DV1'!$C46,IF(AND(S15='DV1'!$B46,$F10='DV1'!$D5),'DV1'!$D46,IF(AND(S15='DV1'!$B46,$F10='DV1'!$D6),'DV1'!$E46,IF(AND(S15='DV1'!$B51,$C8='DV1'!$E4),'DV1'!$C51,IF(AND(S15='DV1'!$B51,$C8='DV1'!$E5),'DV1'!$D51,IF(AND(S15='DV1'!$B51,$C8='DV1'!$E6),'DV1'!$E51,IF(AND(S15='DV1'!$B52,$C9='DV1'!$F4),'DV1'!$C52,IF(AND(S15='DV1'!$B52,$C9='DV1'!$F5),'DV1'!$D52,IF(AND(S15='DV1'!$B52,$C9='DV1'!$F6),'DV1'!$E52,IF(AND(S15='DV1'!$B53,$C10='DV1'!$G4),'DV1'!$C53,IF(AND(S15='DV1'!$B53,$C10='DV1'!$G5),'DV1'!$D53,IF(AND(S15='DV1'!$B57,R16+T16&lt;=1),0.5,IF(AND(S15='DV1'!$B57,R16+T16=4),0.5,IF(AND(R15='DV1'!$B46,S15='DV1'!$B57,T16=2,'DV1'!$C69=0),'DV1'!$C58,IF(AND(R15='DV1'!$B46,S15='DV1'!$B57,T16=2,'DV1'!$C69=1),'DV1'!$D58,IF(AND(T15='DV1'!$B46,S15='DV1'!$B57,R16=2,'DV1'!$C69=0),'DV1'!$C58,IF(AND(T15='DV1'!$B46,S15='DV1'!$B57,R16=2,'DV1'!$C69=1),'DV1'!$D58,IF(AND(S15='DV1'!$B57,R16+T16=10),0.5,IF(AND(S15='DV1'!$B57,$F8='DV1'!$C4),'DV1'!$C57,IF(AND(S15='DV1'!$B57,$F8='DV1'!$C5),'DV1'!$C57,IF(AND(S15='DV1'!$B57,$F8='DV1'!$C6),'DV1'!$D57,IF(AND(S15='DV1'!$B57,$F8='DV1'!$C7),'DV1'!$E57,IF(AND(S15='DV1'!$B57,$F8='DV1'!$C8),'DV1'!$F57,IF(AND(S15='DV1'!$B57,$F8='DV1'!$C9),'DV1'!$G57,IF(S15='DV1'!$B47,'DV1'!$C47,IF(S15='DV1'!$B48,'DV1'!$C48,IF(S15='DV1'!$B50,'DV1'!$C50,IF(S15='DV1'!$B54,'DV1'!$C54,IF(S15='DV1'!$B56,'DV1'!$C56,"")))))))))))))))))))))))))))))))))))))))</f>
        <v/>
      </c>
      <c r="T21" s="85" t="str">
        <f>IF(T15='DV1'!$B49,'DV1'!$C49,IF(T15='DV1'!$B55,'DV1'!$C55,IF(T15=$I$8,$J$8,IF(T15=$I$9,$J$9,IF(T15=$I$10,$J$10,IF(T15=$I$11,$J$11,IF(T15=$K$8,$L$8,IF(T15=$K$9,$L$9,IF(T15=$K$10,$L$10,IF(T15=$K$11,$L$11,IF(AND(T15='DV1'!$B46,$F10='DV1'!$D4),'DV1'!$C46,IF(AND(T15='DV1'!$B46,$F10='DV1'!$D5),'DV1'!$D46,IF(AND(T15='DV1'!$B46,$F10='DV1'!$D6),'DV1'!$E46,IF(AND(T15='DV1'!$B51,$C8='DV1'!$E4),'DV1'!$C51,IF(AND(T15='DV1'!$B51,$C8='DV1'!$E5),'DV1'!$D51,IF(AND(T15='DV1'!$B51,$C8='DV1'!$E6),'DV1'!$E51,IF(AND(T15='DV1'!$B52,$C9='DV1'!$F4),'DV1'!$C52,IF(AND(T15='DV1'!$B52,$C9='DV1'!$F5),'DV1'!$D52,IF(AND(T15='DV1'!$B52,$C9='DV1'!$F6),'DV1'!$E52,IF(AND(T15='DV1'!$B53,$C10='DV1'!$G4),'DV1'!$C53,IF(AND(T15='DV1'!$B53,$C10='DV1'!$G5),'DV1'!$D53,IF(AND(T15='DV1'!$B57,S16+U16&lt;=1),0.5,IF(AND(T15='DV1'!$B57,S16+U16=4),0.5,IF(AND(S15='DV1'!$B46,T15='DV1'!$B57,U16=2,'DV1'!$C69=0),'DV1'!$C58,IF(AND(S15='DV1'!$B46,T15='DV1'!$B57,U16=2,'DV1'!$C69=1),'DV1'!$D58,IF(AND(U15='DV1'!$B46,T15='DV1'!$B57,S16=2,'DV1'!$C69=0),'DV1'!$C58,IF(AND(U15='DV1'!$B46,T15='DV1'!$B57,S16=2,'DV1'!$C69=1),'DV1'!$D58,IF(AND(T15='DV1'!$B57,S16+U16=10),0.5,IF(AND(T15='DV1'!$B57,$F8='DV1'!$C4),'DV1'!$C57,IF(AND(T15='DV1'!$B57,$F8='DV1'!$C5),'DV1'!$C57,IF(AND(T15='DV1'!$B57,$F8='DV1'!$C6),'DV1'!$D57,IF(AND(T15='DV1'!$B57,$F8='DV1'!$C7),'DV1'!$E57,IF(AND(T15='DV1'!$B57,$F8='DV1'!$C8),'DV1'!$F57,IF(AND(T15='DV1'!$B57,$F8='DV1'!$C9),'DV1'!$G57,IF(T15='DV1'!$B47,'DV1'!$C47,IF(T15='DV1'!$B48,'DV1'!$C48,IF(T15='DV1'!$B50,'DV1'!$C50,IF(T15='DV1'!$B54,'DV1'!$C54,IF(T15='DV1'!$B56,'DV1'!$C56,"")))))))))))))))))))))))))))))))))))))))</f>
        <v/>
      </c>
      <c r="U21" s="85" t="str">
        <f>IF(U15='DV1'!$B49,'DV1'!$C49,IF(U15='DV1'!$B55,'DV1'!$C55,IF(U15=$I$8,$J$8,IF(U15=$I$9,$J$9,IF(U15=$I$10,$J$10,IF(U15=$I$11,$J$11,IF(U15=$K$8,$L$8,IF(U15=$K$9,$L$9,IF(U15=$K$10,$L$10,IF(U15=$K$11,$L$11,IF(AND(U15='DV1'!$B46,$F10='DV1'!$D4),'DV1'!$C46,IF(AND(U15='DV1'!$B46,$F10='DV1'!$D5),'DV1'!$D46,IF(AND(U15='DV1'!$B46,$F10='DV1'!$D6),'DV1'!$E46,IF(AND(U15='DV1'!$B51,$C8='DV1'!$E4),'DV1'!$C51,IF(AND(U15='DV1'!$B51,$C8='DV1'!$E5),'DV1'!$D51,IF(AND(U15='DV1'!$B51,$C8='DV1'!$E6),'DV1'!$E51,IF(AND(U15='DV1'!$B52,$C9='DV1'!$F4),'DV1'!$C52,IF(AND(U15='DV1'!$B52,$C9='DV1'!$F5),'DV1'!$D52,IF(AND(U15='DV1'!$B52,$C9='DV1'!$F6),'DV1'!$E52,IF(AND(U15='DV1'!$B53,$C10='DV1'!$G4),'DV1'!$C53,IF(AND(U15='DV1'!$B53,$C10='DV1'!$G5),'DV1'!$D53,IF(AND(U15='DV1'!$B57,T16+V16&lt;=1),0.5,IF(AND(U15='DV1'!$B57,T16+V16=4),0.5,IF(AND(T15='DV1'!$B46,U15='DV1'!$B57,V16=2,'DV1'!$C69=0),'DV1'!$C58,IF(AND(T15='DV1'!$B46,U15='DV1'!$B57,V16=2,'DV1'!$C69=1),'DV1'!$D58,IF(AND(V15='DV1'!$B46,U15='DV1'!$B57,T16=2,'DV1'!$C69=0),'DV1'!$C58,IF(AND(V15='DV1'!$B46,U15='DV1'!$B57,T16=2,'DV1'!$C69=1),'DV1'!$D58,IF(AND(U15='DV1'!$B57,T16+V16=10),0.5,IF(AND(U15='DV1'!$B57,$F8='DV1'!$C4),'DV1'!$C57,IF(AND(U15='DV1'!$B57,$F8='DV1'!$C5),'DV1'!$C57,IF(AND(U15='DV1'!$B57,$F8='DV1'!$C6),'DV1'!$D57,IF(AND(U15='DV1'!$B57,$F8='DV1'!$C7),'DV1'!$E57,IF(AND(U15='DV1'!$B57,$F8='DV1'!$C8),'DV1'!$F57,IF(AND(U15='DV1'!$B57,$F8='DV1'!$C9),'DV1'!$G57,IF(U15='DV1'!$B47,'DV1'!$C47,IF(U15='DV1'!$B48,'DV1'!$C48,IF(U15='DV1'!$B50,'DV1'!$C50,IF(U15='DV1'!$B54,'DV1'!$C54,IF(U15='DV1'!$B56,'DV1'!$C56,"")))))))))))))))))))))))))))))))))))))))</f>
        <v/>
      </c>
      <c r="V21" s="85" t="str">
        <f>IF(V15='DV1'!$B49,'DV1'!$C49,IF(V15='DV1'!$B55,'DV1'!$C55,IF(V15=$I$8,$J$8,IF(V15=$I$9,$J$9,IF(V15=$I$10,$J$10,IF(V15=$I$11,$J$11,IF(V15=$K$8,$L$8,IF(V15=$K$9,$L$9,IF(V15=$K$10,$L$10,IF(V15=$K$11,$L$11,IF(AND(V15='DV1'!$B46,$F10='DV1'!$D4),'DV1'!$C46,IF(AND(V15='DV1'!$B46,$F10='DV1'!$D5),'DV1'!$D46,IF(AND(V15='DV1'!$B46,$F10='DV1'!$D6),'DV1'!$E46,IF(AND(V15='DV1'!$B51,$C8='DV1'!$E4),'DV1'!$C51,IF(AND(V15='DV1'!$B51,$C8='DV1'!$E5),'DV1'!$D51,IF(AND(V15='DV1'!$B51,$C8='DV1'!$E6),'DV1'!$E51,IF(AND(V15='DV1'!$B52,$C9='DV1'!$F4),'DV1'!$C52,IF(AND(V15='DV1'!$B52,$C9='DV1'!$F5),'DV1'!$D52,IF(AND(V15='DV1'!$B52,$C9='DV1'!$F6),'DV1'!$E52,IF(AND(V15='DV1'!$B53,$C10='DV1'!$G4),'DV1'!$C53,IF(AND(V15='DV1'!$B53,$C10='DV1'!$G5),'DV1'!$D53,IF(AND(V15='DV1'!$B57,U16+W16&lt;=1),0.5,IF(AND(V15='DV1'!$B57,U16+W16=4),0.5,IF(AND(U15='DV1'!$B46,V15='DV1'!$B57,W16=2,'DV1'!$C69=0),'DV1'!$C58,IF(AND(U15='DV1'!$B46,V15='DV1'!$B57,W16=2,'DV1'!$C69=1),'DV1'!$D58,IF(AND(W15='DV1'!$B46,V15='DV1'!$B57,U16=2,'DV1'!$C69=0),'DV1'!$C58,IF(AND(W15='DV1'!$B46,V15='DV1'!$B57,U16=2,'DV1'!$C69=1),'DV1'!$D58,IF(AND(V15='DV1'!$B57,U16+W16=10),0.5,IF(AND(V15='DV1'!$B57,$F8='DV1'!$C4),'DV1'!$C57,IF(AND(V15='DV1'!$B57,$F8='DV1'!$C5),'DV1'!$C57,IF(AND(V15='DV1'!$B57,$F8='DV1'!$C6),'DV1'!$D57,IF(AND(V15='DV1'!$B57,$F8='DV1'!$C7),'DV1'!$E57,IF(AND(V15='DV1'!$B57,$F8='DV1'!$C8),'DV1'!$F57,IF(AND(V15='DV1'!$B57,$F8='DV1'!$C9),'DV1'!$G57,IF(V15='DV1'!$B47,'DV1'!$C47,IF(V15='DV1'!$B48,'DV1'!$C48,IF(V15='DV1'!$B50,'DV1'!$C50,IF(V15='DV1'!$B54,'DV1'!$C54,IF(V15='DV1'!$B56,'DV1'!$C56,"")))))))))))))))))))))))))))))))))))))))</f>
        <v/>
      </c>
      <c r="W21" s="85" t="str">
        <f>IF(W15='DV1'!$B49,'DV1'!$C49,IF(W15='DV1'!$B55,'DV1'!$C55,IF(W15=$I$8,$J$8,IF(W15=$I$9,$J$9,IF(W15=$I$10,$J$10,IF(W15=$I$11,$J$11,IF(W15=$K$8,$L$8,IF(W15=$K$9,$L$9,IF(W15=$K$10,$L$10,IF(W15=$K$11,$L$11,IF(AND(W15='DV1'!$B46,$F10='DV1'!$D4),'DV1'!$C46,IF(AND(W15='DV1'!$B46,$F10='DV1'!$D5),'DV1'!$D46,IF(AND(W15='DV1'!$B46,$F10='DV1'!$D6),'DV1'!$E46,IF(AND(W15='DV1'!$B51,$C8='DV1'!$E4),'DV1'!$C51,IF(AND(W15='DV1'!$B51,$C8='DV1'!$E5),'DV1'!$D51,IF(AND(W15='DV1'!$B51,$C8='DV1'!$E6),'DV1'!$E51,IF(AND(W15='DV1'!$B52,$C9='DV1'!$F4),'DV1'!$C52,IF(AND(W15='DV1'!$B52,$C9='DV1'!$F5),'DV1'!$D52,IF(AND(W15='DV1'!$B52,$C9='DV1'!$F6),'DV1'!$E52,IF(AND(W15='DV1'!$B53,$C10='DV1'!$G4),'DV1'!$C53,IF(AND(W15='DV1'!$B53,$C10='DV1'!$G5),'DV1'!$D53,IF(AND(W15='DV1'!$B57,V16+X16&lt;=1),0.5,IF(AND(W15='DV1'!$B57,V16+X16=4),0.5,IF(AND(V15='DV1'!$B46,W15='DV1'!$B57,X16=2,'DV1'!$C69=0),'DV1'!$C58,IF(AND(V15='DV1'!$B46,W15='DV1'!$B57,X16=2,'DV1'!$C69=1),'DV1'!$D58,IF(AND(X15='DV1'!$B46,W15='DV1'!$B57,V16=2,'DV1'!$C69=0),'DV1'!$C58,IF(AND(X15='DV1'!$B46,W15='DV1'!$B57,V16=2,'DV1'!$C69=1),'DV1'!$D58,IF(AND(W15='DV1'!$B57,V16+X16=10),0.5,IF(AND(W15='DV1'!$B57,$F8='DV1'!$C4),'DV1'!$C57,IF(AND(W15='DV1'!$B57,$F8='DV1'!$C5),'DV1'!$C57,IF(AND(W15='DV1'!$B57,$F8='DV1'!$C6),'DV1'!$D57,IF(AND(W15='DV1'!$B57,$F8='DV1'!$C7),'DV1'!$E57,IF(AND(W15='DV1'!$B57,$F8='DV1'!$C8),'DV1'!$F57,IF(AND(W15='DV1'!$B57,$F8='DV1'!$C9),'DV1'!$G57,IF(W15='DV1'!$B47,'DV1'!$C47,IF(W15='DV1'!$B48,'DV1'!$C48,IF(W15='DV1'!$B50,'DV1'!$C50,IF(W15='DV1'!$B54,'DV1'!$C54,IF(W15='DV1'!$B56,'DV1'!$C56,"")))))))))))))))))))))))))))))))))))))))</f>
        <v/>
      </c>
      <c r="X21" s="85" t="str">
        <f>IF(X15='DV1'!$B49,'DV1'!$C49,IF(X15='DV1'!$B55,'DV1'!$C55,IF(X15=$I$8,$J$8,IF(X15=$I$9,$J$9,IF(X15=$I$10,$J$10,IF(X15=$I$11,$J$11,IF(X15=$K$8,$L$8,IF(X15=$K$9,$L$9,IF(X15=$K$10,$L$10,IF(X15=$K$11,$L$11,IF(AND(X15='DV1'!$B46,$F10='DV1'!$D4),'DV1'!$C46,IF(AND(X15='DV1'!$B46,$F10='DV1'!$D5),'DV1'!$D46,IF(AND(X15='DV1'!$B46,$F10='DV1'!$D6),'DV1'!$E46,IF(AND(X15='DV1'!$B51,$C8='DV1'!$E4),'DV1'!$C51,IF(AND(X15='DV1'!$B51,$C8='DV1'!$E5),'DV1'!$D51,IF(AND(X15='DV1'!$B51,$C8='DV1'!$E6),'DV1'!$E51,IF(AND(X15='DV1'!$B52,$C9='DV1'!$F4),'DV1'!$C52,IF(AND(X15='DV1'!$B52,$C9='DV1'!$F5),'DV1'!$D52,IF(AND(X15='DV1'!$B52,$C9='DV1'!$F6),'DV1'!$E52,IF(AND(X15='DV1'!$B53,$C10='DV1'!$G4),'DV1'!$C53,IF(AND(X15='DV1'!$B53,$C10='DV1'!$G5),'DV1'!$D53,IF(AND(X15='DV1'!$B57,W16+Y16&lt;=1),0.5,IF(AND(X15='DV1'!$B57,W16+Y16=4),0.5,IF(AND(W15='DV1'!$B46,X15='DV1'!$B57,Y16=2,'DV1'!$C69=0),'DV1'!$C58,IF(AND(W15='DV1'!$B46,X15='DV1'!$B57,Y16=2,'DV1'!$C69=1),'DV1'!$D58,IF(AND(Y15='DV1'!$B46,X15='DV1'!$B57,W16=2,'DV1'!$C69=0),'DV1'!$C58,IF(AND(Y15='DV1'!$B46,X15='DV1'!$B57,W16=2,'DV1'!$C69=1),'DV1'!$D58,IF(AND(X15='DV1'!$B57,W16+Y16=10),0.5,IF(AND(X15='DV1'!$B57,$F8='DV1'!$C4),'DV1'!$C57,IF(AND(X15='DV1'!$B57,$F8='DV1'!$C5),'DV1'!$C57,IF(AND(X15='DV1'!$B57,$F8='DV1'!$C6),'DV1'!$D57,IF(AND(X15='DV1'!$B57,$F8='DV1'!$C7),'DV1'!$E57,IF(AND(X15='DV1'!$B57,$F8='DV1'!$C8),'DV1'!$F57,IF(AND(X15='DV1'!$B57,$F8='DV1'!$C9),'DV1'!$G57,IF(X15='DV1'!$B47,'DV1'!$C47,IF(X15='DV1'!$B48,'DV1'!$C48,IF(X15='DV1'!$B50,'DV1'!$C50,IF(X15='DV1'!$B54,'DV1'!$C54,IF(X15='DV1'!$B56,'DV1'!$C56,"")))))))))))))))))))))))))))))))))))))))</f>
        <v/>
      </c>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row>
    <row r="22" spans="1:63" s="75" customFormat="1" ht="33.65" customHeight="1" x14ac:dyDescent="0.4">
      <c r="A22" s="74"/>
      <c r="B22" s="78"/>
      <c r="C22" s="78"/>
      <c r="D22" s="199" t="s">
        <v>33</v>
      </c>
      <c r="E22" s="200"/>
      <c r="F22" s="224">
        <f>SUM(F21:X21)</f>
        <v>0</v>
      </c>
      <c r="G22" s="225"/>
      <c r="H22" s="77"/>
      <c r="I22" s="77" t="s">
        <v>2</v>
      </c>
      <c r="J22" s="77"/>
      <c r="K22" s="77"/>
      <c r="L22" s="77"/>
      <c r="M22" s="77"/>
      <c r="N22" s="77"/>
      <c r="O22" s="77"/>
      <c r="P22" s="77"/>
      <c r="Q22" s="76"/>
      <c r="R22" s="76"/>
      <c r="S22" s="76"/>
      <c r="T22" s="76"/>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row>
    <row r="23" spans="1:63" s="75" customFormat="1" ht="35.5" customHeight="1" x14ac:dyDescent="0.4">
      <c r="A23" s="74"/>
      <c r="B23" s="78"/>
      <c r="C23" s="78"/>
      <c r="D23" s="201" t="s">
        <v>34</v>
      </c>
      <c r="E23" s="202"/>
      <c r="F23" s="218">
        <v>0</v>
      </c>
      <c r="G23" s="219"/>
      <c r="H23" s="77"/>
      <c r="I23" s="79"/>
      <c r="J23" s="79"/>
      <c r="K23" s="77"/>
      <c r="L23" s="77"/>
      <c r="M23" s="77"/>
      <c r="N23" s="77"/>
      <c r="O23" s="77"/>
      <c r="P23" s="77"/>
      <c r="Q23" s="76"/>
      <c r="R23" s="76"/>
      <c r="S23" s="76"/>
      <c r="T23" s="76"/>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row>
    <row r="24" spans="1:63" ht="17.5" customHeight="1" thickBot="1" x14ac:dyDescent="0.45">
      <c r="B24" s="64"/>
      <c r="C24" s="64"/>
      <c r="D24" s="64"/>
      <c r="E24" s="64"/>
      <c r="F24" s="64"/>
      <c r="G24" s="80"/>
      <c r="H24" s="80"/>
      <c r="I24" s="80"/>
      <c r="J24" s="80"/>
      <c r="K24" s="80"/>
      <c r="L24" s="80"/>
      <c r="M24" s="80"/>
      <c r="N24" s="80"/>
      <c r="O24" s="80"/>
      <c r="P24" s="80"/>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row>
    <row r="25" spans="1:63" ht="24.65" customHeight="1" thickBot="1" x14ac:dyDescent="0.45">
      <c r="B25" s="203" t="s">
        <v>35</v>
      </c>
      <c r="C25" s="204"/>
      <c r="D25" s="204"/>
      <c r="E25" s="204"/>
      <c r="F25" s="204"/>
      <c r="G25" s="204"/>
      <c r="H25" s="204"/>
      <c r="I25" s="205"/>
      <c r="J25" s="64"/>
      <c r="K25" s="64"/>
      <c r="L25" s="64"/>
      <c r="M25" s="64"/>
      <c r="N25" s="64" t="s">
        <v>2</v>
      </c>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row>
    <row r="26" spans="1:63" ht="5.25" customHeight="1" x14ac:dyDescent="0.4">
      <c r="B26" s="64"/>
      <c r="C26" s="70"/>
      <c r="D26" s="70"/>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row>
    <row r="27" spans="1:63" s="72" customFormat="1" ht="60.65" customHeight="1" x14ac:dyDescent="0.4">
      <c r="A27" s="71"/>
      <c r="B27" s="210" t="s">
        <v>140</v>
      </c>
      <c r="C27" s="237"/>
      <c r="D27" s="237"/>
      <c r="E27" s="211"/>
      <c r="F27" s="206"/>
      <c r="G27" s="207"/>
      <c r="H27" s="61"/>
      <c r="I27" s="206"/>
      <c r="J27" s="207"/>
      <c r="K27" s="206"/>
      <c r="L27" s="207"/>
      <c r="M27" s="61"/>
      <c r="N27" s="61"/>
      <c r="O27" s="61"/>
      <c r="P27" s="61"/>
      <c r="Q27" s="61"/>
      <c r="R27" s="61"/>
      <c r="S27" s="61"/>
      <c r="T27" s="61"/>
      <c r="U27" s="61"/>
      <c r="V27" s="61"/>
      <c r="W27" s="61"/>
      <c r="X27" s="6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s="72" customFormat="1" ht="28" hidden="1" customHeight="1" x14ac:dyDescent="0.4">
      <c r="A28" s="71"/>
      <c r="B28" s="212"/>
      <c r="C28" s="238"/>
      <c r="D28" s="238"/>
      <c r="E28" s="213"/>
      <c r="F28" s="220" t="b">
        <f>IF(OR(F27='DV1'!$B$46,F27='DV1'!$B$51,F27='DV1'!$B$52,F27='DV1'!$B$53),0,IF(F27='DV1'!$B$57,1,IF(OR(F27='DV1'!$B$49,F27='DV1'!$B$47,F27='DV1'!$B$48,F27='DV1'!$B$50),2,IF(OR(F27='DV1'!$B$54,F27='DV1'!$B$55,F27='DV1'!$B$56),10))))</f>
        <v>0</v>
      </c>
      <c r="G28" s="221"/>
      <c r="H28" s="73" t="b">
        <f>IF(OR(H27='DV1'!$B$46,H27='DV1'!$B$51,H27='DV1'!$B$52,H27='DV1'!$B$53),0,IF(H27='DV1'!$B$57,1,IF(OR(H27='DV1'!$B$49,H27='DV1'!$B$47,H27='DV1'!$B$48,H27='DV1'!$B$50),2,IF(OR(H27='DV1'!$B$54,H27='DV1'!$B$55,H27='DV1'!$B$56),10))))</f>
        <v>0</v>
      </c>
      <c r="I28" s="220" t="b">
        <f>IF(OR(I27='DV1'!$B$46,I27='DV1'!$B$51,I27='DV1'!$B$52,I27='DV1'!$B$53),0,IF(I27='DV1'!$B$57,1,IF(OR(I27='DV1'!$B$49,I27='DV1'!$B$47,I27='DV1'!$B$48,I27='DV1'!$B$50),2,IF(OR(I27='DV1'!$B$54,I27='DV1'!$B$55,I27='DV1'!$B$56),10))))</f>
        <v>0</v>
      </c>
      <c r="J28" s="221"/>
      <c r="K28" s="220" t="b">
        <f>IF(OR(K27='DV1'!$B$46,K27='DV1'!$B$51,K27='DV1'!$B$52,K27='DV1'!$B$53),0,IF(K27='DV1'!$B$57,1,IF(OR(K27='DV1'!$B$49,K27='DV1'!$B$47,K27='DV1'!$B$48,K27='DV1'!$B$50),2,IF(OR(K27='DV1'!$B$54,K27='DV1'!$B$55,K27='DV1'!$B$56),10))))</f>
        <v>0</v>
      </c>
      <c r="L28" s="221"/>
      <c r="M28" s="73" t="b">
        <f>IF(OR(M27='DV1'!$B$46,M27='DV1'!$B$51,M27='DV1'!$B$52,M27='DV1'!$B$53),0,IF(M27='DV1'!$B$57,1,IF(OR(M27='DV1'!$B$49,M27='DV1'!$B$47,M27='DV1'!$B$48,M27='DV1'!$B$50),2,IF(OR(M27='DV1'!$B$54,M27='DV1'!$B$55,M27='DV1'!$B$56),10))))</f>
        <v>0</v>
      </c>
      <c r="N28" s="73" t="b">
        <f>IF(OR(N27='DV1'!$B$46,N27='DV1'!$B$51,N27='DV1'!$B$52,N27='DV1'!$B$53),0,IF(N27='DV1'!$B$57,1,IF(OR(N27='DV1'!$B$49,N27='DV1'!$B$47,N27='DV1'!$B$48,N27='DV1'!$B$50),2,IF(OR(N27='DV1'!$B$54,N27='DV1'!$B$55,N27='DV1'!$B$56),10))))</f>
        <v>0</v>
      </c>
      <c r="O28" s="73" t="b">
        <f>IF(OR(O27='DV1'!$B$46,O27='DV1'!$B$51,O27='DV1'!$B$52,O27='DV1'!$B$53),0,IF(O27='DV1'!$B$57,1,IF(OR(O27='DV1'!$B$49,O27='DV1'!$B$47,O27='DV1'!$B$48,O27='DV1'!$B$50),2,IF(OR(O27='DV1'!$B$54,O27='DV1'!$B$55,O27='DV1'!$B$56),10))))</f>
        <v>0</v>
      </c>
      <c r="P28" s="73" t="b">
        <f>IF(OR(P27='DV1'!$B$46,P27='DV1'!$B$51,P27='DV1'!$B$52,P27='DV1'!$B$53),0,IF(P27='DV1'!$B$57,1,IF(OR(P27='DV1'!$B$49,P27='DV1'!$B$47,P27='DV1'!$B$48,P27='DV1'!$B$50),2,IF(OR(P27='DV1'!$B$54,P27='DV1'!$B$55,P27='DV1'!$B$56),10))))</f>
        <v>0</v>
      </c>
      <c r="Q28" s="73" t="b">
        <f>IF(OR(Q27='DV1'!$B$46,Q27='DV1'!$B$51,Q27='DV1'!$B$52,Q27='DV1'!$B$53),0,IF(Q27='DV1'!$B$57,1,IF(OR(Q27='DV1'!$B$49,Q27='DV1'!$B$47,Q27='DV1'!$B$48,Q27='DV1'!$B$50),2,IF(OR(Q27='DV1'!$B$54,Q27='DV1'!$B$55,Q27='DV1'!$B$56),10))))</f>
        <v>0</v>
      </c>
      <c r="R28" s="73" t="b">
        <f>IF(OR(R27='DV1'!$B$46,R27='DV1'!$B$51,R27='DV1'!$B$52,R27='DV1'!$B$53),0,IF(R27='DV1'!$B$57,1,IF(OR(R27='DV1'!$B$49,R27='DV1'!$B$47,R27='DV1'!$B$48,R27='DV1'!$B$50),2,IF(OR(R27='DV1'!$B$54,R27='DV1'!$B$55,R27='DV1'!$B$56),10))))</f>
        <v>0</v>
      </c>
      <c r="S28" s="73" t="b">
        <f>IF(OR(S27='DV1'!$B$46,S27='DV1'!$B$51,S27='DV1'!$B$52,S27='DV1'!$B$53),0,IF(S27='DV1'!$B$57,1,IF(OR(S27='DV1'!$B$49,S27='DV1'!$B$47,S27='DV1'!$B$48,S27='DV1'!$B$50),2,IF(OR(S27='DV1'!$B$54,S27='DV1'!$B$55,S27='DV1'!$B$56),10))))</f>
        <v>0</v>
      </c>
      <c r="T28" s="73" t="b">
        <f>IF(OR(T27='DV1'!$B$46,T27='DV1'!$B$51,T27='DV1'!$B$52,T27='DV1'!$B$53),0,IF(T27='DV1'!$B$57,1,IF(OR(T27='DV1'!$B$49,T27='DV1'!$B$47,T27='DV1'!$B$48,T27='DV1'!$B$50),2,IF(OR(T27='DV1'!$B$54,T27='DV1'!$B$55,T27='DV1'!$B$56),10))))</f>
        <v>0</v>
      </c>
      <c r="U28" s="73" t="b">
        <f>IF(OR(U27='DV1'!$B$46,U27='DV1'!$B$51,U27='DV1'!$B$52,U27='DV1'!$B$53),0,IF(U27='DV1'!$B$57,1,IF(OR(U27='DV1'!$B$49,U27='DV1'!$B$47,U27='DV1'!$B$48,U27='DV1'!$B$50),2,IF(OR(U27='DV1'!$B$54,U27='DV1'!$B$55,U27='DV1'!$B$56),10))))</f>
        <v>0</v>
      </c>
      <c r="V28" s="73" t="b">
        <f>IF(OR(V27='DV1'!$B$46,V27='DV1'!$B$51,V27='DV1'!$B$52,V27='DV1'!$B$53),0,IF(V27='DV1'!$B$57,1,IF(OR(V27='DV1'!$B$49,V27='DV1'!$B$47,V27='DV1'!$B$48,V27='DV1'!$B$50),2,IF(OR(V27='DV1'!$B$54,V27='DV1'!$B$55,V27='DV1'!$B$56),10))))</f>
        <v>0</v>
      </c>
      <c r="W28" s="73" t="b">
        <f>IF(OR(W27='DV1'!$B$46,W27='DV1'!$B$51,W27='DV1'!$B$52,W27='DV1'!$B$53),0,IF(W27='DV1'!$B$57,1,IF(OR(W27='DV1'!$B$49,W27='DV1'!$B$47,W27='DV1'!$B$48,W27='DV1'!$B$50),2,IF(OR(W27='DV1'!$B$54,W27='DV1'!$B$55,W27='DV1'!$B$56),10))))</f>
        <v>0</v>
      </c>
      <c r="X28" s="73" t="b">
        <f>IF(OR(X27='DV1'!$B$46,X27='DV1'!$B$51,X27='DV1'!$B$52,X27='DV1'!$B$53),0,IF(X27='DV1'!$B$57,1,IF(OR(X27='DV1'!$B$49,X27='DV1'!$B$47,X27='DV1'!$B$48,X27='DV1'!$B$50),2,IF(OR(X27='DV1'!$B$54,X27='DV1'!$B$55,X27='DV1'!$B$56),10))))</f>
        <v>0</v>
      </c>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s="72" customFormat="1" ht="26.15" customHeight="1" x14ac:dyDescent="0.4">
      <c r="A29" s="71"/>
      <c r="B29" s="212"/>
      <c r="C29" s="238"/>
      <c r="D29" s="238"/>
      <c r="E29" s="213"/>
      <c r="F29" s="208" t="str">
        <f>IF(AND(F27='DV1'!$B$8,E28=10,H28=10),"Consider buffers left &amp; right &lt;&lt;&lt;&lt;&lt;&lt;   &gt;&gt;&gt;&gt;&gt;&gt;",IF(AND(F27='DV1'!$B$8,H28=10),"Consider buffer to right &gt;&gt;&gt;&gt;&gt;&gt;",IF(AND(F27='DV1'!$B$8,E28=10),"Consider buffer to left &lt;&lt;&lt;&lt;&lt;&lt;",IF(AND(F28=0,H28=2,E28=10),"Consider buffers left &amp; right &lt;&lt;&lt;&lt;&lt;&lt;   &gt;&gt;&gt;&gt;&gt;&gt;",IF(AND(F28=0,H28=10,E28=2),"Consider buffers left &amp; right &lt;&lt;&lt;&lt;&lt;&lt;   &gt;&gt;&gt;&gt;&gt;&gt;",IF(AND(F28=0,H28=2,E28=2),"Consider buffers left &amp; right &lt;&lt;&lt;&lt;&lt;&lt;   &gt;&gt;&gt;&gt;&gt;&gt;",IF(AND(F28=0,H28=2),"Consider buffer to right &gt;&gt;&gt;&gt;&gt;&gt;",IF(AND(F28=0,E28=2),"Consider buffer to left &lt;&lt;&lt;&lt;&lt;&lt;",IF(AND(F28=0,H28=10,E28=10),"Consider buffers left &amp; right &lt;&lt;&lt;&lt;&lt;&lt;   &gt;&gt;&gt;&gt;&gt;&gt;",IF(AND(F28=0,H28=10),"Consider buffer to right &gt;&gt;&gt;&gt;&gt;&gt;",IF(AND(F28=0,E28=10),"Consider buffer to left &lt;&lt;&lt;&lt;&lt;&lt;","")))))))))))</f>
        <v/>
      </c>
      <c r="G29" s="209"/>
      <c r="H29" s="62" t="str">
        <f>IF(AND(H27='DV1'!$B$8,F28=10,I28=10),"Consider buffers left &amp; right &lt;&lt;&lt;&lt;&lt;&lt;   &gt;&gt;&gt;&gt;&gt;&gt;",IF(AND(H27='DV1'!$B$8,I28=10),"Consider buffer to right &gt;&gt;&gt;&gt;&gt;&gt;",IF(AND(H27='DV1'!$B$8,F28=10),"Consider buffer to left &lt;&lt;&lt;&lt;&lt;&lt;",IF(AND(H28=0,I28=10,F28=2),"Consider buffers left &amp; right &lt;&lt;&lt;&lt;&lt;&lt;   &gt;&gt;&gt;&gt;&gt;&gt;",IF(AND(H28=0,I28=2,F28=10),"Consider buffers left &amp; right &lt;&lt;&lt;&lt;&lt;&lt;   &gt;&gt;&gt;&gt;&gt;&gt;",IF(AND(H28=0,I28=2,F28=2),"Consider buffers left &amp; right &lt;&lt;&lt;&lt;&lt;&lt;   &gt;&gt;&gt;&gt;&gt;&gt;",IF(AND(H28=0,I28=2),"Consider buffer to right &gt;&gt;&gt;&gt;&gt;&gt;",IF(AND(H28=0,F28=2),"Consider buffer to left &lt;&lt;&lt;&lt;&lt;&lt;",IF(AND(H28=0,I28=10,F28=10),"Consider buffers left &amp; right &lt;&lt;&lt;&lt;&lt;&lt;   &gt;&gt;&gt;&gt;&gt;&gt;",IF(AND(H28=0,I28=10),"Consider buffer to right &gt;&gt;&gt;&gt;&gt;&gt;",IF(AND(H28=0,F28=10),"Consider buffer to left &lt;&lt;&lt;&lt;&lt;&lt;","")))))))))))</f>
        <v/>
      </c>
      <c r="I29" s="208" t="str">
        <f>IF(AND(I27='DV1'!$B$8,H28=10,K28=10),"Consider buffers left &amp; right &lt;&lt;&lt;&lt;&lt;&lt;   &gt;&gt;&gt;&gt;&gt;&gt;",IF(AND(I27='DV1'!$B$8,K28=10),"Consider buffer to right &gt;&gt;&gt;&gt;&gt;&gt;",IF(AND(I27='DV1'!$B$8,H28=10),"Consider buffer to left &lt;&lt;&lt;&lt;&lt;&lt;",IF(AND(I28=0,K28=10,H28=2),"Consider buffers left &amp; right &lt;&lt;&lt;&lt;&lt;&lt;   &gt;&gt;&gt;&gt;&gt;&gt;",IF(AND(I28=0,K28=2,H28=10),"Consider buffers left &amp; right &lt;&lt;&lt;&lt;&lt;&lt;   &gt;&gt;&gt;&gt;&gt;&gt;",IF(AND(I28=0,K28=2,H28=2),"Consider buffers left &amp; right &lt;&lt;&lt;&lt;&lt;&lt;   &gt;&gt;&gt;&gt;&gt;&gt;",IF(AND(I28=0,K28=2),"Consider buffer to right &gt;&gt;&gt;&gt;&gt;&gt;",IF(AND(I28=0,H28=2),"Consider buffer to left &lt;&lt;&lt;&lt;&lt;&lt;",IF(AND(I28=0,K28=10,H28=10),"Consider buffers left &amp; right &lt;&lt;&lt;&lt;&lt;&lt;   &gt;&gt;&gt;&gt;&gt;&gt;",IF(AND(I28=0,K28=10),"Consider buffer to right &gt;&gt;&gt;&gt;&gt;&gt;",IF(AND(I28=0,H28=10),"Consider buffer to left &lt;&lt;&lt;&lt;&lt;&lt;","")))))))))))</f>
        <v/>
      </c>
      <c r="J29" s="209"/>
      <c r="K29" s="208" t="str">
        <f>IF(AND(K27='DV1'!$B$8,I28=10,M28=10),"Consider buffers left &amp; right &lt;&lt;&lt;&lt;&lt;&lt;   &gt;&gt;&gt;&gt;&gt;&gt;",IF(AND(K27='DV1'!$B$8,M28=10),"Consider buffer to right &gt;&gt;&gt;&gt;&gt;&gt;",IF(AND(K27='DV1'!$B$8,I28=10),"Consider buffer to left &lt;&lt;&lt;&lt;&lt;&lt;",IF(AND(K28=0,M28=10,I28=2),"Consider buffers left &amp; right &lt;&lt;&lt;&lt;&lt;&lt;   &gt;&gt;&gt;&gt;&gt;&gt;",IF(AND(K28=0,M28=2,I28=10),"Consider buffers left &amp; right &lt;&lt;&lt;&lt;&lt;&lt;   &gt;&gt;&gt;&gt;&gt;&gt;",IF(AND(K28=0,M28=2,I28=2),"Consider buffers left &amp; right &lt;&lt;&lt;&lt;&lt;&lt;   &gt;&gt;&gt;&gt;&gt;&gt;",IF(AND(K28=0,M28=2),"Consider buffer to right &gt;&gt;&gt;&gt;&gt;&gt;",IF(AND(K28=0,I28=2),"Consider buffer to left &lt;&lt;&lt;&lt;&lt;&lt;",IF(AND(K28=0,M28=10,I28=10),"Consider buffers left &amp; right &lt;&lt;&lt;&lt;&lt;&lt;   &gt;&gt;&gt;&gt;&gt;&gt;",IF(AND(K28=0,M28=10),"Consider buffer to right &gt;&gt;&gt;&gt;&gt;&gt;",IF(AND(K28=0,I28=10),"Consider buffer to left &lt;&lt;&lt;&lt;&lt;&lt;","")))))))))))</f>
        <v/>
      </c>
      <c r="L29" s="209"/>
      <c r="M29" s="62" t="str">
        <f>IF(AND(M27='DV1'!$B$8,K28=10,N28=10),"Consider buffers left &amp; right &lt;&lt;&lt;&lt;&lt;&lt;   &gt;&gt;&gt;&gt;&gt;&gt;",IF(AND(M27='DV1'!$B$8,N28=10),"Consider buffer to right &gt;&gt;&gt;&gt;&gt;&gt;",IF(AND(M27='DV1'!$B$8,K28=10),"Consider buffer to left &lt;&lt;&lt;&lt;&lt;&lt;",IF(AND(M28=0,N28=2,K28=10),"Consider buffers left &amp; right &lt;&lt;&lt;&lt;&lt;&lt;   &gt;&gt;&gt;&gt;&gt;&gt;",IF(AND(M28=0,N28=10,K28=2),"Consider buffers left &amp; right &lt;&lt;&lt;&lt;&lt;&lt;   &gt;&gt;&gt;&gt;&gt;&gt;",IF(AND(M28=0,N28=2,K28=2),"Consider buffers left &amp; right &lt;&lt;&lt;&lt;&lt;&lt;   &gt;&gt;&gt;&gt;&gt;&gt;",IF(AND(M28=0,N28=2),"Consider buffer to right &gt;&gt;&gt;&gt;&gt;&gt;",IF(AND(M28=0,K28=2),"Consider buffer to left &lt;&lt;&lt;&lt;&lt;&lt;",IF(AND(M28=0,N28=10,K28=10),"Consider buffers left &amp; right &lt;&lt;&lt;&lt;&lt;&lt;   &gt;&gt;&gt;&gt;&gt;&gt;",IF(AND(M28=0,N28=10),"Consider buffer to right &gt;&gt;&gt;&gt;&gt;&gt;",IF(AND(M28=0,K28=10),"Consider buffer to left &lt;&lt;&lt;&lt;&lt;&lt;","")))))))))))</f>
        <v/>
      </c>
      <c r="N29" s="62" t="str">
        <f>IF(AND(N27='DV1'!$B$8,M28=10,O28=10),"Consider buffers left &amp; right &lt;&lt;&lt;&lt;&lt;&lt;   &gt;&gt;&gt;&gt;&gt;&gt;",IF(AND(N27='DV1'!$B$8,O28=10),"Consider buffer to right &gt;&gt;&gt;&gt;&gt;&gt;",IF(AND(N27='DV1'!$B$8,M28=10),"Consider buffer to left &lt;&lt;&lt;&lt;&lt;&lt;",IF(AND(N28=0,O28=2,M28=10),"Consider buffers left &amp; right &lt;&lt;&lt;&lt;&lt;&lt;   &gt;&gt;&gt;&gt;&gt;&gt;",IF(AND(N28=0,O28=10,M28=2),"Consider buffers left &amp; right &lt;&lt;&lt;&lt;&lt;&lt;   &gt;&gt;&gt;&gt;&gt;&gt;",IF(AND(N28=0,O28=2,M28=2),"Consider buffers left &amp; right &lt;&lt;&lt;&lt;&lt;&lt;   &gt;&gt;&gt;&gt;&gt;&gt;",IF(AND(N28=0,O28=2),"Consider buffer to right &gt;&gt;&gt;&gt;&gt;&gt;",IF(AND(N28=0,M28=2),"Consider buffer to left &lt;&lt;&lt;&lt;&lt;&lt;",IF(AND(N28=0,O28=10,M28=10),"Consider buffers left &amp; right &lt;&lt;&lt;&lt;&lt;&lt;   &gt;&gt;&gt;&gt;&gt;&gt;",IF(AND(N28=0,O28=10),"Consider buffer to right &gt;&gt;&gt;&gt;&gt;&gt;",IF(AND(N28=0,M28=10),"Consider buffer to left &lt;&lt;&lt;&lt;&lt;&lt;","")))))))))))</f>
        <v/>
      </c>
      <c r="O29" s="62" t="str">
        <f>IF(AND(O27='DV1'!$B$8,N28=10,P28=10),"Consider buffers left &amp; right &lt;&lt;&lt;&lt;&lt;&lt;   &gt;&gt;&gt;&gt;&gt;&gt;",IF(AND(O27='DV1'!$B$8,P28=10),"Consider buffer to right &gt;&gt;&gt;&gt;&gt;&gt;",IF(AND(O27='DV1'!$B$8,N28=10),"Consider buffer to left &lt;&lt;&lt;&lt;&lt;&lt;",IF(AND(O28=0,P28=2,N28=10),"Consider buffers left &amp; right &lt;&lt;&lt;&lt;&lt;&lt;   &gt;&gt;&gt;&gt;&gt;&gt;",IF(AND(O28=0,P28=10,N28=2),"Consider buffers left &amp; right &lt;&lt;&lt;&lt;&lt;&lt;   &gt;&gt;&gt;&gt;&gt;&gt;",IF(AND(O28=0,P28=2,N28=2),"Consider buffers left &amp; right &lt;&lt;&lt;&lt;&lt;&lt;   &gt;&gt;&gt;&gt;&gt;&gt;",IF(AND(O28=0,P28=2),"Consider buffer to right &gt;&gt;&gt;&gt;&gt;&gt;",IF(AND(O28=0,N28=2),"Consider buffer to left &lt;&lt;&lt;&lt;&lt;&lt;",IF(AND(O28=0,P28=10,N28=10),"Consider buffers left &amp; right &lt;&lt;&lt;&lt;&lt;&lt;   &gt;&gt;&gt;&gt;&gt;&gt;",IF(AND(O28=0,P28=10),"Consider buffer to right &gt;&gt;&gt;&gt;&gt;&gt;",IF(AND(O28=0,N28=10),"Consider buffer to left &lt;&lt;&lt;&lt;&lt;&lt;","")))))))))))</f>
        <v/>
      </c>
      <c r="P29" s="62" t="str">
        <f>IF(AND(P27='DV1'!$B$8,O28=10,Q28=10),"Consider buffers left &amp; right &lt;&lt;&lt;&lt;&lt;&lt;   &gt;&gt;&gt;&gt;&gt;&gt;",IF(AND(P27='DV1'!$B$8,Q28=10),"Consider buffer to right &gt;&gt;&gt;&gt;&gt;&gt;",IF(AND(P27='DV1'!$B$8,O28=10),"Consider buffer to left &lt;&lt;&lt;&lt;&lt;&lt;",IF(AND(P28=0,Q28=2,O28=10),"Consider buffers left &amp; right &lt;&lt;&lt;&lt;&lt;&lt;   &gt;&gt;&gt;&gt;&gt;&gt;",IF(AND(P28=0,Q28=10,O28=2),"Consider buffers left &amp; right &lt;&lt;&lt;&lt;&lt;&lt;   &gt;&gt;&gt;&gt;&gt;&gt;",IF(AND(P28=0,Q28=2,O28=2),"Consider buffers left &amp; right &lt;&lt;&lt;&lt;&lt;&lt;   &gt;&gt;&gt;&gt;&gt;&gt;",IF(AND(P28=0,Q28=2),"Consider buffer to right &gt;&gt;&gt;&gt;&gt;&gt;",IF(AND(P28=0,O28=2),"Consider buffer to left &lt;&lt;&lt;&lt;&lt;&lt;",IF(AND(P28=0,Q28=10,O28=10),"Consider buffers left &amp; right &lt;&lt;&lt;&lt;&lt;&lt;   &gt;&gt;&gt;&gt;&gt;&gt;",IF(AND(P28=0,Q28=10),"Consider buffer to right &gt;&gt;&gt;&gt;&gt;&gt;",IF(AND(P28=0,O28=10),"Consider buffer to left &lt;&lt;&lt;&lt;&lt;&lt;","")))))))))))</f>
        <v/>
      </c>
      <c r="Q29" s="62" t="str">
        <f>IF(AND(Q27='DV1'!$B$8,P28=10,R28=10),"Consider buffers left &amp; right &lt;&lt;&lt;&lt;&lt;&lt;   &gt;&gt;&gt;&gt;&gt;&gt;",IF(AND(Q27='DV1'!$B$8,R28=10),"Consider buffer to right &gt;&gt;&gt;&gt;&gt;&gt;",IF(AND(Q27='DV1'!$B$8,P28=10),"Consider buffer to left &lt;&lt;&lt;&lt;&lt;&lt;",IF(AND(Q28=0,R28=2,P28=10),"Consider buffers left &amp; right &lt;&lt;&lt;&lt;&lt;&lt;   &gt;&gt;&gt;&gt;&gt;&gt;",IF(AND(Q28=0,R28=10,P28=2),"Consider buffers left &amp; right &lt;&lt;&lt;&lt;&lt;&lt;   &gt;&gt;&gt;&gt;&gt;&gt;",IF(AND(Q28=0,R28=2,P28=2),"Consider buffers left &amp; right &lt;&lt;&lt;&lt;&lt;&lt;   &gt;&gt;&gt;&gt;&gt;&gt;",IF(AND(Q28=0,R28=2),"Consider buffer to right &gt;&gt;&gt;&gt;&gt;&gt;",IF(AND(Q28=0,P28=2),"Consider buffer to left &lt;&lt;&lt;&lt;&lt;&lt;",IF(AND(Q28=0,R28=10,P28=10),"Consider buffers left &amp; right &lt;&lt;&lt;&lt;&lt;&lt;   &gt;&gt;&gt;&gt;&gt;&gt;",IF(AND(Q28=0,R28=10),"Consider buffer to right &gt;&gt;&gt;&gt;&gt;&gt;",IF(AND(Q28=0,P28=10),"Consider buffer to left &lt;&lt;&lt;&lt;&lt;&lt;","")))))))))))</f>
        <v/>
      </c>
      <c r="R29" s="62" t="str">
        <f>IF(AND(R27='DV1'!$B$8,Q28=10,S28=10),"Consider buffers left &amp; right &lt;&lt;&lt;&lt;&lt;&lt;   &gt;&gt;&gt;&gt;&gt;&gt;",IF(AND(R27='DV1'!$B$8,S28=10),"Consider buffer to right &gt;&gt;&gt;&gt;&gt;&gt;",IF(AND(R27='DV1'!$B$8,Q28=10),"Consider buffer to left &lt;&lt;&lt;&lt;&lt;&lt;",IF(AND(R28=0,S28=2,Q28=10),"Consider buffers left &amp; right &lt;&lt;&lt;&lt;&lt;&lt;   &gt;&gt;&gt;&gt;&gt;&gt;",IF(AND(R28=0,S28=10,Q28=2),"Consider buffers left &amp; right &lt;&lt;&lt;&lt;&lt;&lt;   &gt;&gt;&gt;&gt;&gt;&gt;",IF(AND(R28=0,S28=2,Q28=2),"Consider buffers left &amp; right &lt;&lt;&lt;&lt;&lt;&lt;   &gt;&gt;&gt;&gt;&gt;&gt;",IF(AND(R28=0,S28=2),"Consider buffer to right &gt;&gt;&gt;&gt;&gt;&gt;",IF(AND(R28=0,Q28=2),"Consider buffer to left &lt;&lt;&lt;&lt;&lt;&lt;",IF(AND(R28=0,S28=10,Q28=10),"Consider buffers left &amp; right &lt;&lt;&lt;&lt;&lt;&lt;   &gt;&gt;&gt;&gt;&gt;&gt;",IF(AND(R28=0,S28=10),"Consider buffer to right &gt;&gt;&gt;&gt;&gt;&gt;",IF(AND(R28=0,Q28=10),"Consider buffer to left &lt;&lt;&lt;&lt;&lt;&lt;","")))))))))))</f>
        <v/>
      </c>
      <c r="S29" s="62" t="str">
        <f>IF(AND(S27='DV1'!$B$8,R28=10,T28=10),"Consider buffers left &amp; right &lt;&lt;&lt;&lt;&lt;&lt;   &gt;&gt;&gt;&gt;&gt;&gt;",IF(AND(S27='DV1'!$B$8,T28=10),"Consider buffer to right &gt;&gt;&gt;&gt;&gt;&gt;",IF(AND(S27='DV1'!$B$8,R28=10),"Consider buffer to left &lt;&lt;&lt;&lt;&lt;&lt;",IF(AND(S28=0,T28=2,R28=10),"Consider buffers left &amp; right &lt;&lt;&lt;&lt;&lt;&lt;   &gt;&gt;&gt;&gt;&gt;&gt;",IF(AND(S28=0,T28=10,R28=2),"Consider buffers left &amp; right &lt;&lt;&lt;&lt;&lt;&lt;   &gt;&gt;&gt;&gt;&gt;&gt;",IF(AND(S28=0,T28=2,R28=2),"Consider buffers left &amp; right &lt;&lt;&lt;&lt;&lt;&lt;   &gt;&gt;&gt;&gt;&gt;&gt;",IF(AND(S28=0,T28=2),"Consider buffer to right &gt;&gt;&gt;&gt;&gt;&gt;",IF(AND(S28=0,R28=2),"Consider buffer to left &lt;&lt;&lt;&lt;&lt;&lt;",IF(AND(S28=0,T28=10,R28=10),"Consider buffers left &amp; right &lt;&lt;&lt;&lt;&lt;&lt;   &gt;&gt;&gt;&gt;&gt;&gt;",IF(AND(S28=0,T28=10),"Consider buffer to right &gt;&gt;&gt;&gt;&gt;&gt;",IF(AND(S28=0,R28=10),"Consider buffer to left &lt;&lt;&lt;&lt;&lt;&lt;","")))))))))))</f>
        <v/>
      </c>
      <c r="T29" s="62" t="str">
        <f>IF(AND(T27='DV1'!$B$8,S28=10,U28=10),"Consider buffers left &amp; right &lt;&lt;&lt;&lt;&lt;&lt;   &gt;&gt;&gt;&gt;&gt;&gt;",IF(AND(T27='DV1'!$B$8,U28=10),"Consider buffer to right &gt;&gt;&gt;&gt;&gt;&gt;",IF(AND(T27='DV1'!$B$8,S28=10),"Consider buffer to left &lt;&lt;&lt;&lt;&lt;&lt;",IF(AND(T28=0,U28=2,S28=10),"Consider buffers left &amp; right &lt;&lt;&lt;&lt;&lt;&lt;   &gt;&gt;&gt;&gt;&gt;&gt;",IF(AND(T28=0,U28=10,S28=2),"Consider buffers left &amp; right &lt;&lt;&lt;&lt;&lt;&lt;   &gt;&gt;&gt;&gt;&gt;&gt;",IF(AND(T28=0,U28=2,S28=2),"Consider buffers left &amp; right &lt;&lt;&lt;&lt;&lt;&lt;   &gt;&gt;&gt;&gt;&gt;&gt;",IF(AND(T28=0,U28=2),"Consider buffer to right &gt;&gt;&gt;&gt;&gt;&gt;",IF(AND(T28=0,S28=2),"Consider buffer to left &lt;&lt;&lt;&lt;&lt;&lt;",IF(AND(T28=0,U28=10,S28=10),"Consider buffers left &amp; right &lt;&lt;&lt;&lt;&lt;&lt;   &gt;&gt;&gt;&gt;&gt;&gt;",IF(AND(T28=0,U28=10),"Consider buffer to right &gt;&gt;&gt;&gt;&gt;&gt;",IF(AND(T28=0,S28=10),"Consider buffer to left &lt;&lt;&lt;&lt;&lt;&lt;","")))))))))))</f>
        <v/>
      </c>
      <c r="U29" s="62" t="str">
        <f>IF(AND(U27='DV1'!$B$8,T28=10,V28=10),"Consider buffers left &amp; right &lt;&lt;&lt;&lt;&lt;&lt;   &gt;&gt;&gt;&gt;&gt;&gt;",IF(AND(U27='DV1'!$B$8,V28=10),"Consider buffer to right &gt;&gt;&gt;&gt;&gt;&gt;",IF(AND(U27='DV1'!$B$8,T28=10),"Consider buffer to left &lt;&lt;&lt;&lt;&lt;&lt;",IF(AND(U28=0,V28=2,T28=10),"Consider buffers left &amp; right &lt;&lt;&lt;&lt;&lt;&lt;   &gt;&gt;&gt;&gt;&gt;&gt;",IF(AND(U28=0,V28=10,T28=2),"Consider buffers left &amp; right &lt;&lt;&lt;&lt;&lt;&lt;   &gt;&gt;&gt;&gt;&gt;&gt;",IF(AND(U28=0,V28=2,T28=2),"Consider buffers left &amp; right &lt;&lt;&lt;&lt;&lt;&lt;   &gt;&gt;&gt;&gt;&gt;&gt;",IF(AND(U28=0,V28=2),"Consider buffer to right &gt;&gt;&gt;&gt;&gt;&gt;",IF(AND(U28=0,T28=2),"Consider buffer to left &lt;&lt;&lt;&lt;&lt;&lt;",IF(AND(U28=0,V28=10,T28=10),"Consider buffers left &amp; right &lt;&lt;&lt;&lt;&lt;&lt;   &gt;&gt;&gt;&gt;&gt;&gt;",IF(AND(U28=0,V28=10),"Consider buffer to right &gt;&gt;&gt;&gt;&gt;&gt;",IF(AND(U28=0,T28=10),"Consider buffer to left &lt;&lt;&lt;&lt;&lt;&lt;","")))))))))))</f>
        <v/>
      </c>
      <c r="V29" s="62" t="str">
        <f>IF(AND(V27='DV1'!$B$8,U28=10,W28=10),"Consider buffers left &amp; right &lt;&lt;&lt;&lt;&lt;&lt;   &gt;&gt;&gt;&gt;&gt;&gt;",IF(AND(V27='DV1'!$B$8,W28=10),"Consider buffer to right &gt;&gt;&gt;&gt;&gt;&gt;",IF(AND(V27='DV1'!$B$8,U28=10),"Consider buffer to left &lt;&lt;&lt;&lt;&lt;&lt;",IF(AND(V28=0,W28=2,U28=10),"Consider buffers left &amp; right &lt;&lt;&lt;&lt;&lt;&lt;   &gt;&gt;&gt;&gt;&gt;&gt;",IF(AND(V28=0,W28=10,U28=2),"Consider buffers left &amp; right &lt;&lt;&lt;&lt;&lt;&lt;   &gt;&gt;&gt;&gt;&gt;&gt;",IF(AND(V28=0,W28=2,U28=2),"Consider buffers left &amp; right &lt;&lt;&lt;&lt;&lt;&lt;   &gt;&gt;&gt;&gt;&gt;&gt;",IF(AND(V28=0,W28=2),"Consider buffer to right &gt;&gt;&gt;&gt;&gt;&gt;",IF(AND(V28=0,U28=2),"Consider buffer to left &lt;&lt;&lt;&lt;&lt;&lt;",IF(AND(V28=0,W28=10,U28=10),"Consider buffers left &amp; right &lt;&lt;&lt;&lt;&lt;&lt;   &gt;&gt;&gt;&gt;&gt;&gt;",IF(AND(V28=0,W28=10),"Consider buffer to right &gt;&gt;&gt;&gt;&gt;&gt;",IF(AND(V28=0,U28=10),"Consider buffer to left &lt;&lt;&lt;&lt;&lt;&lt;","")))))))))))</f>
        <v/>
      </c>
      <c r="W29" s="62" t="str">
        <f>IF(AND(W27='DV1'!$B$8,V28=10,X28=10),"Consider buffers left &amp; right &lt;&lt;&lt;&lt;&lt;&lt;   &gt;&gt;&gt;&gt;&gt;&gt;",IF(AND(W27='DV1'!$B$8,X28=10),"Consider buffer to right &gt;&gt;&gt;&gt;&gt;&gt;",IF(AND(W27='DV1'!$B$8,V28=10),"Consider buffer to left &lt;&lt;&lt;&lt;&lt;&lt;",IF(AND(W28=0,X28=2,V28=10),"Consider buffers left &amp; right &lt;&lt;&lt;&lt;&lt;&lt;   &gt;&gt;&gt;&gt;&gt;&gt;",IF(AND(W28=0,X28=10,V28=2),"Consider buffers left &amp; right &lt;&lt;&lt;&lt;&lt;&lt;   &gt;&gt;&gt;&gt;&gt;&gt;",IF(AND(W28=0,X28=2,V28=2),"Consider buffers left &amp; right &lt;&lt;&lt;&lt;&lt;&lt;   &gt;&gt;&gt;&gt;&gt;&gt;",IF(AND(W28=0,X28=2),"Consider buffer to right &gt;&gt;&gt;&gt;&gt;&gt;",IF(AND(W28=0,V28=2),"Consider buffer to left &lt;&lt;&lt;&lt;&lt;&lt;",IF(AND(W28=0,X28=10,V28=10),"Consider buffers left &amp; right &lt;&lt;&lt;&lt;&lt;&lt;   &gt;&gt;&gt;&gt;&gt;&gt;",IF(AND(W28=0,X28=10),"Consider buffer to right &gt;&gt;&gt;&gt;&gt;&gt;",IF(AND(W28=0,V28=10),"Consider buffer to left &lt;&lt;&lt;&lt;&lt;&lt;","")))))))))))</f>
        <v/>
      </c>
      <c r="X29" s="62" t="str">
        <f>IF(AND(X27='DV1'!$B$8,W28=10,Y28=10),"Consider buffers left &amp; right &lt;&lt;&lt;&lt;&lt;&lt;   &gt;&gt;&gt;&gt;&gt;&gt;",IF(AND(X27='DV1'!$B$8,Y28=10),"Consider buffer to right &gt;&gt;&gt;&gt;&gt;&gt;",IF(AND(X27='DV1'!$B$8,W28=10),"Consider buffer to left &lt;&lt;&lt;&lt;&lt;&lt;",IF(AND(X28=0,Y28=2,W28=10),"Consider buffers left &amp; right &lt;&lt;&lt;&lt;&lt;&lt;   &gt;&gt;&gt;&gt;&gt;&gt;",IF(AND(X28=0,Y28=10,W28=2),"Consider buffers left &amp; right &lt;&lt;&lt;&lt;&lt;&lt;   &gt;&gt;&gt;&gt;&gt;&gt;",IF(AND(X28=0,Y28=2,W28=2),"Consider buffers left &amp; right &lt;&lt;&lt;&lt;&lt;&lt;   &gt;&gt;&gt;&gt;&gt;&gt;",IF(AND(X28=0,Y28=2),"Consider buffer to right &gt;&gt;&gt;&gt;&gt;&gt;",IF(AND(X28=0,W28=2),"Consider buffer to left &lt;&lt;&lt;&lt;&lt;&lt;",IF(AND(X28=0,Y28=10,W28=10),"Consider buffers left &amp; right &lt;&lt;&lt;&lt;&lt;&lt;   &gt;&gt;&gt;&gt;&gt;&gt;",IF(AND(X28=0,Y28=10),"Consider buffer to right &gt;&gt;&gt;&gt;&gt;&gt;",IF(AND(X28=0,W28=10),"Consider buffer to left &lt;&lt;&lt;&lt;&lt;&lt;","")))))))))))</f>
        <v/>
      </c>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s="75" customFormat="1" ht="35.15" customHeight="1" x14ac:dyDescent="0.4">
      <c r="A30" s="74"/>
      <c r="B30" s="210" t="s">
        <v>156</v>
      </c>
      <c r="C30" s="211"/>
      <c r="D30" s="195" t="s">
        <v>149</v>
      </c>
      <c r="E30" s="196"/>
      <c r="F30" s="191" t="str">
        <f>IF(OR(F27='DV1'!$B$35,F27='DV1'!$B$36,F27='DV1'!$B$37),HYPERLINK("https://assets.publishing.service.gov.uk/government/uploads/system/uploads/attachment_data/file/951074/cycle-infrastructure-design-ltn-1-20.pdf#page=42",'DV1'!$M$35),IF(F27='DV1'!$B$38,HYPERLINK("https://assets.publishing.service.gov.uk/government/uploads/system/uploads/attachment_data/file/951074/cycle-infrastructure-design-ltn-1-20.pdf#page=66",'DV1'!$M$38),IF(F27='DV1'!$B$34,HYPERLINK("https://assets.publishing.service.gov.uk/government/uploads/system/uploads/attachment_data/file/951074/cycle-infrastructure-design-ltn-1-20.pdf#page=74",'DV1'!$M$34),IF(F27='DV1'!$B$42,HYPERLINK("https://assets.publishing.service.gov.uk/government/uploads/system/uploads/attachment_data/file/951074/cycle-infrastructure-design-ltn-1-20.pdf#page=52",'DV1'!$M$42),IF(OR(F27='DV1'!$B$39,F27='DV1'!$B$40,F27='DV1'!$B$41),HYPERLINK("https://assets.publishing.service.gov.uk/government/uploads/system/uploads/attachment_data/file/951074/cycle-infrastructure-design-ltn-1-20.pdf#page=75",'DV1'!$M$39),IF(F27='DV1'!$B$31,HYPERLINK("https://tsrgd.co.uk/pdf/mfs/mfs2.pdf#page=48",'DV1'!$M$31),""))))))</f>
        <v/>
      </c>
      <c r="G30" s="192"/>
      <c r="H30" s="106" t="str">
        <f>IF(OR(H27='DV1'!$B$35,H27='DV1'!$B$36,H27='DV1'!$B$37),HYPERLINK("https://assets.publishing.service.gov.uk/government/uploads/system/uploads/attachment_data/file/951074/cycle-infrastructure-design-ltn-1-20.pdf#page=42",'DV1'!$M$35),IF(H27='DV1'!$B$38,HYPERLINK("https://assets.publishing.service.gov.uk/government/uploads/system/uploads/attachment_data/file/951074/cycle-infrastructure-design-ltn-1-20.pdf#page=66",'DV1'!$M$38),IF(H27='DV1'!$B$34,HYPERLINK("https://assets.publishing.service.gov.uk/government/uploads/system/uploads/attachment_data/file/951074/cycle-infrastructure-design-ltn-1-20.pdf#page=74",'DV1'!$M$34),IF(H27='DV1'!$B$42,HYPERLINK("https://assets.publishing.service.gov.uk/government/uploads/system/uploads/attachment_data/file/951074/cycle-infrastructure-design-ltn-1-20.pdf#page=52",'DV1'!$M$42),IF(OR(H27='DV1'!$B$39,H27='DV1'!$B$40,H27='DV1'!$B$41),HYPERLINK("https://assets.publishing.service.gov.uk/government/uploads/system/uploads/attachment_data/file/951074/cycle-infrastructure-design-ltn-1-20.pdf#page=75",'DV1'!$M$39),IF(H27='DV1'!$B$31,HYPERLINK("https://tsrgd.co.uk/pdf/mfs/mfs2.pdf#page=48",'DV1'!$M$31),""))))))</f>
        <v/>
      </c>
      <c r="I30" s="191" t="str">
        <f>IF(OR(I27='DV1'!$B$35,I27='DV1'!$B$36,I27='DV1'!$B$37),HYPERLINK("https://assets.publishing.service.gov.uk/government/uploads/system/uploads/attachment_data/file/951074/cycle-infrastructure-design-ltn-1-20.pdf#page=42",'DV1'!$M$35),IF(I27='DV1'!$B$38,HYPERLINK("https://assets.publishing.service.gov.uk/government/uploads/system/uploads/attachment_data/file/951074/cycle-infrastructure-design-ltn-1-20.pdf#page=66",'DV1'!$M$38),IF(I27='DV1'!$B$34,HYPERLINK("https://assets.publishing.service.gov.uk/government/uploads/system/uploads/attachment_data/file/951074/cycle-infrastructure-design-ltn-1-20.pdf#page=74",'DV1'!$M$34),IF(I27='DV1'!$B$42,HYPERLINK("https://assets.publishing.service.gov.uk/government/uploads/system/uploads/attachment_data/file/951074/cycle-infrastructure-design-ltn-1-20.pdf#page=52",'DV1'!$M$42),IF(OR(I27='DV1'!$B$39,I27='DV1'!$B$40,I27='DV1'!$B$41),HYPERLINK("https://assets.publishing.service.gov.uk/government/uploads/system/uploads/attachment_data/file/951074/cycle-infrastructure-design-ltn-1-20.pdf#page=75",'DV1'!$M$39),IF(I27='DV1'!$B$31,HYPERLINK("https://tsrgd.co.uk/pdf/mfs/mfs2.pdf#page=48",'DV1'!$M$31),""))))))</f>
        <v/>
      </c>
      <c r="J30" s="192"/>
      <c r="K30" s="191" t="str">
        <f>IF(OR(K27='DV1'!$B$35,K27='DV1'!$B$36,K27='DV1'!$B$37),HYPERLINK("https://assets.publishing.service.gov.uk/government/uploads/system/uploads/attachment_data/file/951074/cycle-infrastructure-design-ltn-1-20.pdf#page=42",'DV1'!$M$35),IF(K27='DV1'!$B$38,HYPERLINK("https://assets.publishing.service.gov.uk/government/uploads/system/uploads/attachment_data/file/951074/cycle-infrastructure-design-ltn-1-20.pdf#page=66",'DV1'!$M$38),IF(K27='DV1'!$B$34,HYPERLINK("https://assets.publishing.service.gov.uk/government/uploads/system/uploads/attachment_data/file/951074/cycle-infrastructure-design-ltn-1-20.pdf#page=74",'DV1'!$M$34),IF(K27='DV1'!$B$42,HYPERLINK("https://assets.publishing.service.gov.uk/government/uploads/system/uploads/attachment_data/file/951074/cycle-infrastructure-design-ltn-1-20.pdf#page=52",'DV1'!$M$42),IF(OR(K27='DV1'!$B$39,K27='DV1'!$B$40,K27='DV1'!$B$41),HYPERLINK("https://assets.publishing.service.gov.uk/government/uploads/system/uploads/attachment_data/file/951074/cycle-infrastructure-design-ltn-1-20.pdf#page=75",'DV1'!$M$39),IF(K27='DV1'!$B$31,HYPERLINK("https://tsrgd.co.uk/pdf/mfs/mfs2.pdf#page=48",'DV1'!$M$31),""))))))</f>
        <v/>
      </c>
      <c r="L30" s="192"/>
      <c r="M30" s="106" t="str">
        <f>IF(OR(M27='DV1'!$B$35,M27='DV1'!$B$36,M27='DV1'!$B$37),HYPERLINK("https://assets.publishing.service.gov.uk/government/uploads/system/uploads/attachment_data/file/951074/cycle-infrastructure-design-ltn-1-20.pdf#page=42",'DV1'!$M$35),IF(M27='DV1'!$B$38,HYPERLINK("https://assets.publishing.service.gov.uk/government/uploads/system/uploads/attachment_data/file/951074/cycle-infrastructure-design-ltn-1-20.pdf#page=66",'DV1'!$M$38),IF(M27='DV1'!$B$34,HYPERLINK("https://assets.publishing.service.gov.uk/government/uploads/system/uploads/attachment_data/file/951074/cycle-infrastructure-design-ltn-1-20.pdf#page=74",'DV1'!$M$34),IF(M27='DV1'!$B$42,HYPERLINK("https://assets.publishing.service.gov.uk/government/uploads/system/uploads/attachment_data/file/951074/cycle-infrastructure-design-ltn-1-20.pdf#page=52",'DV1'!$M$42),IF(OR(M27='DV1'!$B$39,M27='DV1'!$B$40,M27='DV1'!$B$41),HYPERLINK("https://assets.publishing.service.gov.uk/government/uploads/system/uploads/attachment_data/file/951074/cycle-infrastructure-design-ltn-1-20.pdf#page=75",'DV1'!$M$39),IF(M27='DV1'!$B$31,HYPERLINK("https://tsrgd.co.uk/pdf/mfs/mfs2.pdf#page=48",'DV1'!$M$31),""))))))</f>
        <v/>
      </c>
      <c r="N30" s="106" t="str">
        <f>IF(OR(N27='DV1'!$B$35,N27='DV1'!$B$36,N27='DV1'!$B$37),HYPERLINK("https://assets.publishing.service.gov.uk/government/uploads/system/uploads/attachment_data/file/951074/cycle-infrastructure-design-ltn-1-20.pdf#page=42",'DV1'!$M$35),IF(N27='DV1'!$B$38,HYPERLINK("https://assets.publishing.service.gov.uk/government/uploads/system/uploads/attachment_data/file/951074/cycle-infrastructure-design-ltn-1-20.pdf#page=66",'DV1'!$M$38),IF(N27='DV1'!$B$34,HYPERLINK("https://assets.publishing.service.gov.uk/government/uploads/system/uploads/attachment_data/file/951074/cycle-infrastructure-design-ltn-1-20.pdf#page=74",'DV1'!$M$34),IF(N27='DV1'!$B$42,HYPERLINK("https://assets.publishing.service.gov.uk/government/uploads/system/uploads/attachment_data/file/951074/cycle-infrastructure-design-ltn-1-20.pdf#page=52",'DV1'!$M$42),IF(OR(N27='DV1'!$B$39,N27='DV1'!$B$40,N27='DV1'!$B$41),HYPERLINK("https://assets.publishing.service.gov.uk/government/uploads/system/uploads/attachment_data/file/951074/cycle-infrastructure-design-ltn-1-20.pdf#page=75",'DV1'!$M$39),IF(N27='DV1'!$B$31,HYPERLINK("https://tsrgd.co.uk/pdf/mfs/mfs2.pdf#page=48",'DV1'!$M$31),""))))))</f>
        <v/>
      </c>
      <c r="O30" s="106" t="str">
        <f>IF(OR(O27='DV1'!$B$35,O27='DV1'!$B$36,O27='DV1'!$B$37),HYPERLINK("https://assets.publishing.service.gov.uk/government/uploads/system/uploads/attachment_data/file/951074/cycle-infrastructure-design-ltn-1-20.pdf#page=42",'DV1'!$M$35),IF(O27='DV1'!$B$38,HYPERLINK("https://assets.publishing.service.gov.uk/government/uploads/system/uploads/attachment_data/file/951074/cycle-infrastructure-design-ltn-1-20.pdf#page=66",'DV1'!$M$38),IF(O27='DV1'!$B$34,HYPERLINK("https://assets.publishing.service.gov.uk/government/uploads/system/uploads/attachment_data/file/951074/cycle-infrastructure-design-ltn-1-20.pdf#page=74",'DV1'!$M$34),IF(O27='DV1'!$B$42,HYPERLINK("https://assets.publishing.service.gov.uk/government/uploads/system/uploads/attachment_data/file/951074/cycle-infrastructure-design-ltn-1-20.pdf#page=52",'DV1'!$M$42),IF(OR(O27='DV1'!$B$39,O27='DV1'!$B$40,O27='DV1'!$B$41),HYPERLINK("https://assets.publishing.service.gov.uk/government/uploads/system/uploads/attachment_data/file/951074/cycle-infrastructure-design-ltn-1-20.pdf#page=75",'DV1'!$M$39),IF(O27='DV1'!$B$31,HYPERLINK("https://tsrgd.co.uk/pdf/mfs/mfs2.pdf#page=48",'DV1'!$M$31),""))))))</f>
        <v/>
      </c>
      <c r="P30" s="106" t="str">
        <f>IF(OR(P27='DV1'!$B$35,P27='DV1'!$B$36,P27='DV1'!$B$37),HYPERLINK("https://assets.publishing.service.gov.uk/government/uploads/system/uploads/attachment_data/file/951074/cycle-infrastructure-design-ltn-1-20.pdf#page=42",'DV1'!$M$35),IF(P27='DV1'!$B$38,HYPERLINK("https://assets.publishing.service.gov.uk/government/uploads/system/uploads/attachment_data/file/951074/cycle-infrastructure-design-ltn-1-20.pdf#page=66",'DV1'!$M$38),IF(P27='DV1'!$B$34,HYPERLINK("https://assets.publishing.service.gov.uk/government/uploads/system/uploads/attachment_data/file/951074/cycle-infrastructure-design-ltn-1-20.pdf#page=74",'DV1'!$M$34),IF(P27='DV1'!$B$42,HYPERLINK("https://assets.publishing.service.gov.uk/government/uploads/system/uploads/attachment_data/file/951074/cycle-infrastructure-design-ltn-1-20.pdf#page=52",'DV1'!$M$42),IF(OR(P27='DV1'!$B$39,P27='DV1'!$B$40,P27='DV1'!$B$41),HYPERLINK("https://assets.publishing.service.gov.uk/government/uploads/system/uploads/attachment_data/file/951074/cycle-infrastructure-design-ltn-1-20.pdf#page=75",'DV1'!$M$39),IF(P27='DV1'!$B$31,HYPERLINK("https://tsrgd.co.uk/pdf/mfs/mfs2.pdf#page=48",'DV1'!$M$31),""))))))</f>
        <v/>
      </c>
      <c r="Q30" s="106" t="str">
        <f>IF(OR(Q27='DV1'!$B$35,Q27='DV1'!$B$36,Q27='DV1'!$B$37),HYPERLINK("https://assets.publishing.service.gov.uk/government/uploads/system/uploads/attachment_data/file/951074/cycle-infrastructure-design-ltn-1-20.pdf#page=42",'DV1'!$M$35),IF(Q27='DV1'!$B$38,HYPERLINK("https://assets.publishing.service.gov.uk/government/uploads/system/uploads/attachment_data/file/951074/cycle-infrastructure-design-ltn-1-20.pdf#page=66",'DV1'!$M$38),IF(Q27='DV1'!$B$34,HYPERLINK("https://assets.publishing.service.gov.uk/government/uploads/system/uploads/attachment_data/file/951074/cycle-infrastructure-design-ltn-1-20.pdf#page=74",'DV1'!$M$34),IF(Q27='DV1'!$B$42,HYPERLINK("https://assets.publishing.service.gov.uk/government/uploads/system/uploads/attachment_data/file/951074/cycle-infrastructure-design-ltn-1-20.pdf#page=52",'DV1'!$M$42),IF(OR(Q27='DV1'!$B$39,Q27='DV1'!$B$40,Q27='DV1'!$B$41),HYPERLINK("https://assets.publishing.service.gov.uk/government/uploads/system/uploads/attachment_data/file/951074/cycle-infrastructure-design-ltn-1-20.pdf#page=75",'DV1'!$M$39),IF(Q27='DV1'!$B$31,HYPERLINK("https://tsrgd.co.uk/pdf/mfs/mfs2.pdf#page=48",'DV1'!$M$31),""))))))</f>
        <v/>
      </c>
      <c r="R30" s="106" t="str">
        <f>IF(OR(R27='DV1'!$B$35,R27='DV1'!$B$36,R27='DV1'!$B$37),HYPERLINK("https://assets.publishing.service.gov.uk/government/uploads/system/uploads/attachment_data/file/951074/cycle-infrastructure-design-ltn-1-20.pdf#page=42",'DV1'!$M$35),IF(R27='DV1'!$B$38,HYPERLINK("https://assets.publishing.service.gov.uk/government/uploads/system/uploads/attachment_data/file/951074/cycle-infrastructure-design-ltn-1-20.pdf#page=66",'DV1'!$M$38),IF(R27='DV1'!$B$34,HYPERLINK("https://assets.publishing.service.gov.uk/government/uploads/system/uploads/attachment_data/file/951074/cycle-infrastructure-design-ltn-1-20.pdf#page=74",'DV1'!$M$34),IF(R27='DV1'!$B$42,HYPERLINK("https://assets.publishing.service.gov.uk/government/uploads/system/uploads/attachment_data/file/951074/cycle-infrastructure-design-ltn-1-20.pdf#page=52",'DV1'!$M$42),IF(OR(R27='DV1'!$B$39,R27='DV1'!$B$40,R27='DV1'!$B$41),HYPERLINK("https://assets.publishing.service.gov.uk/government/uploads/system/uploads/attachment_data/file/951074/cycle-infrastructure-design-ltn-1-20.pdf#page=75",'DV1'!$M$39),IF(R27='DV1'!$B$31,HYPERLINK("https://tsrgd.co.uk/pdf/mfs/mfs2.pdf#page=48",'DV1'!$M$31),""))))))</f>
        <v/>
      </c>
      <c r="S30" s="106" t="str">
        <f>IF(OR(S27='DV1'!$B$35,S27='DV1'!$B$36,S27='DV1'!$B$37),HYPERLINK("https://assets.publishing.service.gov.uk/government/uploads/system/uploads/attachment_data/file/951074/cycle-infrastructure-design-ltn-1-20.pdf#page=42",'DV1'!$M$35),IF(S27='DV1'!$B$38,HYPERLINK("https://assets.publishing.service.gov.uk/government/uploads/system/uploads/attachment_data/file/951074/cycle-infrastructure-design-ltn-1-20.pdf#page=66",'DV1'!$M$38),IF(S27='DV1'!$B$34,HYPERLINK("https://assets.publishing.service.gov.uk/government/uploads/system/uploads/attachment_data/file/951074/cycle-infrastructure-design-ltn-1-20.pdf#page=74",'DV1'!$M$34),IF(S27='DV1'!$B$42,HYPERLINK("https://assets.publishing.service.gov.uk/government/uploads/system/uploads/attachment_data/file/951074/cycle-infrastructure-design-ltn-1-20.pdf#page=52",'DV1'!$M$42),IF(OR(S27='DV1'!$B$39,S27='DV1'!$B$40,S27='DV1'!$B$41),HYPERLINK("https://assets.publishing.service.gov.uk/government/uploads/system/uploads/attachment_data/file/951074/cycle-infrastructure-design-ltn-1-20.pdf#page=75",'DV1'!$M$39),IF(S27='DV1'!$B$31,HYPERLINK("https://tsrgd.co.uk/pdf/mfs/mfs2.pdf#page=48",'DV1'!$M$31),""))))))</f>
        <v/>
      </c>
      <c r="T30" s="106" t="str">
        <f>IF(OR(T27='DV1'!$B$35,T27='DV1'!$B$36,T27='DV1'!$B$37),HYPERLINK("https://assets.publishing.service.gov.uk/government/uploads/system/uploads/attachment_data/file/951074/cycle-infrastructure-design-ltn-1-20.pdf#page=42",'DV1'!$M$35),IF(T27='DV1'!$B$38,HYPERLINK("https://assets.publishing.service.gov.uk/government/uploads/system/uploads/attachment_data/file/951074/cycle-infrastructure-design-ltn-1-20.pdf#page=66",'DV1'!$M$38),IF(T27='DV1'!$B$34,HYPERLINK("https://assets.publishing.service.gov.uk/government/uploads/system/uploads/attachment_data/file/951074/cycle-infrastructure-design-ltn-1-20.pdf#page=74",'DV1'!$M$34),IF(T27='DV1'!$B$42,HYPERLINK("https://assets.publishing.service.gov.uk/government/uploads/system/uploads/attachment_data/file/951074/cycle-infrastructure-design-ltn-1-20.pdf#page=52",'DV1'!$M$42),IF(OR(T27='DV1'!$B$39,T27='DV1'!$B$40,T27='DV1'!$B$41),HYPERLINK("https://assets.publishing.service.gov.uk/government/uploads/system/uploads/attachment_data/file/951074/cycle-infrastructure-design-ltn-1-20.pdf#page=75",'DV1'!$M$39),IF(T27='DV1'!$B$31,HYPERLINK("https://tsrgd.co.uk/pdf/mfs/mfs2.pdf#page=48",'DV1'!$M$31),""))))))</f>
        <v/>
      </c>
      <c r="U30" s="106" t="str">
        <f>IF(OR(U27='DV1'!$B$35,U27='DV1'!$B$36,U27='DV1'!$B$37),HYPERLINK("https://assets.publishing.service.gov.uk/government/uploads/system/uploads/attachment_data/file/951074/cycle-infrastructure-design-ltn-1-20.pdf#page=42",'DV1'!$M$35),IF(U27='DV1'!$B$38,HYPERLINK("https://assets.publishing.service.gov.uk/government/uploads/system/uploads/attachment_data/file/951074/cycle-infrastructure-design-ltn-1-20.pdf#page=66",'DV1'!$M$38),IF(U27='DV1'!$B$34,HYPERLINK("https://assets.publishing.service.gov.uk/government/uploads/system/uploads/attachment_data/file/951074/cycle-infrastructure-design-ltn-1-20.pdf#page=74",'DV1'!$M$34),IF(U27='DV1'!$B$42,HYPERLINK("https://assets.publishing.service.gov.uk/government/uploads/system/uploads/attachment_data/file/951074/cycle-infrastructure-design-ltn-1-20.pdf#page=52",'DV1'!$M$42),IF(OR(U27='DV1'!$B$39,U27='DV1'!$B$40,U27='DV1'!$B$41),HYPERLINK("https://assets.publishing.service.gov.uk/government/uploads/system/uploads/attachment_data/file/951074/cycle-infrastructure-design-ltn-1-20.pdf#page=75",'DV1'!$M$39),IF(U27='DV1'!$B$31,HYPERLINK("https://tsrgd.co.uk/pdf/mfs/mfs2.pdf#page=48",'DV1'!$M$31),""))))))</f>
        <v/>
      </c>
      <c r="V30" s="106" t="str">
        <f>IF(OR(V27='DV1'!$B$35,V27='DV1'!$B$36,V27='DV1'!$B$37),HYPERLINK("https://assets.publishing.service.gov.uk/government/uploads/system/uploads/attachment_data/file/951074/cycle-infrastructure-design-ltn-1-20.pdf#page=42",'DV1'!$M$35),IF(V27='DV1'!$B$38,HYPERLINK("https://assets.publishing.service.gov.uk/government/uploads/system/uploads/attachment_data/file/951074/cycle-infrastructure-design-ltn-1-20.pdf#page=66",'DV1'!$M$38),IF(V27='DV1'!$B$34,HYPERLINK("https://assets.publishing.service.gov.uk/government/uploads/system/uploads/attachment_data/file/951074/cycle-infrastructure-design-ltn-1-20.pdf#page=74",'DV1'!$M$34),IF(V27='DV1'!$B$42,HYPERLINK("https://assets.publishing.service.gov.uk/government/uploads/system/uploads/attachment_data/file/951074/cycle-infrastructure-design-ltn-1-20.pdf#page=52",'DV1'!$M$42),IF(OR(V27='DV1'!$B$39,V27='DV1'!$B$40,V27='DV1'!$B$41),HYPERLINK("https://assets.publishing.service.gov.uk/government/uploads/system/uploads/attachment_data/file/951074/cycle-infrastructure-design-ltn-1-20.pdf#page=75",'DV1'!$M$39),IF(V27='DV1'!$B$31,HYPERLINK("https://tsrgd.co.uk/pdf/mfs/mfs2.pdf#page=48",'DV1'!$M$31),""))))))</f>
        <v/>
      </c>
      <c r="W30" s="106" t="str">
        <f>IF(OR(W27='DV1'!$B$35,W27='DV1'!$B$36,W27='DV1'!$B$37),HYPERLINK("https://assets.publishing.service.gov.uk/government/uploads/system/uploads/attachment_data/file/951074/cycle-infrastructure-design-ltn-1-20.pdf#page=42",'DV1'!$M$35),IF(W27='DV1'!$B$38,HYPERLINK("https://assets.publishing.service.gov.uk/government/uploads/system/uploads/attachment_data/file/951074/cycle-infrastructure-design-ltn-1-20.pdf#page=66",'DV1'!$M$38),IF(W27='DV1'!$B$34,HYPERLINK("https://assets.publishing.service.gov.uk/government/uploads/system/uploads/attachment_data/file/951074/cycle-infrastructure-design-ltn-1-20.pdf#page=74",'DV1'!$M$34),IF(W27='DV1'!$B$42,HYPERLINK("https://assets.publishing.service.gov.uk/government/uploads/system/uploads/attachment_data/file/951074/cycle-infrastructure-design-ltn-1-20.pdf#page=52",'DV1'!$M$42),IF(OR(W27='DV1'!$B$39,W27='DV1'!$B$40,W27='DV1'!$B$41),HYPERLINK("https://assets.publishing.service.gov.uk/government/uploads/system/uploads/attachment_data/file/951074/cycle-infrastructure-design-ltn-1-20.pdf#page=75",'DV1'!$M$39),IF(W27='DV1'!$B$31,HYPERLINK("https://tsrgd.co.uk/pdf/mfs/mfs2.pdf#page=48",'DV1'!$M$31),""))))))</f>
        <v/>
      </c>
      <c r="X30" s="106" t="str">
        <f>IF(OR(X27='DV1'!$B$35,X27='DV1'!$B$36,X27='DV1'!$B$37),HYPERLINK("https://assets.publishing.service.gov.uk/government/uploads/system/uploads/attachment_data/file/951074/cycle-infrastructure-design-ltn-1-20.pdf#page=42",'DV1'!$M$35),IF(X27='DV1'!$B$38,HYPERLINK("https://assets.publishing.service.gov.uk/government/uploads/system/uploads/attachment_data/file/951074/cycle-infrastructure-design-ltn-1-20.pdf#page=66",'DV1'!$M$38),IF(X27='DV1'!$B$34,HYPERLINK("https://assets.publishing.service.gov.uk/government/uploads/system/uploads/attachment_data/file/951074/cycle-infrastructure-design-ltn-1-20.pdf#page=74",'DV1'!$M$34),IF(X27='DV1'!$B$42,HYPERLINK("https://assets.publishing.service.gov.uk/government/uploads/system/uploads/attachment_data/file/951074/cycle-infrastructure-design-ltn-1-20.pdf#page=52",'DV1'!$M$42),IF(OR(X27='DV1'!$B$39,X27='DV1'!$B$40,X27='DV1'!$B$41),HYPERLINK("https://assets.publishing.service.gov.uk/government/uploads/system/uploads/attachment_data/file/951074/cycle-infrastructure-design-ltn-1-20.pdf#page=75",'DV1'!$M$39),IF(X27='DV1'!$B$31,HYPERLINK("https://tsrgd.co.uk/pdf/mfs/mfs2.pdf#page=48",'DV1'!$M$31),""))))))</f>
        <v/>
      </c>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row>
    <row r="31" spans="1:63" s="75" customFormat="1" ht="61" customHeight="1" x14ac:dyDescent="0.4">
      <c r="A31" s="74"/>
      <c r="B31" s="212"/>
      <c r="C31" s="213"/>
      <c r="D31" s="197"/>
      <c r="E31" s="198"/>
      <c r="F31" s="193" t="str">
        <f>IF(F27='DV1'!$B$8,HYPERLINK("https://assets.publishing.service.gov.uk/government/uploads/system/uploads/attachment_data/file/951074/cycle-infrastructure-design-ltn-1-20.pdf#page=33",'DV1'!$N$34),IF(F27='DV1'!$B$7,HYPERLINK("https://assets.publishing.service.gov.uk/government/uploads/system/uploads/attachment_data/file/951074/cycle-infrastructure-design-ltn-1-20.pdf#page=33",'DV1'!$N$34),IF(AND(F27='DV1'!$B$42,E27='DV1'!$B$31),HYPERLINK("https://www.standardsforhighways.co.uk/tses/attachments/9b379a8b-b2e3-4ad3-8a93-ee4ea9c03f12?inline=true#page=30",'DV1'!$N$31),IF(AND(F27='DV1'!$B$42,H27='DV1'!$B$31),HYPERLINK("https://www.standardsforhighways.co.uk/tses/attachments/9b379a8b-b2e3-4ad3-8a93-ee4ea9c03f12?inline=true#page=30",'DV1'!$N$31),IF(F27='DV1'!$B$31,HYPERLINK("https://www.standardsforhighways.co.uk/tses/attachments/9b379a8b-b2e3-4ad3-8a93-ee4ea9c03f12?inline=true#page=30",'DV1'!$N$31),IF(F27='DV1'!$B$36,HYPERLINK("https://assets.publishing.service.gov.uk/government/uploads/system/uploads/attachment_data/file/951074/cycle-infrastructure-design-ltn-1-20.pdf#page=33",'DV1'!$N$36),IF(F27='DV1'!$B$37,HYPERLINK("https://assets.publishing.service.gov.uk/government/uploads/system/uploads/attachment_data/file/951074/cycle-infrastructure-design-ltn-1-20.pdf#page=33",'DV1'!$N$36),"")))))))</f>
        <v/>
      </c>
      <c r="G31" s="194"/>
      <c r="H31" s="104" t="str">
        <f>IF(H27='DV1'!$B$8,HYPERLINK("https://assets.publishing.service.gov.uk/government/uploads/system/uploads/attachment_data/file/951074/cycle-infrastructure-design-ltn-1-20.pdf#page=33",'DV1'!$N$34),IF(H27='DV1'!$B$7,HYPERLINK("https://assets.publishing.service.gov.uk/government/uploads/system/uploads/attachment_data/file/951074/cycle-infrastructure-design-ltn-1-20.pdf#page=33",'DV1'!$N$34),IF(AND(H27='DV1'!$B$42,F27='DV1'!$B$31),HYPERLINK("https://www.standardsforhighways.co.uk/tses/attachments/9b379a8b-b2e3-4ad3-8a93-ee4ea9c03f12?inline=true#page=30",'DV1'!$N$31),IF(AND(H27='DV1'!$B$42,I27='DV1'!$B$31),HYPERLINK("https://www.standardsforhighways.co.uk/tses/attachments/9b379a8b-b2e3-4ad3-8a93-ee4ea9c03f12?inline=true#page=30",'DV1'!$N$31),IF(H27='DV1'!$B$31,HYPERLINK("https://www.standardsforhighways.co.uk/tses/attachments/9b379a8b-b2e3-4ad3-8a93-ee4ea9c03f12?inline=true#page=30",'DV1'!$N$31),IF(H27='DV1'!$B$36,HYPERLINK("https://assets.publishing.service.gov.uk/government/uploads/system/uploads/attachment_data/file/951074/cycle-infrastructure-design-ltn-1-20.pdf#page=33",'DV1'!$N$36),IF(H27='DV1'!$B$37,HYPERLINK("https://assets.publishing.service.gov.uk/government/uploads/system/uploads/attachment_data/file/951074/cycle-infrastructure-design-ltn-1-20.pdf#page=33",'DV1'!$N$36),"")))))))</f>
        <v/>
      </c>
      <c r="I31" s="193" t="str">
        <f>IF(I27='DV1'!$B$8,HYPERLINK("https://assets.publishing.service.gov.uk/government/uploads/system/uploads/attachment_data/file/951074/cycle-infrastructure-design-ltn-1-20.pdf#page=33",'DV1'!$N$34),IF(I27='DV1'!$B$7,HYPERLINK("https://assets.publishing.service.gov.uk/government/uploads/system/uploads/attachment_data/file/951074/cycle-infrastructure-design-ltn-1-20.pdf#page=33",'DV1'!$N$34),IF(AND(I27='DV1'!$B$42,H27='DV1'!$B$31),HYPERLINK("https://www.standardsforhighways.co.uk/tses/attachments/9b379a8b-b2e3-4ad3-8a93-ee4ea9c03f12?inline=true#page=30",'DV1'!$N$31),IF(AND(I27='DV1'!$B$42,K27='DV1'!$B$31),HYPERLINK("https://www.standardsforhighways.co.uk/tses/attachments/9b379a8b-b2e3-4ad3-8a93-ee4ea9c03f12?inline=true#page=30",'DV1'!$N$31),IF(I27='DV1'!$B$31,HYPERLINK("https://www.standardsforhighways.co.uk/tses/attachments/9b379a8b-b2e3-4ad3-8a93-ee4ea9c03f12?inline=true#page=30",'DV1'!$N$31),IF(I27='DV1'!$B$36,HYPERLINK("https://assets.publishing.service.gov.uk/government/uploads/system/uploads/attachment_data/file/951074/cycle-infrastructure-design-ltn-1-20.pdf#page=33",'DV1'!$N$36),IF(I27='DV1'!$B$37,HYPERLINK("https://assets.publishing.service.gov.uk/government/uploads/system/uploads/attachment_data/file/951074/cycle-infrastructure-design-ltn-1-20.pdf#page=33",'DV1'!$N$36),"")))))))</f>
        <v/>
      </c>
      <c r="J31" s="194"/>
      <c r="K31" s="193" t="str">
        <f>IF(K27='DV1'!$B$8,HYPERLINK("https://assets.publishing.service.gov.uk/government/uploads/system/uploads/attachment_data/file/951074/cycle-infrastructure-design-ltn-1-20.pdf#page=33",'DV1'!$N$34),IF(K27='DV1'!$B$7,HYPERLINK("https://assets.publishing.service.gov.uk/government/uploads/system/uploads/attachment_data/file/951074/cycle-infrastructure-design-ltn-1-20.pdf#page=33",'DV1'!$N$34),IF(AND(K27='DV1'!$B$42,J27='DV1'!$B$31),HYPERLINK("https://www.standardsforhighways.co.uk/tses/attachments/9b379a8b-b2e3-4ad3-8a93-ee4ea9c03f12?inline=true#page=30",'DV1'!$N$31),IF(AND(K27='DV1'!$B$42,M27='DV1'!$B$31),HYPERLINK("https://www.standardsforhighways.co.uk/tses/attachments/9b379a8b-b2e3-4ad3-8a93-ee4ea9c03f12?inline=true#page=30",'DV1'!$N$31),IF(K27='DV1'!$B$31,HYPERLINK("https://www.standardsforhighways.co.uk/tses/attachments/9b379a8b-b2e3-4ad3-8a93-ee4ea9c03f12?inline=true#page=30",'DV1'!$N$31),IF(K27='DV1'!$B$36,HYPERLINK("https://assets.publishing.service.gov.uk/government/uploads/system/uploads/attachment_data/file/951074/cycle-infrastructure-design-ltn-1-20.pdf#page=33",'DV1'!$N$36),IF(K27='DV1'!$B$37,HYPERLINK("https://assets.publishing.service.gov.uk/government/uploads/system/uploads/attachment_data/file/951074/cycle-infrastructure-design-ltn-1-20.pdf#page=33",'DV1'!$N$36),"")))))))</f>
        <v/>
      </c>
      <c r="L31" s="194"/>
      <c r="M31" s="104" t="str">
        <f>IF(M27='DV1'!$B$8,HYPERLINK("https://assets.publishing.service.gov.uk/government/uploads/system/uploads/attachment_data/file/951074/cycle-infrastructure-design-ltn-1-20.pdf#page=33",'DV1'!$N$34),IF(M27='DV1'!$B$7,HYPERLINK("https://assets.publishing.service.gov.uk/government/uploads/system/uploads/attachment_data/file/951074/cycle-infrastructure-design-ltn-1-20.pdf#page=33",'DV1'!$N$34),IF(AND(M27='DV1'!$B$42,K27='DV1'!$B$31),HYPERLINK("https://www.standardsforhighways.co.uk/tses/attachments/9b379a8b-b2e3-4ad3-8a93-ee4ea9c03f12?inline=true#page=30",'DV1'!$N$31),IF(AND(M27='DV1'!$B$42,N27='DV1'!$B$31),HYPERLINK("https://www.standardsforhighways.co.uk/tses/attachments/9b379a8b-b2e3-4ad3-8a93-ee4ea9c03f12?inline=true#page=30",'DV1'!$N$31),IF(M27='DV1'!$B$31,HYPERLINK("https://www.standardsforhighways.co.uk/tses/attachments/9b379a8b-b2e3-4ad3-8a93-ee4ea9c03f12?inline=true#page=30",'DV1'!$N$31),IF(M27='DV1'!$B$36,HYPERLINK("https://assets.publishing.service.gov.uk/government/uploads/system/uploads/attachment_data/file/951074/cycle-infrastructure-design-ltn-1-20.pdf#page=33",'DV1'!$N$36),IF(M27='DV1'!$B$37,HYPERLINK("https://assets.publishing.service.gov.uk/government/uploads/system/uploads/attachment_data/file/951074/cycle-infrastructure-design-ltn-1-20.pdf#page=33",'DV1'!$N$36),"")))))))</f>
        <v/>
      </c>
      <c r="N31" s="104" t="str">
        <f>IF(N27='DV1'!$B$8,HYPERLINK("https://assets.publishing.service.gov.uk/government/uploads/system/uploads/attachment_data/file/951074/cycle-infrastructure-design-ltn-1-20.pdf#page=33",'DV1'!$N$34),IF(N27='DV1'!$B$7,HYPERLINK("https://assets.publishing.service.gov.uk/government/uploads/system/uploads/attachment_data/file/951074/cycle-infrastructure-design-ltn-1-20.pdf#page=33",'DV1'!$N$34),IF(AND(N27='DV1'!$B$42,L27='DV1'!$B$31),HYPERLINK("https://www.standardsforhighways.co.uk/tses/attachments/9b379a8b-b2e3-4ad3-8a93-ee4ea9c03f12?inline=true#page=30",'DV1'!$N$31),IF(AND(N27='DV1'!$B$42,O27='DV1'!$B$31),HYPERLINK("https://www.standardsforhighways.co.uk/tses/attachments/9b379a8b-b2e3-4ad3-8a93-ee4ea9c03f12?inline=true#page=30",'DV1'!$N$31),IF(N27='DV1'!$B$31,HYPERLINK("https://www.standardsforhighways.co.uk/tses/attachments/9b379a8b-b2e3-4ad3-8a93-ee4ea9c03f12?inline=true#page=30",'DV1'!$N$31),IF(N27='DV1'!$B$36,HYPERLINK("https://assets.publishing.service.gov.uk/government/uploads/system/uploads/attachment_data/file/951074/cycle-infrastructure-design-ltn-1-20.pdf#page=33",'DV1'!$N$36),IF(N27='DV1'!$B$37,HYPERLINK("https://assets.publishing.service.gov.uk/government/uploads/system/uploads/attachment_data/file/951074/cycle-infrastructure-design-ltn-1-20.pdf#page=33",'DV1'!$N$36),"")))))))</f>
        <v/>
      </c>
      <c r="O31" s="104" t="str">
        <f>IF(O27='DV1'!$B$8,HYPERLINK("https://assets.publishing.service.gov.uk/government/uploads/system/uploads/attachment_data/file/951074/cycle-infrastructure-design-ltn-1-20.pdf#page=33",'DV1'!$N$34),IF(O27='DV1'!$B$7,HYPERLINK("https://assets.publishing.service.gov.uk/government/uploads/system/uploads/attachment_data/file/951074/cycle-infrastructure-design-ltn-1-20.pdf#page=33",'DV1'!$N$34),IF(AND(O27='DV1'!$B$42,M27='DV1'!$B$31),HYPERLINK("https://www.standardsforhighways.co.uk/tses/attachments/9b379a8b-b2e3-4ad3-8a93-ee4ea9c03f12?inline=true#page=30",'DV1'!$N$31),IF(AND(O27='DV1'!$B$42,P27='DV1'!$B$31),HYPERLINK("https://www.standardsforhighways.co.uk/tses/attachments/9b379a8b-b2e3-4ad3-8a93-ee4ea9c03f12?inline=true#page=30",'DV1'!$N$31),IF(O27='DV1'!$B$31,HYPERLINK("https://www.standardsforhighways.co.uk/tses/attachments/9b379a8b-b2e3-4ad3-8a93-ee4ea9c03f12?inline=true#page=30",'DV1'!$N$31),IF(O27='DV1'!$B$36,HYPERLINK("https://assets.publishing.service.gov.uk/government/uploads/system/uploads/attachment_data/file/951074/cycle-infrastructure-design-ltn-1-20.pdf#page=33",'DV1'!$N$36),IF(O27='DV1'!$B$37,HYPERLINK("https://assets.publishing.service.gov.uk/government/uploads/system/uploads/attachment_data/file/951074/cycle-infrastructure-design-ltn-1-20.pdf#page=33",'DV1'!$N$36),"")))))))</f>
        <v/>
      </c>
      <c r="P31" s="104" t="str">
        <f>IF(P27='DV1'!$B$8,HYPERLINK("https://assets.publishing.service.gov.uk/government/uploads/system/uploads/attachment_data/file/951074/cycle-infrastructure-design-ltn-1-20.pdf#page=33",'DV1'!$N$34),IF(P27='DV1'!$B$7,HYPERLINK("https://assets.publishing.service.gov.uk/government/uploads/system/uploads/attachment_data/file/951074/cycle-infrastructure-design-ltn-1-20.pdf#page=33",'DV1'!$N$34),IF(AND(P27='DV1'!$B$42,N27='DV1'!$B$31),HYPERLINK("https://www.standardsforhighways.co.uk/tses/attachments/9b379a8b-b2e3-4ad3-8a93-ee4ea9c03f12?inline=true#page=30",'DV1'!$N$31),IF(AND(P27='DV1'!$B$42,Q27='DV1'!$B$31),HYPERLINK("https://www.standardsforhighways.co.uk/tses/attachments/9b379a8b-b2e3-4ad3-8a93-ee4ea9c03f12?inline=true#page=30",'DV1'!$N$31),IF(P27='DV1'!$B$31,HYPERLINK("https://www.standardsforhighways.co.uk/tses/attachments/9b379a8b-b2e3-4ad3-8a93-ee4ea9c03f12?inline=true#page=30",'DV1'!$N$31),IF(P27='DV1'!$B$36,HYPERLINK("https://assets.publishing.service.gov.uk/government/uploads/system/uploads/attachment_data/file/951074/cycle-infrastructure-design-ltn-1-20.pdf#page=33",'DV1'!$N$36),IF(P27='DV1'!$B$37,HYPERLINK("https://assets.publishing.service.gov.uk/government/uploads/system/uploads/attachment_data/file/951074/cycle-infrastructure-design-ltn-1-20.pdf#page=33",'DV1'!$N$36),"")))))))</f>
        <v/>
      </c>
      <c r="Q31" s="104" t="str">
        <f>IF(Q27='DV1'!$B$8,HYPERLINK("https://assets.publishing.service.gov.uk/government/uploads/system/uploads/attachment_data/file/951074/cycle-infrastructure-design-ltn-1-20.pdf#page=33",'DV1'!$N$34),IF(Q27='DV1'!$B$7,HYPERLINK("https://assets.publishing.service.gov.uk/government/uploads/system/uploads/attachment_data/file/951074/cycle-infrastructure-design-ltn-1-20.pdf#page=33",'DV1'!$N$34),IF(AND(Q27='DV1'!$B$42,O27='DV1'!$B$31),HYPERLINK("https://www.standardsforhighways.co.uk/tses/attachments/9b379a8b-b2e3-4ad3-8a93-ee4ea9c03f12?inline=true#page=30",'DV1'!$N$31),IF(AND(Q27='DV1'!$B$42,R27='DV1'!$B$31),HYPERLINK("https://www.standardsforhighways.co.uk/tses/attachments/9b379a8b-b2e3-4ad3-8a93-ee4ea9c03f12?inline=true#page=30",'DV1'!$N$31),IF(Q27='DV1'!$B$31,HYPERLINK("https://www.standardsforhighways.co.uk/tses/attachments/9b379a8b-b2e3-4ad3-8a93-ee4ea9c03f12?inline=true#page=30",'DV1'!$N$31),IF(Q27='DV1'!$B$36,HYPERLINK("https://assets.publishing.service.gov.uk/government/uploads/system/uploads/attachment_data/file/951074/cycle-infrastructure-design-ltn-1-20.pdf#page=33",'DV1'!$N$36),IF(Q27='DV1'!$B$37,HYPERLINK("https://assets.publishing.service.gov.uk/government/uploads/system/uploads/attachment_data/file/951074/cycle-infrastructure-design-ltn-1-20.pdf#page=33",'DV1'!$N$36),"")))))))</f>
        <v/>
      </c>
      <c r="R31" s="104" t="str">
        <f>IF(R27='DV1'!$B$8,HYPERLINK("https://assets.publishing.service.gov.uk/government/uploads/system/uploads/attachment_data/file/951074/cycle-infrastructure-design-ltn-1-20.pdf#page=33",'DV1'!$N$34),IF(R27='DV1'!$B$7,HYPERLINK("https://assets.publishing.service.gov.uk/government/uploads/system/uploads/attachment_data/file/951074/cycle-infrastructure-design-ltn-1-20.pdf#page=33",'DV1'!$N$34),IF(AND(R27='DV1'!$B$42,P27='DV1'!$B$31),HYPERLINK("https://www.standardsforhighways.co.uk/tses/attachments/9b379a8b-b2e3-4ad3-8a93-ee4ea9c03f12?inline=true#page=30",'DV1'!$N$31),IF(AND(R27='DV1'!$B$42,S27='DV1'!$B$31),HYPERLINK("https://www.standardsforhighways.co.uk/tses/attachments/9b379a8b-b2e3-4ad3-8a93-ee4ea9c03f12?inline=true#page=30",'DV1'!$N$31),IF(R27='DV1'!$B$31,HYPERLINK("https://www.standardsforhighways.co.uk/tses/attachments/9b379a8b-b2e3-4ad3-8a93-ee4ea9c03f12?inline=true#page=30",'DV1'!$N$31),IF(R27='DV1'!$B$36,HYPERLINK("https://assets.publishing.service.gov.uk/government/uploads/system/uploads/attachment_data/file/951074/cycle-infrastructure-design-ltn-1-20.pdf#page=33",'DV1'!$N$36),IF(R27='DV1'!$B$37,HYPERLINK("https://assets.publishing.service.gov.uk/government/uploads/system/uploads/attachment_data/file/951074/cycle-infrastructure-design-ltn-1-20.pdf#page=33",'DV1'!$N$36),"")))))))</f>
        <v/>
      </c>
      <c r="S31" s="104" t="str">
        <f>IF(S27='DV1'!$B$8,HYPERLINK("https://assets.publishing.service.gov.uk/government/uploads/system/uploads/attachment_data/file/951074/cycle-infrastructure-design-ltn-1-20.pdf#page=33",'DV1'!$N$34),IF(S27='DV1'!$B$7,HYPERLINK("https://assets.publishing.service.gov.uk/government/uploads/system/uploads/attachment_data/file/951074/cycle-infrastructure-design-ltn-1-20.pdf#page=33",'DV1'!$N$34),IF(AND(S27='DV1'!$B$42,Q27='DV1'!$B$31),HYPERLINK("https://www.standardsforhighways.co.uk/tses/attachments/9b379a8b-b2e3-4ad3-8a93-ee4ea9c03f12?inline=true#page=30",'DV1'!$N$31),IF(AND(S27='DV1'!$B$42,T27='DV1'!$B$31),HYPERLINK("https://www.standardsforhighways.co.uk/tses/attachments/9b379a8b-b2e3-4ad3-8a93-ee4ea9c03f12?inline=true#page=30",'DV1'!$N$31),IF(S27='DV1'!$B$31,HYPERLINK("https://www.standardsforhighways.co.uk/tses/attachments/9b379a8b-b2e3-4ad3-8a93-ee4ea9c03f12?inline=true#page=30",'DV1'!$N$31),IF(S27='DV1'!$B$36,HYPERLINK("https://assets.publishing.service.gov.uk/government/uploads/system/uploads/attachment_data/file/951074/cycle-infrastructure-design-ltn-1-20.pdf#page=33",'DV1'!$N$36),IF(S27='DV1'!$B$37,HYPERLINK("https://assets.publishing.service.gov.uk/government/uploads/system/uploads/attachment_data/file/951074/cycle-infrastructure-design-ltn-1-20.pdf#page=33",'DV1'!$N$36),"")))))))</f>
        <v/>
      </c>
      <c r="T31" s="104" t="str">
        <f>IF(T27='DV1'!$B$8,HYPERLINK("https://assets.publishing.service.gov.uk/government/uploads/system/uploads/attachment_data/file/951074/cycle-infrastructure-design-ltn-1-20.pdf#page=33",'DV1'!$N$34),IF(T27='DV1'!$B$7,HYPERLINK("https://assets.publishing.service.gov.uk/government/uploads/system/uploads/attachment_data/file/951074/cycle-infrastructure-design-ltn-1-20.pdf#page=33",'DV1'!$N$34),IF(AND(T27='DV1'!$B$42,R27='DV1'!$B$31),HYPERLINK("https://www.standardsforhighways.co.uk/tses/attachments/9b379a8b-b2e3-4ad3-8a93-ee4ea9c03f12?inline=true#page=30",'DV1'!$N$31),IF(AND(T27='DV1'!$B$42,U27='DV1'!$B$31),HYPERLINK("https://www.standardsforhighways.co.uk/tses/attachments/9b379a8b-b2e3-4ad3-8a93-ee4ea9c03f12?inline=true#page=30",'DV1'!$N$31),IF(T27='DV1'!$B$31,HYPERLINK("https://www.standardsforhighways.co.uk/tses/attachments/9b379a8b-b2e3-4ad3-8a93-ee4ea9c03f12?inline=true#page=30",'DV1'!$N$31),IF(T27='DV1'!$B$36,HYPERLINK("https://assets.publishing.service.gov.uk/government/uploads/system/uploads/attachment_data/file/951074/cycle-infrastructure-design-ltn-1-20.pdf#page=33",'DV1'!$N$36),IF(T27='DV1'!$B$37,HYPERLINK("https://assets.publishing.service.gov.uk/government/uploads/system/uploads/attachment_data/file/951074/cycle-infrastructure-design-ltn-1-20.pdf#page=33",'DV1'!$N$36),"")))))))</f>
        <v/>
      </c>
      <c r="U31" s="104" t="str">
        <f>IF(U27='DV1'!$B$8,HYPERLINK("https://assets.publishing.service.gov.uk/government/uploads/system/uploads/attachment_data/file/951074/cycle-infrastructure-design-ltn-1-20.pdf#page=33",'DV1'!$N$34),IF(U27='DV1'!$B$7,HYPERLINK("https://assets.publishing.service.gov.uk/government/uploads/system/uploads/attachment_data/file/951074/cycle-infrastructure-design-ltn-1-20.pdf#page=33",'DV1'!$N$34),IF(AND(U27='DV1'!$B$42,S27='DV1'!$B$31),HYPERLINK("https://www.standardsforhighways.co.uk/tses/attachments/9b379a8b-b2e3-4ad3-8a93-ee4ea9c03f12?inline=true#page=30",'DV1'!$N$31),IF(AND(U27='DV1'!$B$42,V27='DV1'!$B$31),HYPERLINK("https://www.standardsforhighways.co.uk/tses/attachments/9b379a8b-b2e3-4ad3-8a93-ee4ea9c03f12?inline=true#page=30",'DV1'!$N$31),IF(U27='DV1'!$B$31,HYPERLINK("https://www.standardsforhighways.co.uk/tses/attachments/9b379a8b-b2e3-4ad3-8a93-ee4ea9c03f12?inline=true#page=30",'DV1'!$N$31),IF(U27='DV1'!$B$36,HYPERLINK("https://assets.publishing.service.gov.uk/government/uploads/system/uploads/attachment_data/file/951074/cycle-infrastructure-design-ltn-1-20.pdf#page=33",'DV1'!$N$36),IF(U27='DV1'!$B$37,HYPERLINK("https://assets.publishing.service.gov.uk/government/uploads/system/uploads/attachment_data/file/951074/cycle-infrastructure-design-ltn-1-20.pdf#page=33",'DV1'!$N$36),"")))))))</f>
        <v/>
      </c>
      <c r="V31" s="104" t="str">
        <f>IF(V27='DV1'!$B$8,HYPERLINK("https://assets.publishing.service.gov.uk/government/uploads/system/uploads/attachment_data/file/951074/cycle-infrastructure-design-ltn-1-20.pdf#page=33",'DV1'!$N$34),IF(V27='DV1'!$B$7,HYPERLINK("https://assets.publishing.service.gov.uk/government/uploads/system/uploads/attachment_data/file/951074/cycle-infrastructure-design-ltn-1-20.pdf#page=33",'DV1'!$N$34),IF(AND(V27='DV1'!$B$42,T27='DV1'!$B$31),HYPERLINK("https://www.standardsforhighways.co.uk/tses/attachments/9b379a8b-b2e3-4ad3-8a93-ee4ea9c03f12?inline=true#page=30",'DV1'!$N$31),IF(AND(V27='DV1'!$B$42,W27='DV1'!$B$31),HYPERLINK("https://www.standardsforhighways.co.uk/tses/attachments/9b379a8b-b2e3-4ad3-8a93-ee4ea9c03f12?inline=true#page=30",'DV1'!$N$31),IF(V27='DV1'!$B$31,HYPERLINK("https://www.standardsforhighways.co.uk/tses/attachments/9b379a8b-b2e3-4ad3-8a93-ee4ea9c03f12?inline=true#page=30",'DV1'!$N$31),IF(V27='DV1'!$B$36,HYPERLINK("https://assets.publishing.service.gov.uk/government/uploads/system/uploads/attachment_data/file/951074/cycle-infrastructure-design-ltn-1-20.pdf#page=33",'DV1'!$N$36),IF(V27='DV1'!$B$37,HYPERLINK("https://assets.publishing.service.gov.uk/government/uploads/system/uploads/attachment_data/file/951074/cycle-infrastructure-design-ltn-1-20.pdf#page=33",'DV1'!$N$36),"")))))))</f>
        <v/>
      </c>
      <c r="W31" s="104" t="str">
        <f>IF(W27='DV1'!$B$8,HYPERLINK("https://assets.publishing.service.gov.uk/government/uploads/system/uploads/attachment_data/file/951074/cycle-infrastructure-design-ltn-1-20.pdf#page=33",'DV1'!$N$34),IF(W27='DV1'!$B$7,HYPERLINK("https://assets.publishing.service.gov.uk/government/uploads/system/uploads/attachment_data/file/951074/cycle-infrastructure-design-ltn-1-20.pdf#page=33",'DV1'!$N$34),IF(AND(W27='DV1'!$B$42,U27='DV1'!$B$31),HYPERLINK("https://www.standardsforhighways.co.uk/tses/attachments/9b379a8b-b2e3-4ad3-8a93-ee4ea9c03f12?inline=true#page=30",'DV1'!$N$31),IF(AND(W27='DV1'!$B$42,X27='DV1'!$B$31),HYPERLINK("https://www.standardsforhighways.co.uk/tses/attachments/9b379a8b-b2e3-4ad3-8a93-ee4ea9c03f12?inline=true#page=30",'DV1'!$N$31),IF(W27='DV1'!$B$31,HYPERLINK("https://www.standardsforhighways.co.uk/tses/attachments/9b379a8b-b2e3-4ad3-8a93-ee4ea9c03f12?inline=true#page=30",'DV1'!$N$31),IF(W27='DV1'!$B$36,HYPERLINK("https://assets.publishing.service.gov.uk/government/uploads/system/uploads/attachment_data/file/951074/cycle-infrastructure-design-ltn-1-20.pdf#page=33",'DV1'!$N$36),IF(W27='DV1'!$B$37,HYPERLINK("https://assets.publishing.service.gov.uk/government/uploads/system/uploads/attachment_data/file/951074/cycle-infrastructure-design-ltn-1-20.pdf#page=33",'DV1'!$N$36),"")))))))</f>
        <v/>
      </c>
      <c r="X31" s="104" t="str">
        <f>IF(X27='DV1'!$B$8,HYPERLINK("https://assets.publishing.service.gov.uk/government/uploads/system/uploads/attachment_data/file/951074/cycle-infrastructure-design-ltn-1-20.pdf#page=33",'DV1'!$N$34),IF(X27='DV1'!$B$7,HYPERLINK("https://assets.publishing.service.gov.uk/government/uploads/system/uploads/attachment_data/file/951074/cycle-infrastructure-design-ltn-1-20.pdf#page=33",'DV1'!$N$34),IF(AND(X27='DV1'!$B$42,V27='DV1'!$B$31),HYPERLINK("https://www.standardsforhighways.co.uk/tses/attachments/9b379a8b-b2e3-4ad3-8a93-ee4ea9c03f12?inline=true#page=30",'DV1'!$N$31),IF(AND(X27='DV1'!$B$42,Y27='DV1'!$B$31),HYPERLINK("https://www.standardsforhighways.co.uk/tses/attachments/9b379a8b-b2e3-4ad3-8a93-ee4ea9c03f12?inline=true#page=30",'DV1'!$N$31),IF(X27='DV1'!$B$31,HYPERLINK("https://www.standardsforhighways.co.uk/tses/attachments/9b379a8b-b2e3-4ad3-8a93-ee4ea9c03f12?inline=true#page=30",'DV1'!$N$31),IF(X27='DV1'!$B$36,HYPERLINK("https://assets.publishing.service.gov.uk/government/uploads/system/uploads/attachment_data/file/951074/cycle-infrastructure-design-ltn-1-20.pdf#page=33",'DV1'!$N$36),IF(X27='DV1'!$B$37,HYPERLINK("https://assets.publishing.service.gov.uk/government/uploads/system/uploads/attachment_data/file/951074/cycle-infrastructure-design-ltn-1-20.pdf#page=33",'DV1'!$N$36),"")))))))</f>
        <v/>
      </c>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row>
    <row r="32" spans="1:63" s="75" customFormat="1" ht="159.65" customHeight="1" x14ac:dyDescent="0.4">
      <c r="A32" s="74"/>
      <c r="B32" s="214"/>
      <c r="C32" s="215"/>
      <c r="D32" s="189" t="s">
        <v>142</v>
      </c>
      <c r="E32" s="190"/>
      <c r="F32" s="222" t="str">
        <f>IF(AND(F27='DV1'!$B$8,'DV1'!$C$68&gt;1),'DV1'!$O$35,IF(AND(F27='DV1'!$B$8,'DV1'!$C$68&lt;=1),'DV1'!$P$35,IF(AND(F27='DV1'!$B$7,'DV1'!$C$68&lt;&gt;0),'DV1'!$O$34,IF(AND(F27='DV1'!$B$7,'DV1'!$C$68=0),'DV1'!$P$34,IF(F27='DV1'!$B$15,'DV1'!$O$42,IF(F27='DV1'!$B$11,'DV1'!$O$38,IF(F27='DV1'!$B$31,'DV1'!$O$31,IF(AND(F27='DV1'!$B$36,'DV1'!$C$68=0),'DV1'!$O$36,IF(AND(F27='DV1'!$B$36,'DV1'!$C$68=1),'DV1'!$P$36,IF(AND(F27='DV1'!$B$36,'DV1'!$C$68=2),'DV1'!$Q$36,IF(AND(F27='DV1'!$B$36,'DV1'!$C$68=3),'DV1'!$R$36,IF(AND(F27='DV1'!$B$36,'DV1'!$C$68=4),'DV1'!$S$36,IF(AND(F27='DV1'!$B$36,'DV1'!$C$68=5),'DV1'!$T$36,IF(AND(F27='DV1'!$B$37,'DV1'!$C$68=0),'DV1'!$O$37,IF(AND(F27='DV1'!$B$37,'DV1'!$C$68=1),'DV1'!$P$37,IF(AND(F27='DV1'!$B$37,'DV1'!$C$68=2),'DV1'!$Q$37,IF(AND(F27='DV1'!$B$37,'DV1'!$C$68=3),'DV1'!$R$37,IF(AND(F27='DV1'!$B$37,'DV1'!$C$68=4),'DV1'!$S$37,IF(AND(F27='DV1'!$B$37,'DV1'!$C$68=5),'DV1'!$T$37,"")))))))))))))))))))</f>
        <v/>
      </c>
      <c r="G32" s="223"/>
      <c r="H32" s="89" t="str">
        <f>IF(AND(H27='DV1'!$B$8,'DV1'!$C$68&gt;1),'DV1'!$O$35,IF(AND(H27='DV1'!$B$8,'DV1'!$C$68&lt;=1),'DV1'!$P$35,IF(AND(H27='DV1'!$B$7,'DV1'!$C$68&lt;&gt;0),'DV1'!$O$34,IF(AND(H27='DV1'!$B$7,'DV1'!$C$68=0),'DV1'!$P$34,IF(H27='DV1'!$B$15,'DV1'!$O$42,IF(H27='DV1'!$B$11,'DV1'!$O$38,IF(H27='DV1'!$B$31,'DV1'!$O$31,IF(AND(H27='DV1'!$B$36,'DV1'!$C$68=0),'DV1'!$O$36,IF(AND(H27='DV1'!$B$36,'DV1'!$C$68=1),'DV1'!$P$36,IF(AND(H27='DV1'!$B$36,'DV1'!$C$68=2),'DV1'!$Q$36,IF(AND(H27='DV1'!$B$36,'DV1'!$C$68=3),'DV1'!$R$36,IF(AND(H27='DV1'!$B$36,'DV1'!$C$68=4),'DV1'!$S$36,IF(AND(H27='DV1'!$B$36,'DV1'!$C$68=5),'DV1'!$T$36,IF(AND(H27='DV1'!$B$37,'DV1'!$C$68=0),'DV1'!$O$37,IF(AND(H27='DV1'!$B$37,'DV1'!$C$68=1),'DV1'!$P$37,IF(AND(H27='DV1'!$B$37,'DV1'!$C$68=2),'DV1'!$Q$37,IF(AND(H27='DV1'!$B$37,'DV1'!$C$68=3),'DV1'!$R$37,IF(AND(H27='DV1'!$B$37,'DV1'!$C$68=4),'DV1'!$S$37,IF(AND(H27='DV1'!$B$37,'DV1'!$C$68=5),'DV1'!$T$37,"")))))))))))))))))))</f>
        <v/>
      </c>
      <c r="I32" s="222" t="str">
        <f>IF(AND(I27='DV1'!$B$8,'DV1'!$C$68&gt;1),'DV1'!$O$35,IF(AND(I27='DV1'!$B$8,'DV1'!$C$68&lt;=1),'DV1'!$P$35,IF(AND(I27='DV1'!$B$7,'DV1'!$C$68&lt;&gt;0),'DV1'!$O$34,IF(AND(I27='DV1'!$B$7,'DV1'!$C$68=0),'DV1'!$P$34,IF(I27='DV1'!$B$15,'DV1'!$O$42,IF(I27='DV1'!$B$11,'DV1'!$O$38,IF(I27='DV1'!$B$31,'DV1'!$O$31,IF(AND(I27='DV1'!$B$36,'DV1'!$C$68=0),'DV1'!$O$36,IF(AND(I27='DV1'!$B$36,'DV1'!$C$68=1),'DV1'!$P$36,IF(AND(I27='DV1'!$B$36,'DV1'!$C$68=2),'DV1'!$Q$36,IF(AND(I27='DV1'!$B$36,'DV1'!$C$68=3),'DV1'!$R$36,IF(AND(I27='DV1'!$B$36,'DV1'!$C$68=4),'DV1'!$S$36,IF(AND(I27='DV1'!$B$36,'DV1'!$C$68=5),'DV1'!$T$36,IF(AND(I27='DV1'!$B$37,'DV1'!$C$68=0),'DV1'!$O$37,IF(AND(I27='DV1'!$B$37,'DV1'!$C$68=1),'DV1'!$P$37,IF(AND(I27='DV1'!$B$37,'DV1'!$C$68=2),'DV1'!$Q$37,IF(AND(I27='DV1'!$B$37,'DV1'!$C$68=3),'DV1'!$R$37,IF(AND(I27='DV1'!$B$37,'DV1'!$C$68=4),'DV1'!$S$37,IF(AND(I27='DV1'!$B$37,'DV1'!$C$68=5),'DV1'!$T$37,"")))))))))))))))))))</f>
        <v/>
      </c>
      <c r="J32" s="223"/>
      <c r="K32" s="222" t="str">
        <f>IF(AND(K27='DV1'!$B$8,'DV1'!$C$68&gt;1),'DV1'!$O$35,IF(AND(K27='DV1'!$B$8,'DV1'!$C$68&lt;=1),'DV1'!$P$35,IF(AND(K27='DV1'!$B$7,'DV1'!$C$68&lt;&gt;0),'DV1'!$O$34,IF(AND(K27='DV1'!$B$7,'DV1'!$C$68=0),'DV1'!$P$34,IF(K27='DV1'!$B$15,'DV1'!$O$42,IF(K27='DV1'!$B$11,'DV1'!$O$38,IF(K27='DV1'!$B$31,'DV1'!$O$31,IF(AND(K27='DV1'!$B$36,'DV1'!$C$68=0),'DV1'!$O$36,IF(AND(K27='DV1'!$B$36,'DV1'!$C$68=1),'DV1'!$P$36,IF(AND(K27='DV1'!$B$36,'DV1'!$C$68=2),'DV1'!$Q$36,IF(AND(K27='DV1'!$B$36,'DV1'!$C$68=3),'DV1'!$R$36,IF(AND(K27='DV1'!$B$36,'DV1'!$C$68=4),'DV1'!$S$36,IF(AND(K27='DV1'!$B$36,'DV1'!$C$68=5),'DV1'!$T$36,IF(AND(K27='DV1'!$B$37,'DV1'!$C$68=0),'DV1'!$O$37,IF(AND(K27='DV1'!$B$37,'DV1'!$C$68=1),'DV1'!$P$37,IF(AND(K27='DV1'!$B$37,'DV1'!$C$68=2),'DV1'!$Q$37,IF(AND(K27='DV1'!$B$37,'DV1'!$C$68=3),'DV1'!$R$37,IF(AND(K27='DV1'!$B$37,'DV1'!$C$68=4),'DV1'!$S$37,IF(AND(K27='DV1'!$B$37,'DV1'!$C$68=5),'DV1'!$T$37,"")))))))))))))))))))</f>
        <v/>
      </c>
      <c r="L32" s="223"/>
      <c r="M32" s="89" t="str">
        <f>IF(AND(M27='DV1'!$B$8,'DV1'!$C$68&gt;1),'DV1'!$O$35,IF(AND(M27='DV1'!$B$8,'DV1'!$C$68&lt;=1),'DV1'!$P$35,IF(AND(M27='DV1'!$B$7,'DV1'!$C$68&lt;&gt;0),'DV1'!$O$34,IF(AND(M27='DV1'!$B$7,'DV1'!$C$68=0),'DV1'!$P$34,IF(M27='DV1'!$B$15,'DV1'!$O$42,IF(M27='DV1'!$B$11,'DV1'!$O$38,IF(M27='DV1'!$B$31,'DV1'!$O$31,IF(AND(M27='DV1'!$B$36,'DV1'!$C$68=0),'DV1'!$O$36,IF(AND(M27='DV1'!$B$36,'DV1'!$C$68=1),'DV1'!$P$36,IF(AND(M27='DV1'!$B$36,'DV1'!$C$68=2),'DV1'!$Q$36,IF(AND(M27='DV1'!$B$36,'DV1'!$C$68=3),'DV1'!$R$36,IF(AND(M27='DV1'!$B$36,'DV1'!$C$68=4),'DV1'!$S$36,IF(AND(M27='DV1'!$B$36,'DV1'!$C$68=5),'DV1'!$T$36,IF(AND(M27='DV1'!$B$37,'DV1'!$C$68=0),'DV1'!$O$37,IF(AND(M27='DV1'!$B$37,'DV1'!$C$68=1),'DV1'!$P$37,IF(AND(M27='DV1'!$B$37,'DV1'!$C$68=2),'DV1'!$Q$37,IF(AND(M27='DV1'!$B$37,'DV1'!$C$68=3),'DV1'!$R$37,IF(AND(M27='DV1'!$B$37,'DV1'!$C$68=4),'DV1'!$S$37,IF(AND(M27='DV1'!$B$37,'DV1'!$C$68=5),'DV1'!$T$37,"")))))))))))))))))))</f>
        <v/>
      </c>
      <c r="N32" s="89" t="str">
        <f>IF(AND(N27='DV1'!$B$8,'DV1'!$C$68&gt;1),'DV1'!$O$35,IF(AND(N27='DV1'!$B$8,'DV1'!$C$68&lt;=1),'DV1'!$P$35,IF(AND(N27='DV1'!$B$7,'DV1'!$C$68&lt;&gt;0),'DV1'!$O$34,IF(AND(N27='DV1'!$B$7,'DV1'!$C$68=0),'DV1'!$P$34,IF(N27='DV1'!$B$15,'DV1'!$O$42,IF(N27='DV1'!$B$11,'DV1'!$O$38,IF(N27='DV1'!$B$31,'DV1'!$O$31,IF(AND(N27='DV1'!$B$36,'DV1'!$C$68=0),'DV1'!$O$36,IF(AND(N27='DV1'!$B$36,'DV1'!$C$68=1),'DV1'!$P$36,IF(AND(N27='DV1'!$B$36,'DV1'!$C$68=2),'DV1'!$Q$36,IF(AND(N27='DV1'!$B$36,'DV1'!$C$68=3),'DV1'!$R$36,IF(AND(N27='DV1'!$B$36,'DV1'!$C$68=4),'DV1'!$S$36,IF(AND(N27='DV1'!$B$36,'DV1'!$C$68=5),'DV1'!$T$36,IF(AND(N27='DV1'!$B$37,'DV1'!$C$68=0),'DV1'!$O$37,IF(AND(N27='DV1'!$B$37,'DV1'!$C$68=1),'DV1'!$P$37,IF(AND(N27='DV1'!$B$37,'DV1'!$C$68=2),'DV1'!$Q$37,IF(AND(N27='DV1'!$B$37,'DV1'!$C$68=3),'DV1'!$R$37,IF(AND(N27='DV1'!$B$37,'DV1'!$C$68=4),'DV1'!$S$37,IF(AND(N27='DV1'!$B$37,'DV1'!$C$68=5),'DV1'!$T$37,"")))))))))))))))))))</f>
        <v/>
      </c>
      <c r="O32" s="89" t="str">
        <f>IF(AND(O27='DV1'!$B$8,'DV1'!$C$68&gt;1),'DV1'!$O$35,IF(AND(O27='DV1'!$B$8,'DV1'!$C$68&lt;=1),'DV1'!$P$35,IF(AND(O27='DV1'!$B$7,'DV1'!$C$68&lt;&gt;0),'DV1'!$O$34,IF(AND(O27='DV1'!$B$7,'DV1'!$C$68=0),'DV1'!$P$34,IF(O27='DV1'!$B$15,'DV1'!$O$42,IF(O27='DV1'!$B$11,'DV1'!$O$38,IF(O27='DV1'!$B$31,'DV1'!$O$31,IF(AND(O27='DV1'!$B$36,'DV1'!$C$68=0),'DV1'!$O$36,IF(AND(O27='DV1'!$B$36,'DV1'!$C$68=1),'DV1'!$P$36,IF(AND(O27='DV1'!$B$36,'DV1'!$C$68=2),'DV1'!$Q$36,IF(AND(O27='DV1'!$B$36,'DV1'!$C$68=3),'DV1'!$R$36,IF(AND(O27='DV1'!$B$36,'DV1'!$C$68=4),'DV1'!$S$36,IF(AND(O27='DV1'!$B$36,'DV1'!$C$68=5),'DV1'!$T$36,IF(AND(O27='DV1'!$B$37,'DV1'!$C$68=0),'DV1'!$O$37,IF(AND(O27='DV1'!$B$37,'DV1'!$C$68=1),'DV1'!$P$37,IF(AND(O27='DV1'!$B$37,'DV1'!$C$68=2),'DV1'!$Q$37,IF(AND(O27='DV1'!$B$37,'DV1'!$C$68=3),'DV1'!$R$37,IF(AND(O27='DV1'!$B$37,'DV1'!$C$68=4),'DV1'!$S$37,IF(AND(O27='DV1'!$B$37,'DV1'!$C$68=5),'DV1'!$T$37,"")))))))))))))))))))</f>
        <v/>
      </c>
      <c r="P32" s="89" t="str">
        <f>IF(AND(P27='DV1'!$B$8,'DV1'!$C$68&gt;1),'DV1'!$O$35,IF(AND(P27='DV1'!$B$8,'DV1'!$C$68&lt;=1),'DV1'!$P$35,IF(AND(P27='DV1'!$B$7,'DV1'!$C$68&lt;&gt;0),'DV1'!$O$34,IF(AND(P27='DV1'!$B$7,'DV1'!$C$68=0),'DV1'!$P$34,IF(P27='DV1'!$B$15,'DV1'!$O$42,IF(P27='DV1'!$B$11,'DV1'!$O$38,IF(P27='DV1'!$B$31,'DV1'!$O$31,IF(AND(P27='DV1'!$B$36,'DV1'!$C$68=0),'DV1'!$O$36,IF(AND(P27='DV1'!$B$36,'DV1'!$C$68=1),'DV1'!$P$36,IF(AND(P27='DV1'!$B$36,'DV1'!$C$68=2),'DV1'!$Q$36,IF(AND(P27='DV1'!$B$36,'DV1'!$C$68=3),'DV1'!$R$36,IF(AND(P27='DV1'!$B$36,'DV1'!$C$68=4),'DV1'!$S$36,IF(AND(P27='DV1'!$B$36,'DV1'!$C$68=5),'DV1'!$T$36,IF(AND(P27='DV1'!$B$37,'DV1'!$C$68=0),'DV1'!$O$37,IF(AND(P27='DV1'!$B$37,'DV1'!$C$68=1),'DV1'!$P$37,IF(AND(P27='DV1'!$B$37,'DV1'!$C$68=2),'DV1'!$Q$37,IF(AND(P27='DV1'!$B$37,'DV1'!$C$68=3),'DV1'!$R$37,IF(AND(P27='DV1'!$B$37,'DV1'!$C$68=4),'DV1'!$S$37,IF(AND(P27='DV1'!$B$37,'DV1'!$C$68=5),'DV1'!$T$37,"")))))))))))))))))))</f>
        <v/>
      </c>
      <c r="Q32" s="89" t="str">
        <f>IF(AND(Q27='DV1'!$B$8,'DV1'!$C$68&gt;1),'DV1'!$O$35,IF(AND(Q27='DV1'!$B$8,'DV1'!$C$68&lt;=1),'DV1'!$P$35,IF(AND(Q27='DV1'!$B$7,'DV1'!$C$68&lt;&gt;0),'DV1'!$O$34,IF(AND(Q27='DV1'!$B$7,'DV1'!$C$68=0),'DV1'!$P$34,IF(Q27='DV1'!$B$15,'DV1'!$O$42,IF(Q27='DV1'!$B$11,'DV1'!$O$38,IF(Q27='DV1'!$B$31,'DV1'!$O$31,IF(AND(Q27='DV1'!$B$36,'DV1'!$C$68=0),'DV1'!$O$36,IF(AND(Q27='DV1'!$B$36,'DV1'!$C$68=1),'DV1'!$P$36,IF(AND(Q27='DV1'!$B$36,'DV1'!$C$68=2),'DV1'!$Q$36,IF(AND(Q27='DV1'!$B$36,'DV1'!$C$68=3),'DV1'!$R$36,IF(AND(Q27='DV1'!$B$36,'DV1'!$C$68=4),'DV1'!$S$36,IF(AND(Q27='DV1'!$B$36,'DV1'!$C$68=5),'DV1'!$T$36,IF(AND(Q27='DV1'!$B$37,'DV1'!$C$68=0),'DV1'!$O$37,IF(AND(Q27='DV1'!$B$37,'DV1'!$C$68=1),'DV1'!$P$37,IF(AND(Q27='DV1'!$B$37,'DV1'!$C$68=2),'DV1'!$Q$37,IF(AND(Q27='DV1'!$B$37,'DV1'!$C$68=3),'DV1'!$R$37,IF(AND(Q27='DV1'!$B$37,'DV1'!$C$68=4),'DV1'!$S$37,IF(AND(Q27='DV1'!$B$37,'DV1'!$C$68=5),'DV1'!$T$37,"")))))))))))))))))))</f>
        <v/>
      </c>
      <c r="R32" s="89" t="str">
        <f>IF(AND(R27='DV1'!$B$8,'DV1'!$C$68&gt;1),'DV1'!$O$35,IF(AND(R27='DV1'!$B$8,'DV1'!$C$68&lt;=1),'DV1'!$P$35,IF(AND(R27='DV1'!$B$7,'DV1'!$C$68&lt;&gt;0),'DV1'!$O$34,IF(AND(R27='DV1'!$B$7,'DV1'!$C$68=0),'DV1'!$P$34,IF(R27='DV1'!$B$15,'DV1'!$O$42,IF(R27='DV1'!$B$11,'DV1'!$O$38,IF(R27='DV1'!$B$31,'DV1'!$O$31,IF(AND(R27='DV1'!$B$36,'DV1'!$C$68=0),'DV1'!$O$36,IF(AND(R27='DV1'!$B$36,'DV1'!$C$68=1),'DV1'!$P$36,IF(AND(R27='DV1'!$B$36,'DV1'!$C$68=2),'DV1'!$Q$36,IF(AND(R27='DV1'!$B$36,'DV1'!$C$68=3),'DV1'!$R$36,IF(AND(R27='DV1'!$B$36,'DV1'!$C$68=4),'DV1'!$S$36,IF(AND(R27='DV1'!$B$36,'DV1'!$C$68=5),'DV1'!$T$36,IF(AND(R27='DV1'!$B$37,'DV1'!$C$68=0),'DV1'!$O$37,IF(AND(R27='DV1'!$B$37,'DV1'!$C$68=1),'DV1'!$P$37,IF(AND(R27='DV1'!$B$37,'DV1'!$C$68=2),'DV1'!$Q$37,IF(AND(R27='DV1'!$B$37,'DV1'!$C$68=3),'DV1'!$R$37,IF(AND(R27='DV1'!$B$37,'DV1'!$C$68=4),'DV1'!$S$37,IF(AND(R27='DV1'!$B$37,'DV1'!$C$68=5),'DV1'!$T$37,"")))))))))))))))))))</f>
        <v/>
      </c>
      <c r="S32" s="89" t="str">
        <f>IF(AND(S27='DV1'!$B$8,'DV1'!$C$68&gt;1),'DV1'!$O$35,IF(AND(S27='DV1'!$B$8,'DV1'!$C$68&lt;=1),'DV1'!$P$35,IF(AND(S27='DV1'!$B$7,'DV1'!$C$68&lt;&gt;0),'DV1'!$O$34,IF(AND(S27='DV1'!$B$7,'DV1'!$C$68=0),'DV1'!$P$34,IF(S27='DV1'!$B$15,'DV1'!$O$42,IF(S27='DV1'!$B$11,'DV1'!$O$38,IF(S27='DV1'!$B$31,'DV1'!$O$31,IF(AND(S27='DV1'!$B$36,'DV1'!$C$68=0),'DV1'!$O$36,IF(AND(S27='DV1'!$B$36,'DV1'!$C$68=1),'DV1'!$P$36,IF(AND(S27='DV1'!$B$36,'DV1'!$C$68=2),'DV1'!$Q$36,IF(AND(S27='DV1'!$B$36,'DV1'!$C$68=3),'DV1'!$R$36,IF(AND(S27='DV1'!$B$36,'DV1'!$C$68=4),'DV1'!$S$36,IF(AND(S27='DV1'!$B$36,'DV1'!$C$68=5),'DV1'!$T$36,IF(AND(S27='DV1'!$B$37,'DV1'!$C$68=0),'DV1'!$O$37,IF(AND(S27='DV1'!$B$37,'DV1'!$C$68=1),'DV1'!$P$37,IF(AND(S27='DV1'!$B$37,'DV1'!$C$68=2),'DV1'!$Q$37,IF(AND(S27='DV1'!$B$37,'DV1'!$C$68=3),'DV1'!$R$37,IF(AND(S27='DV1'!$B$37,'DV1'!$C$68=4),'DV1'!$S$37,IF(AND(S27='DV1'!$B$37,'DV1'!$C$68=5),'DV1'!$T$37,"")))))))))))))))))))</f>
        <v/>
      </c>
      <c r="T32" s="89" t="str">
        <f>IF(AND(T27='DV1'!$B$8,'DV1'!$C$68&gt;1),'DV1'!$O$35,IF(AND(T27='DV1'!$B$8,'DV1'!$C$68&lt;=1),'DV1'!$P$35,IF(AND(T27='DV1'!$B$7,'DV1'!$C$68&lt;&gt;0),'DV1'!$O$34,IF(AND(T27='DV1'!$B$7,'DV1'!$C$68=0),'DV1'!$P$34,IF(T27='DV1'!$B$15,'DV1'!$O$42,IF(T27='DV1'!$B$11,'DV1'!$O$38,IF(T27='DV1'!$B$31,'DV1'!$O$31,IF(AND(T27='DV1'!$B$36,'DV1'!$C$68=0),'DV1'!$O$36,IF(AND(T27='DV1'!$B$36,'DV1'!$C$68=1),'DV1'!$P$36,IF(AND(T27='DV1'!$B$36,'DV1'!$C$68=2),'DV1'!$Q$36,IF(AND(T27='DV1'!$B$36,'DV1'!$C$68=3),'DV1'!$R$36,IF(AND(T27='DV1'!$B$36,'DV1'!$C$68=4),'DV1'!$S$36,IF(AND(T27='DV1'!$B$36,'DV1'!$C$68=5),'DV1'!$T$36,IF(AND(T27='DV1'!$B$37,'DV1'!$C$68=0),'DV1'!$O$37,IF(AND(T27='DV1'!$B$37,'DV1'!$C$68=1),'DV1'!$P$37,IF(AND(T27='DV1'!$B$37,'DV1'!$C$68=2),'DV1'!$Q$37,IF(AND(T27='DV1'!$B$37,'DV1'!$C$68=3),'DV1'!$R$37,IF(AND(T27='DV1'!$B$37,'DV1'!$C$68=4),'DV1'!$S$37,IF(AND(T27='DV1'!$B$37,'DV1'!$C$68=5),'DV1'!$T$37,"")))))))))))))))))))</f>
        <v/>
      </c>
      <c r="U32" s="89" t="str">
        <f>IF(AND(U27='DV1'!$B$8,'DV1'!$C$68&gt;1),'DV1'!$O$35,IF(AND(U27='DV1'!$B$8,'DV1'!$C$68&lt;=1),'DV1'!$P$35,IF(AND(U27='DV1'!$B$7,'DV1'!$C$68&lt;&gt;0),'DV1'!$O$34,IF(AND(U27='DV1'!$B$7,'DV1'!$C$68=0),'DV1'!$P$34,IF(U27='DV1'!$B$15,'DV1'!$O$42,IF(U27='DV1'!$B$11,'DV1'!$O$38,IF(U27='DV1'!$B$31,'DV1'!$O$31,IF(AND(U27='DV1'!$B$36,'DV1'!$C$68=0),'DV1'!$O$36,IF(AND(U27='DV1'!$B$36,'DV1'!$C$68=1),'DV1'!$P$36,IF(AND(U27='DV1'!$B$36,'DV1'!$C$68=2),'DV1'!$Q$36,IF(AND(U27='DV1'!$B$36,'DV1'!$C$68=3),'DV1'!$R$36,IF(AND(U27='DV1'!$B$36,'DV1'!$C$68=4),'DV1'!$S$36,IF(AND(U27='DV1'!$B$36,'DV1'!$C$68=5),'DV1'!$T$36,IF(AND(U27='DV1'!$B$37,'DV1'!$C$68=0),'DV1'!$O$37,IF(AND(U27='DV1'!$B$37,'DV1'!$C$68=1),'DV1'!$P$37,IF(AND(U27='DV1'!$B$37,'DV1'!$C$68=2),'DV1'!$Q$37,IF(AND(U27='DV1'!$B$37,'DV1'!$C$68=3),'DV1'!$R$37,IF(AND(U27='DV1'!$B$37,'DV1'!$C$68=4),'DV1'!$S$37,IF(AND(U27='DV1'!$B$37,'DV1'!$C$68=5),'DV1'!$T$37,"")))))))))))))))))))</f>
        <v/>
      </c>
      <c r="V32" s="89" t="str">
        <f>IF(AND(V27='DV1'!$B$8,'DV1'!$C$68&gt;1),'DV1'!$O$35,IF(AND(V27='DV1'!$B$8,'DV1'!$C$68&lt;=1),'DV1'!$P$35,IF(AND(V27='DV1'!$B$7,'DV1'!$C$68&lt;&gt;0),'DV1'!$O$34,IF(AND(V27='DV1'!$B$7,'DV1'!$C$68=0),'DV1'!$P$34,IF(V27='DV1'!$B$15,'DV1'!$O$42,IF(V27='DV1'!$B$11,'DV1'!$O$38,IF(V27='DV1'!$B$31,'DV1'!$O$31,IF(AND(V27='DV1'!$B$36,'DV1'!$C$68=0),'DV1'!$O$36,IF(AND(V27='DV1'!$B$36,'DV1'!$C$68=1),'DV1'!$P$36,IF(AND(V27='DV1'!$B$36,'DV1'!$C$68=2),'DV1'!$Q$36,IF(AND(V27='DV1'!$B$36,'DV1'!$C$68=3),'DV1'!$R$36,IF(AND(V27='DV1'!$B$36,'DV1'!$C$68=4),'DV1'!$S$36,IF(AND(V27='DV1'!$B$36,'DV1'!$C$68=5),'DV1'!$T$36,IF(AND(V27='DV1'!$B$37,'DV1'!$C$68=0),'DV1'!$O$37,IF(AND(V27='DV1'!$B$37,'DV1'!$C$68=1),'DV1'!$P$37,IF(AND(V27='DV1'!$B$37,'DV1'!$C$68=2),'DV1'!$Q$37,IF(AND(V27='DV1'!$B$37,'DV1'!$C$68=3),'DV1'!$R$37,IF(AND(V27='DV1'!$B$37,'DV1'!$C$68=4),'DV1'!$S$37,IF(AND(V27='DV1'!$B$37,'DV1'!$C$68=5),'DV1'!$T$37,"")))))))))))))))))))</f>
        <v/>
      </c>
      <c r="W32" s="89" t="str">
        <f>IF(AND(W27='DV1'!$B$8,'DV1'!$C$68&gt;1),'DV1'!$O$35,IF(AND(W27='DV1'!$B$8,'DV1'!$C$68&lt;=1),'DV1'!$P$35,IF(AND(W27='DV1'!$B$7,'DV1'!$C$68&lt;&gt;0),'DV1'!$O$34,IF(AND(W27='DV1'!$B$7,'DV1'!$C$68=0),'DV1'!$P$34,IF(W27='DV1'!$B$15,'DV1'!$O$42,IF(W27='DV1'!$B$11,'DV1'!$O$38,IF(W27='DV1'!$B$31,'DV1'!$O$31,IF(AND(W27='DV1'!$B$36,'DV1'!$C$68=0),'DV1'!$O$36,IF(AND(W27='DV1'!$B$36,'DV1'!$C$68=1),'DV1'!$P$36,IF(AND(W27='DV1'!$B$36,'DV1'!$C$68=2),'DV1'!$Q$36,IF(AND(W27='DV1'!$B$36,'DV1'!$C$68=3),'DV1'!$R$36,IF(AND(W27='DV1'!$B$36,'DV1'!$C$68=4),'DV1'!$S$36,IF(AND(W27='DV1'!$B$36,'DV1'!$C$68=5),'DV1'!$T$36,IF(AND(W27='DV1'!$B$37,'DV1'!$C$68=0),'DV1'!$O$37,IF(AND(W27='DV1'!$B$37,'DV1'!$C$68=1),'DV1'!$P$37,IF(AND(W27='DV1'!$B$37,'DV1'!$C$68=2),'DV1'!$Q$37,IF(AND(W27='DV1'!$B$37,'DV1'!$C$68=3),'DV1'!$R$37,IF(AND(W27='DV1'!$B$37,'DV1'!$C$68=4),'DV1'!$S$37,IF(AND(W27='DV1'!$B$37,'DV1'!$C$68=5),'DV1'!$T$37,"")))))))))))))))))))</f>
        <v/>
      </c>
      <c r="X32" s="89" t="str">
        <f>IF(AND(X27='DV1'!$B$8,'DV1'!$C$68&gt;1),'DV1'!$O$35,IF(AND(X27='DV1'!$B$8,'DV1'!$C$68&lt;=1),'DV1'!$P$35,IF(AND(X27='DV1'!$B$7,'DV1'!$C$68&lt;&gt;0),'DV1'!$O$34,IF(AND(X27='DV1'!$B$7,'DV1'!$C$68=0),'DV1'!$P$34,IF(X27='DV1'!$B$15,'DV1'!$O$42,IF(X27='DV1'!$B$11,'DV1'!$O$38,IF(X27='DV1'!$B$31,'DV1'!$O$31,IF(AND(X27='DV1'!$B$36,'DV1'!$C$68=0),'DV1'!$O$36,IF(AND(X27='DV1'!$B$36,'DV1'!$C$68=1),'DV1'!$P$36,IF(AND(X27='DV1'!$B$36,'DV1'!$C$68=2),'DV1'!$Q$36,IF(AND(X27='DV1'!$B$36,'DV1'!$C$68=3),'DV1'!$R$36,IF(AND(X27='DV1'!$B$36,'DV1'!$C$68=4),'DV1'!$S$36,IF(AND(X27='DV1'!$B$36,'DV1'!$C$68=5),'DV1'!$T$36,IF(AND(X27='DV1'!$B$37,'DV1'!$C$68=0),'DV1'!$O$37,IF(AND(X27='DV1'!$B$37,'DV1'!$C$68=1),'DV1'!$P$37,IF(AND(X27='DV1'!$B$37,'DV1'!$C$68=2),'DV1'!$Q$37,IF(AND(X27='DV1'!$B$37,'DV1'!$C$68=3),'DV1'!$R$37,IF(AND(X27='DV1'!$B$37,'DV1'!$C$68=4),'DV1'!$S$37,IF(AND(X27='DV1'!$B$37,'DV1'!$C$68=5),'DV1'!$T$37,"")))))))))))))))))))</f>
        <v/>
      </c>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row>
    <row r="33" spans="1:63" s="75" customFormat="1" ht="32.15" customHeight="1" x14ac:dyDescent="0.4">
      <c r="A33" s="74"/>
      <c r="B33" s="78"/>
      <c r="C33" s="78"/>
      <c r="D33" s="199" t="s">
        <v>91</v>
      </c>
      <c r="E33" s="200"/>
      <c r="F33" s="226" t="str">
        <f>IF(F27='DV1'!$B49,'DV1'!$H49,IF(F27='DV1'!$B55,'DV1'!$H55,IF(F27=$I$8,$J$8,IF(F27=$I$9,$J$9,IF(F27=$I$10,$J$10,IF(F27=$I$11,$J$11,IF(F27=$K$8,$L$8,IF(F27=$K$9,$L$9,IF(F27=$K$10,$L$10,IF(F27=$K$11,$L$11,IF(AND(F27='DV1'!$B46,$F10='DV1'!$D4),'DV1'!$H46,IF(AND(F27='DV1'!$B46,$F10='DV1'!$D5),'DV1'!$I46,IF(AND(F27='DV1'!$B46,$F10='DV1'!$D6),'DV1'!$J46,IF(AND(F27='DV1'!$B51,$C8='DV1'!$E4),'DV1'!$H51,IF(AND(F27='DV1'!$B51,$C8='DV1'!$E5),'DV1'!$I51,IF(AND(F27='DV1'!$B51,$C8='DV1'!$E6),'DV1'!$J51,IF(AND(F27='DV1'!$B52,$C9='DV1'!$F4),'DV1'!$H52,IF(AND(F27='DV1'!$B52,$C9='DV1'!$F5),'DV1'!$I52,IF(AND(F27='DV1'!$B52,$C9='DV1'!$F6),'DV1'!$J52,IF(AND(F27='DV1'!$B53,$C10='DV1'!$G4),'DV1'!$H53,IF(AND(F27='DV1'!$B53,$C10='DV1'!$G5),'DV1'!$I53,IF(AND(F27='DV1'!$B57,E28+H28&lt;=1),0.5,IF(AND(F27='DV1'!$B57,E28+H28=4),0.5,IF(AND(E27='DV1'!$B46,F27='DV1'!$B57,H28=2,'DV1'!$C69=0),'DV1'!$C58,IF(AND(E27='DV1'!$B46,F27='DV1'!$B57,H28=2,'DV1'!$C69=1),'DV1'!$D58,IF(AND(H27='DV1'!$B46,F27='DV1'!$B57,D28=2,'DV1'!$C69=0),'DV1'!$C58,IF(AND(H27='DV1'!$B46,F27='DV1'!$B57,D28=2,'DV1'!$C69=1),'DV1'!$D58,IF(AND(F27='DV1'!$B57,E28+H28=10),0.5,IF(AND(F27='DV1'!$B57,$F8='DV1'!$C4),'DV1'!$H57,IF(AND(F27='DV1'!$B57,$F8='DV1'!$C5),'DV1'!$H57,IF(AND(F27='DV1'!$B57,$F8='DV1'!$C6),'DV1'!$I57,IF(AND(F27='DV1'!$B57,$F8='DV1'!$C7),'DV1'!$J57,IF(AND(F27='DV1'!$B57,$F8='DV1'!$C8),'DV1'!$K57,IF(AND(F27='DV1'!$B57,$F8='DV1'!$C9),'DV1'!$L57,IF(F27='DV1'!$B47,'DV1'!$H47,IF(F27='DV1'!$B48,'DV1'!$H48,IF(F27='DV1'!$B50,'DV1'!$H50,IF(F27='DV1'!$B54,'DV1'!$H54,IF(F27='DV1'!$B56,'DV1'!$H56,"")))))))))))))))))))))))))))))))))))))))</f>
        <v/>
      </c>
      <c r="G33" s="227"/>
      <c r="H33" s="86" t="str">
        <f>IF(H27='DV1'!$B49,'DV1'!$H49,IF(H27='DV1'!$B55,'DV1'!$H55,IF(H27=$I$8,$J$8,IF(H27=$I$9,$J$9,IF(H27=$I$10,$J$10,IF(H27=$I$11,$J$11,IF(H27=$K$8,$L$8,IF(H27=$K$9,$L$9,IF(H27=$K$10,$L$10,IF(H27=$K$11,$L$11,IF(AND(H27='DV1'!$B46,$F10='DV1'!$D4),'DV1'!$H46,IF(AND(H27='DV1'!$B46,$F10='DV1'!$D5),'DV1'!$I46,IF(AND(H27='DV1'!$B46,$F10='DV1'!$D6),'DV1'!$J46,IF(AND(H27='DV1'!$B51,$C8='DV1'!$E4),'DV1'!$H51,IF(AND(H27='DV1'!$B51,$C8='DV1'!$E5),'DV1'!$I51,IF(AND(H27='DV1'!$B51,$C8='DV1'!$E6),'DV1'!$J51,IF(AND(H27='DV1'!$B52,$C9='DV1'!$F4),'DV1'!$H52,IF(AND(H27='DV1'!$B52,$C9='DV1'!$F5),'DV1'!$I52,IF(AND(H27='DV1'!$B52,$C9='DV1'!$F6),'DV1'!$J52,IF(AND(H27='DV1'!$B53,$C10='DV1'!$G4),'DV1'!$H53,IF(AND(H27='DV1'!$B53,$C10='DV1'!$G5),'DV1'!$I53,IF(AND(H27='DV1'!$B57,F28+I28&lt;=1),0.5,IF(AND(H27='DV1'!$B57,F28+I28=4),0.5,IF(AND(F27='DV1'!$B46,H27='DV1'!$B57,I28=2,'DV1'!$C69=0),'DV1'!$C58,IF(AND(F27='DV1'!$B46,H27='DV1'!$B57,I28=2,'DV1'!$C69=1),'DV1'!$D58,IF(AND(I27='DV1'!$B46,H27='DV1'!$B57,F28=2,'DV1'!$C69=0),'DV1'!$C58,IF(AND(F27='DV1'!$B46,H27='DV1'!$B57,I28=2,'DV1'!$C69=1),'DV1'!$D58,IF(AND(H27='DV1'!$B57,F28+I28=10),0.5,IF(AND(H27='DV1'!$B57,$F8='DV1'!$C4),'DV1'!$H57,IF(AND(H27='DV1'!$B57,$F8='DV1'!$C5),'DV1'!$H57,IF(AND(H27='DV1'!$B57,$F8='DV1'!$C6),'DV1'!$I57,IF(AND(H27='DV1'!$B57,$F8='DV1'!$C7),'DV1'!$J57,IF(AND(H27='DV1'!$B57,$F8='DV1'!$C8),'DV1'!$K57,IF(AND(H27='DV1'!$B57,$F8='DV1'!$C9),'DV1'!$L57,IF(H27='DV1'!$B47,'DV1'!$H47,IF(H27='DV1'!$B48,'DV1'!$H48,IF(H27='DV1'!$B50,'DV1'!$H50,IF(H27='DV1'!$B54,'DV1'!$H54,IF(H27='DV1'!$B56,'DV1'!$H56,"")))))))))))))))))))))))))))))))))))))))</f>
        <v/>
      </c>
      <c r="I33" s="226" t="str">
        <f>IF(I27='DV1'!$B49,'DV1'!$H49,IF(I27='DV1'!$B55,'DV1'!$H55,IF(I27=$I$8,$J$8,IF(I27=$I$9,$J$9,IF(I27=$I$10,$J$10,IF(I27=$I$11,$J$11,IF(I27=$K$8,$L$8,IF(I27=$K$9,$L$9,IF(I27=$K$10,$L$10,IF(I27=$K$11,$L$11,IF(AND(I27='DV1'!$B46,$F10='DV1'!$D4),'DV1'!$H46,IF(AND(I27='DV1'!$B46,$F10='DV1'!$D5),'DV1'!$I46,IF(AND(I27='DV1'!$B46,$F10='DV1'!$D6),'DV1'!$J46,IF(AND(I27='DV1'!$B51,$C8='DV1'!$E4),'DV1'!$H51,IF(AND(I27='DV1'!$B51,$C8='DV1'!$E5),'DV1'!$I51,IF(AND(I27='DV1'!$B51,$C8='DV1'!$E6),'DV1'!$J51,IF(AND(I27='DV1'!$B52,$C9='DV1'!$F4),'DV1'!$H52,IF(AND(I27='DV1'!$B52,$C9='DV1'!$F5),'DV1'!$I52,IF(AND(I27='DV1'!$B52,$C9='DV1'!$F6),'DV1'!$J52,IF(AND(I27='DV1'!$B53,$C10='DV1'!$G4),'DV1'!$H53,IF(AND(I27='DV1'!$B53,$C10='DV1'!$G5),'DV1'!$I53,IF(AND(I27='DV1'!$B57,H28+K28&lt;=1),0.5,IF(AND(I27='DV1'!$B57,H28+K28=4),0.5,IF(AND(H27='DV1'!$B46,I27='DV1'!$B57,K28=2,'DV1'!$C69=0),'DV1'!$C58,IF(AND(H27='DV1'!$B46,I27='DV1'!$B57,K28=2,'DV1'!$C69=1),'DV1'!$D58,IF(AND(K27='DV1'!$B46,I27='DV1'!$B57,H28=2,'DV1'!$C69=0),'DV1'!$C58,IF(AND(K27='DV1'!$B46,I27='DV1'!$B57,H28=2,'DV1'!$C69=1),'DV1'!$D58,IF(AND(I27='DV1'!$B57,H28+K28=10),0.5,IF(AND(I27='DV1'!$B57,$F8='DV1'!$C4),'DV1'!$H57,IF(AND(I27='DV1'!$B57,$F8='DV1'!$C5),'DV1'!$H57,IF(AND(I27='DV1'!$B57,$F8='DV1'!$C6),'DV1'!$I57,IF(AND(I27='DV1'!$B57,$F8='DV1'!$C7),'DV1'!$J57,IF(AND(I27='DV1'!$B57,$F8='DV1'!$C8),'DV1'!$K57,IF(AND(I27='DV1'!$B57,$F8='DV1'!$C9),'DV1'!$L57,IF(I27='DV1'!$B47,'DV1'!$H47,IF(I27='DV1'!$B48,'DV1'!$H48,IF(I27='DV1'!$B50,'DV1'!$H50,IF(I27='DV1'!$B54,'DV1'!$H54,IF(I27='DV1'!$B56,'DV1'!$H56,"")))))))))))))))))))))))))))))))))))))))</f>
        <v/>
      </c>
      <c r="J33" s="227"/>
      <c r="K33" s="226" t="str">
        <f>IF(K27='DV1'!$B49,'DV1'!$H49,IF(K27='DV1'!$B55,'DV1'!$H55,IF(K27=$I$8,$J$8,IF(K27=$I$9,$J$9,IF(K27=$I$10,$J$10,IF(K27=$I$11,$J$11,IF(K27=$K$8,$L$8,IF(K27=$K$9,$L$9,IF(K27=$K$10,$L$10,IF(K27=$K$11,$L$11,IF(AND(K27='DV1'!$B46,$F10='DV1'!$D4),'DV1'!$H46,IF(AND(K27='DV1'!$B46,$F10='DV1'!$D5),'DV1'!$I46,IF(AND(K27='DV1'!$B46,$F10='DV1'!$D6),'DV1'!$J46,IF(AND(K27='DV1'!$B51,$C8='DV1'!$E4),'DV1'!$H51,IF(AND(K27='DV1'!$B51,$C8='DV1'!$E5),'DV1'!$I51,IF(AND(K27='DV1'!$B51,$C8='DV1'!$E6),'DV1'!$J51,IF(AND(K27='DV1'!$B52,$C9='DV1'!$F4),'DV1'!$H52,IF(AND(K27='DV1'!$B52,$C9='DV1'!$F5),'DV1'!$I52,IF(AND(K27='DV1'!$B52,$C9='DV1'!$F6),'DV1'!$J52,IF(AND(K27='DV1'!$B53,$C10='DV1'!$G4),'DV1'!$H53,IF(AND(K27='DV1'!$B53,$C10='DV1'!$G5),'DV1'!$I53,IF(AND(K27='DV1'!$B57,I28+M28&lt;=1),0.5,IF(AND(K27='DV1'!$B57,I28+M28=4),0.5,IF(AND(I27='DV1'!$B46,K27='DV1'!$B57,M28=2,'DV1'!$C69=0),'DV1'!$C58,IF(AND(I27='DV1'!$B46,K27='DV1'!$B57,M28=2,'DV1'!$C69=1),'DV1'!$D58,IF(AND(M27='DV1'!$B46,K27='DV1'!$B57,I28=2,'DV1'!$C69=0),'DV1'!$C58,IF(AND(M27='DV1'!$B46,K27='DV1'!$B57,I28=2,'DV1'!$C69=1),'DV1'!$D58,IF(AND(K27='DV1'!$B57,I28+M28=10),0.5,IF(AND(K27='DV1'!$B57,$F8='DV1'!$C4),'DV1'!$H57,IF(AND(K27='DV1'!$B57,$F8='DV1'!$C5),'DV1'!$H57,IF(AND(K27='DV1'!$B57,$F8='DV1'!$C6),'DV1'!$I57,IF(AND(K27='DV1'!$B57,$F8='DV1'!$C7),'DV1'!$J57,IF(AND(K27='DV1'!$B57,$F8='DV1'!$C8),'DV1'!$K57,IF(AND(K27='DV1'!$B57,$F8='DV1'!$C9),'DV1'!$L57,IF(K27='DV1'!$B47,'DV1'!$H47,IF(K27='DV1'!$B48,'DV1'!$H48,IF(K27='DV1'!$B50,'DV1'!$H50,IF(K27='DV1'!$B54,'DV1'!$H54,IF(K27='DV1'!$B56,'DV1'!$H56,"")))))))))))))))))))))))))))))))))))))))</f>
        <v/>
      </c>
      <c r="L33" s="227"/>
      <c r="M33" s="86" t="str">
        <f>IF(M27='DV1'!$B49,'DV1'!$H49,IF(M27='DV1'!$B55,'DV1'!$H55,IF(M27=$I$8,$J$8,IF(M27=$I$9,$J$9,IF(M27=$I$10,$J$10,IF(M27=$I$11,$J$11,IF(M27=$K$8,$L$8,IF(M27=$K$9,$L$9,IF(M27=$K$10,$L$10,IF(M27=$K$11,$L$11,IF(AND(M27='DV1'!$B46,$F10='DV1'!$D4),'DV1'!$H46,IF(AND(M27='DV1'!$B46,$F10='DV1'!$D5),'DV1'!$I46,IF(AND(M27='DV1'!$B46,$F10='DV1'!$D6),'DV1'!$J46,IF(AND(M27='DV1'!$B51,$C8='DV1'!$E4),'DV1'!$H51,IF(AND(M27='DV1'!$B51,$C8='DV1'!$E5),'DV1'!$I51,IF(AND(M27='DV1'!$B51,$C8='DV1'!$E6),'DV1'!$J51,IF(AND(M27='DV1'!$B52,$C9='DV1'!$F4),'DV1'!$H52,IF(AND(M27='DV1'!$B52,$C9='DV1'!$F5),'DV1'!$I52,IF(AND(M27='DV1'!$B52,$C9='DV1'!$F6),'DV1'!$J52,IF(AND(M27='DV1'!$B53,$C10='DV1'!$G4),'DV1'!$H53,IF(AND(M27='DV1'!$B53,$C10='DV1'!$G5),'DV1'!$I53,IF(AND(M27='DV1'!$B57,K28+N28&lt;=1),0.5,IF(AND(M27='DV1'!$B57,K28+N28=4),0.5,IF(AND(K27='DV1'!$B46,M27='DV1'!$B57,N28=2,'DV1'!$C69=0),'DV1'!$C58,IF(AND(K27='DV1'!$B46,M27='DV1'!$B57,N28=2,'DV1'!$C69=1),'DV1'!$D58,IF(AND(N27='DV1'!$B46,M27='DV1'!$B57,K28=2,'DV1'!$C69=0),'DV1'!$C58,IF(AND(N27='DV1'!$B46,M27='DV1'!$B57,K28=2,'DV1'!$C69=1),'DV1'!$D58,IF(AND(M27='DV1'!$B57,K28+N28=10),0.5,IF(AND(M27='DV1'!$B57,$F8='DV1'!$C4),'DV1'!$H57,IF(AND(M27='DV1'!$B57,$F8='DV1'!$C5),'DV1'!$H57,IF(AND(M27='DV1'!$B57,$F8='DV1'!$C6),'DV1'!$I57,IF(AND(M27='DV1'!$B57,$F8='DV1'!$C7),'DV1'!$J57,IF(AND(M27='DV1'!$B57,$F8='DV1'!$C8),'DV1'!$K57,IF(AND(M27='DV1'!$B57,$F8='DV1'!$C9),'DV1'!$L57,IF(M27='DV1'!$B47,'DV1'!$H47,IF(M27='DV1'!$B48,'DV1'!$H48,IF(M27='DV1'!$B50,'DV1'!$H50,IF(M27='DV1'!$B54,'DV1'!$H54,IF(M27='DV1'!$B56,'DV1'!$H56,"")))))))))))))))))))))))))))))))))))))))</f>
        <v/>
      </c>
      <c r="N33" s="86" t="str">
        <f>IF(N27='DV1'!$B49,'DV1'!$H49,IF(N27='DV1'!$B55,'DV1'!$H55,IF(N27=$I$8,$J$8,IF(N27=$I$9,$J$9,IF(N27=$I$10,$J$10,IF(N27=$I$11,$J$11,IF(N27=$K$8,$L$8,IF(N27=$K$9,$L$9,IF(N27=$K$10,$L$10,IF(N27=$K$11,$L$11,IF(AND(N27='DV1'!$B46,$F10='DV1'!$D4),'DV1'!$H46,IF(AND(N27='DV1'!$B46,$F10='DV1'!$D5),'DV1'!$I46,IF(AND(N27='DV1'!$B46,$F10='DV1'!$D6),'DV1'!$J46,IF(AND(N27='DV1'!$B51,$C8='DV1'!$E4),'DV1'!$H51,IF(AND(N27='DV1'!$B51,$C8='DV1'!$E5),'DV1'!$I51,IF(AND(N27='DV1'!$B51,$C8='DV1'!$E6),'DV1'!$J51,IF(AND(N27='DV1'!$B52,$C9='DV1'!$F4),'DV1'!$H52,IF(AND(N27='DV1'!$B52,$C9='DV1'!$F5),'DV1'!$I52,IF(AND(N27='DV1'!$B52,$C9='DV1'!$F6),'DV1'!$J52,IF(AND(N27='DV1'!$B53,$C10='DV1'!$G4),'DV1'!$H53,IF(AND(N27='DV1'!$B53,$C10='DV1'!$G5),'DV1'!$I53,IF(AND(N27='DV1'!$B57,L28+O28&lt;=1),0.5,IF(AND(N27='DV1'!$B57,L28+O28=4),0.5,IF(AND(L27='DV1'!$B46,N27='DV1'!$B57,O28=2,'DV1'!$C69=0),'DV1'!$C58,IF(AND(L27='DV1'!$B46,N27='DV1'!$B57,O28=2,'DV1'!$C69=1),'DV1'!$D58,IF(AND(O27='DV1'!$B46,N27='DV1'!$B57,M28=2,'DV1'!$C69=0),'DV1'!$C58,IF(AND(O27='DV1'!$B46,N27='DV1'!$B57,M28=2,'DV1'!$C69=1),'DV1'!$D58,IF(AND(N27='DV1'!$B57,M28+O28=10),0.5,IF(AND(N27='DV1'!$B57,$F8='DV1'!$C4),'DV1'!$H57,IF(AND(N27='DV1'!$B57,$F8='DV1'!$C5),'DV1'!$H57,IF(AND(N27='DV1'!$B57,$F8='DV1'!$C6),'DV1'!$I57,IF(AND(N27='DV1'!$B57,$F8='DV1'!$C7),'DV1'!$J57,IF(AND(N27='DV1'!$B57,$F8='DV1'!$C8),'DV1'!$K57,IF(AND(N27='DV1'!$B57,$F8='DV1'!$C9),'DV1'!$L57,IF(N27='DV1'!$B47,'DV1'!$H47,IF(N27='DV1'!$B48,'DV1'!$H48,IF(N27='DV1'!$B50,'DV1'!$H50,IF(N27='DV1'!$B54,'DV1'!$H54,IF(N27='DV1'!$B56,'DV1'!$H56,"")))))))))))))))))))))))))))))))))))))))</f>
        <v/>
      </c>
      <c r="O33" s="86" t="str">
        <f>IF(O27='DV1'!$B49,'DV1'!$H49,IF(O27='DV1'!$B55,'DV1'!$H55,IF(O27=$I$8,$J$8,IF(O27=$I$9,$J$9,IF(O27=$I$10,$J$10,IF(O27=$I$11,$J$11,IF(O27=$K$8,$L$8,IF(O27=$K$9,$L$9,IF(O27=$K$10,$L$10,IF(O27=$K$11,$L$11,IF(AND(O27='DV1'!$B46,$F10='DV1'!$D4),'DV1'!$H46,IF(AND(O27='DV1'!$B46,$F10='DV1'!$D5),'DV1'!$I46,IF(AND(O27='DV1'!$B46,$F10='DV1'!$D6),'DV1'!$J46,IF(AND(O27='DV1'!$B51,$C8='DV1'!$E4),'DV1'!$H51,IF(AND(O27='DV1'!$B51,$C8='DV1'!$E5),'DV1'!$I51,IF(AND(O27='DV1'!$B51,$C8='DV1'!$E6),'DV1'!$J51,IF(AND(O27='DV1'!$B52,$C9='DV1'!$F4),'DV1'!$H52,IF(AND(O27='DV1'!$B52,$C9='DV1'!$F5),'DV1'!$I52,IF(AND(O27='DV1'!$B52,$C9='DV1'!$F6),'DV1'!$J52,IF(AND(O27='DV1'!$B53,$C10='DV1'!$G4),'DV1'!$H53,IF(AND(O27='DV1'!$B53,$C10='DV1'!$G5),'DV1'!$I53,IF(AND(O27='DV1'!$B57,M28+P28&lt;=1),0.5,IF(AND(O27='DV1'!$B57,M28+P28=4),0.5,IF(AND(M27='DV1'!$B46,O27='DV1'!$B57,P28=2,'DV1'!$C69=0),'DV1'!$C58,IF(AND(M27='DV1'!$B46,O27='DV1'!$B57,P28=2,'DV1'!$C69=1),'DV1'!$D58,IF(AND(P27='DV1'!$B46,O27='DV1'!$B57,N28=2,'DV1'!$C69=0),'DV1'!$C58,IF(AND(P27='DV1'!$B46,O27='DV1'!$B57,N28=2,'DV1'!$C69=1),'DV1'!$D58,IF(AND(O27='DV1'!$B57,N28+P28=10),0.5,IF(AND(O27='DV1'!$B57,$F8='DV1'!$C4),'DV1'!$H57,IF(AND(O27='DV1'!$B57,$F8='DV1'!$C5),'DV1'!$H57,IF(AND(O27='DV1'!$B57,$F8='DV1'!$C6),'DV1'!$I57,IF(AND(O27='DV1'!$B57,$F8='DV1'!$C7),'DV1'!$J57,IF(AND(O27='DV1'!$B57,$F8='DV1'!$C8),'DV1'!$K57,IF(AND(O27='DV1'!$B57,$F8='DV1'!$C9),'DV1'!$L57,IF(O27='DV1'!$B47,'DV1'!$H47,IF(O27='DV1'!$B48,'DV1'!$H48,IF(O27='DV1'!$B50,'DV1'!$H50,IF(O27='DV1'!$B54,'DV1'!$H54,IF(O27='DV1'!$B56,'DV1'!$H56,"")))))))))))))))))))))))))))))))))))))))</f>
        <v/>
      </c>
      <c r="P33" s="86" t="str">
        <f>IF(P27='DV1'!$B49,'DV1'!$H49,IF(P27='DV1'!$B55,'DV1'!$H55,IF(P27=$I$8,$J$8,IF(P27=$I$9,$J$9,IF(P27=$I$10,$J$10,IF(P27=$I$11,$J$11,IF(P27=$K$8,$L$8,IF(P27=$K$9,$L$9,IF(P27=$K$10,$L$10,IF(P27=$K$11,$L$11,IF(AND(P27='DV1'!$B46,$F10='DV1'!$D4),'DV1'!$H46,IF(AND(P27='DV1'!$B46,$F10='DV1'!$D5),'DV1'!$I46,IF(AND(P27='DV1'!$B46,$F10='DV1'!$D6),'DV1'!$J46,IF(AND(P27='DV1'!$B51,$C8='DV1'!$E4),'DV1'!$H51,IF(AND(P27='DV1'!$B51,$C8='DV1'!$E5),'DV1'!$I51,IF(AND(P27='DV1'!$B51,$C8='DV1'!$E6),'DV1'!$J51,IF(AND(P27='DV1'!$B52,$C9='DV1'!$F4),'DV1'!$H52,IF(AND(P27='DV1'!$B52,$C9='DV1'!$F5),'DV1'!$I52,IF(AND(P27='DV1'!$B52,$C9='DV1'!$F6),'DV1'!$J52,IF(AND(P27='DV1'!$B53,$C10='DV1'!$G4),'DV1'!$H53,IF(AND(P27='DV1'!$B53,$C10='DV1'!$G5),'DV1'!$I53,IF(AND(P27='DV1'!$B57,N28+Q28&lt;=1),0.5,IF(AND(P27='DV1'!$B57,N28+Q28=4),0.5,IF(AND(N27='DV1'!$B46,P27='DV1'!$B57,Q28=2,'DV1'!$C69=0),'DV1'!$C58,IF(AND(N27='DV1'!$B46,P27='DV1'!$B57,Q28=2,'DV1'!$C69=1),'DV1'!$D58,IF(AND(Q27='DV1'!$B46,P27='DV1'!$B57,O28=2,'DV1'!$C69=0),'DV1'!$C58,IF(AND(Q27='DV1'!$B46,P27='DV1'!$B57,O28=2,'DV1'!$C69=1),'DV1'!$D58,IF(AND(P27='DV1'!$B57,O28+Q28=10),0.5,IF(AND(P27='DV1'!$B57,$F8='DV1'!$C4),'DV1'!$H57,IF(AND(P27='DV1'!$B57,$F8='DV1'!$C5),'DV1'!$H57,IF(AND(P27='DV1'!$B57,$F8='DV1'!$C6),'DV1'!$I57,IF(AND(P27='DV1'!$B57,$F8='DV1'!$C7),'DV1'!$J57,IF(AND(P27='DV1'!$B57,$F8='DV1'!$C8),'DV1'!$K57,IF(AND(P27='DV1'!$B57,$F8='DV1'!$C9),'DV1'!$L57,IF(P27='DV1'!$B47,'DV1'!$H47,IF(P27='DV1'!$B48,'DV1'!$H48,IF(P27='DV1'!$B50,'DV1'!$H50,IF(P27='DV1'!$B54,'DV1'!$H54,IF(P27='DV1'!$B56,'DV1'!$H56,"")))))))))))))))))))))))))))))))))))))))</f>
        <v/>
      </c>
      <c r="Q33" s="86" t="str">
        <f>IF(Q27='DV1'!$B49,'DV1'!$H49,IF(Q27='DV1'!$B55,'DV1'!$H55,IF(Q27=$I$8,$J$8,IF(Q27=$I$9,$J$9,IF(Q27=$I$10,$J$10,IF(Q27=$I$11,$J$11,IF(Q27=$K$8,$L$8,IF(Q27=$K$9,$L$9,IF(Q27=$K$10,$L$10,IF(Q27=$K$11,$L$11,IF(AND(Q27='DV1'!$B46,$F10='DV1'!$D4),'DV1'!$H46,IF(AND(Q27='DV1'!$B46,$F10='DV1'!$D5),'DV1'!$I46,IF(AND(Q27='DV1'!$B46,$F10='DV1'!$D6),'DV1'!$J46,IF(AND(Q27='DV1'!$B51,$C8='DV1'!$E4),'DV1'!$H51,IF(AND(Q27='DV1'!$B51,$C8='DV1'!$E5),'DV1'!$I51,IF(AND(Q27='DV1'!$B51,$C8='DV1'!$E6),'DV1'!$J51,IF(AND(Q27='DV1'!$B52,$C9='DV1'!$F4),'DV1'!$H52,IF(AND(Q27='DV1'!$B52,$C9='DV1'!$F5),'DV1'!$I52,IF(AND(Q27='DV1'!$B52,$C9='DV1'!$F6),'DV1'!$J52,IF(AND(Q27='DV1'!$B53,$C10='DV1'!$G4),'DV1'!$H53,IF(AND(Q27='DV1'!$B53,$C10='DV1'!$G5),'DV1'!$I53,IF(AND(Q27='DV1'!$B57,O28+R28&lt;=1),0.5,IF(AND(Q27='DV1'!$B57,O28+R28=4),0.5,IF(AND(O27='DV1'!$B46,Q27='DV1'!$B57,R28=2,'DV1'!$C69=0),'DV1'!$C58,IF(AND(O27='DV1'!$B46,Q27='DV1'!$B57,R28=2,'DV1'!$C69=1),'DV1'!$D58,IF(AND(R27='DV1'!$B46,Q27='DV1'!$B57,P28=2,'DV1'!$C69=0),'DV1'!$C58,IF(AND(R27='DV1'!$B46,Q27='DV1'!$B57,P28=2,'DV1'!$C69=1),'DV1'!$D58,IF(AND(Q27='DV1'!$B57,P28+R28=10),0.5,IF(AND(Q27='DV1'!$B57,$F8='DV1'!$C4),'DV1'!$H57,IF(AND(Q27='DV1'!$B57,$F8='DV1'!$C5),'DV1'!$H57,IF(AND(Q27='DV1'!$B57,$F8='DV1'!$C6),'DV1'!$I57,IF(AND(Q27='DV1'!$B57,$F8='DV1'!$C7),'DV1'!$J57,IF(AND(Q27='DV1'!$B57,$F8='DV1'!$C8),'DV1'!$K57,IF(AND(Q27='DV1'!$B57,$F8='DV1'!$C9),'DV1'!$L57,IF(Q27='DV1'!$B47,'DV1'!$H47,IF(Q27='DV1'!$B48,'DV1'!$H48,IF(Q27='DV1'!$B50,'DV1'!$H50,IF(Q27='DV1'!$B54,'DV1'!$H54,IF(Q27='DV1'!$B56,'DV1'!$H56,"")))))))))))))))))))))))))))))))))))))))</f>
        <v/>
      </c>
      <c r="R33" s="86" t="str">
        <f>IF(R27='DV1'!$B49,'DV1'!$H49,IF(R27='DV1'!$B55,'DV1'!$H55,IF(R27=$I$8,$J$8,IF(R27=$I$9,$J$9,IF(R27=$I$10,$J$10,IF(R27=$I$11,$J$11,IF(R27=$K$8,$L$8,IF(R27=$K$9,$L$9,IF(R27=$K$10,$L$10,IF(R27=$K$11,$L$11,IF(AND(R27='DV1'!$B46,$F10='DV1'!$D4),'DV1'!$H46,IF(AND(R27='DV1'!$B46,$F10='DV1'!$D5),'DV1'!$I46,IF(AND(R27='DV1'!$B46,$F10='DV1'!$D6),'DV1'!$J46,IF(AND(R27='DV1'!$B51,$C8='DV1'!$E4),'DV1'!$H51,IF(AND(R27='DV1'!$B51,$C8='DV1'!$E5),'DV1'!$I51,IF(AND(R27='DV1'!$B51,$C8='DV1'!$E6),'DV1'!$J51,IF(AND(R27='DV1'!$B52,$C9='DV1'!$F4),'DV1'!$H52,IF(AND(R27='DV1'!$B52,$C9='DV1'!$F5),'DV1'!$I52,IF(AND(R27='DV1'!$B52,$C9='DV1'!$F6),'DV1'!$J52,IF(AND(R27='DV1'!$B53,$C10='DV1'!$G4),'DV1'!$H53,IF(AND(R27='DV1'!$B53,$C10='DV1'!$G5),'DV1'!$I53,IF(AND(R27='DV1'!$B57,P28+S28&lt;=1),0.5,IF(AND(R27='DV1'!$B57,P28+S28=4),0.5,IF(AND(P27='DV1'!$B46,R27='DV1'!$B57,S28=2,'DV1'!$C69=0),'DV1'!$C58,IF(AND(P27='DV1'!$B46,R27='DV1'!$B57,S28=2,'DV1'!$C69=1),'DV1'!$D58,IF(AND(S27='DV1'!$B46,R27='DV1'!$B57,Q28=2,'DV1'!$C69=0),'DV1'!$C58,IF(AND(S27='DV1'!$B46,R27='DV1'!$B57,Q28=2,'DV1'!$C69=1),'DV1'!$D58,IF(AND(R27='DV1'!$B57,Q28+S28=10),0.5,IF(AND(R27='DV1'!$B57,$F8='DV1'!$C4),'DV1'!$H57,IF(AND(R27='DV1'!$B57,$F8='DV1'!$C5),'DV1'!$H57,IF(AND(R27='DV1'!$B57,$F8='DV1'!$C6),'DV1'!$I57,IF(AND(R27='DV1'!$B57,$F8='DV1'!$C7),'DV1'!$J57,IF(AND(R27='DV1'!$B57,$F8='DV1'!$C8),'DV1'!$K57,IF(AND(R27='DV1'!$B57,$F8='DV1'!$C9),'DV1'!$L57,IF(R27='DV1'!$B47,'DV1'!$H47,IF(R27='DV1'!$B48,'DV1'!$H48,IF(R27='DV1'!$B50,'DV1'!$H50,IF(R27='DV1'!$B54,'DV1'!$H54,IF(R27='DV1'!$B56,'DV1'!$H56,"")))))))))))))))))))))))))))))))))))))))</f>
        <v/>
      </c>
      <c r="S33" s="86" t="str">
        <f>IF(S27='DV1'!$B49,'DV1'!$H49,IF(S27='DV1'!$B55,'DV1'!$H55,IF(S27=$I$8,$J$8,IF(S27=$I$9,$J$9,IF(S27=$I$10,$J$10,IF(S27=$I$11,$J$11,IF(S27=$K$8,$L$8,IF(S27=$K$9,$L$9,IF(S27=$K$10,$L$10,IF(S27=$K$11,$L$11,IF(AND(S27='DV1'!$B46,$F10='DV1'!$D4),'DV1'!$H46,IF(AND(S27='DV1'!$B46,$F10='DV1'!$D5),'DV1'!$I46,IF(AND(S27='DV1'!$B46,$F10='DV1'!$D6),'DV1'!$J46,IF(AND(S27='DV1'!$B51,$C8='DV1'!$E4),'DV1'!$H51,IF(AND(S27='DV1'!$B51,$C8='DV1'!$E5),'DV1'!$I51,IF(AND(S27='DV1'!$B51,$C8='DV1'!$E6),'DV1'!$J51,IF(AND(S27='DV1'!$B52,$C9='DV1'!$F4),'DV1'!$H52,IF(AND(S27='DV1'!$B52,$C9='DV1'!$F5),'DV1'!$I52,IF(AND(S27='DV1'!$B52,$C9='DV1'!$F6),'DV1'!$J52,IF(AND(S27='DV1'!$B53,$C10='DV1'!$G4),'DV1'!$H53,IF(AND(S27='DV1'!$B53,$C10='DV1'!$G5),'DV1'!$I53,IF(AND(S27='DV1'!$B57,Q28+T28&lt;=1),0.5,IF(AND(S27='DV1'!$B57,Q28+T28=4),0.5,IF(AND(Q27='DV1'!$B46,S27='DV1'!$B57,T28=2,'DV1'!$C69=0),'DV1'!$C58,IF(AND(Q27='DV1'!$B46,S27='DV1'!$B57,T28=2,'DV1'!$C69=1),'DV1'!$D58,IF(AND(T27='DV1'!$B46,S27='DV1'!$B57,R28=2,'DV1'!$C69=0),'DV1'!$C58,IF(AND(T27='DV1'!$B46,S27='DV1'!$B57,R28=2,'DV1'!$C69=1),'DV1'!$D58,IF(AND(S27='DV1'!$B57,R28+T28=10),0.5,IF(AND(S27='DV1'!$B57,$F8='DV1'!$C4),'DV1'!$H57,IF(AND(S27='DV1'!$B57,$F8='DV1'!$C5),'DV1'!$H57,IF(AND(S27='DV1'!$B57,$F8='DV1'!$C6),'DV1'!$I57,IF(AND(S27='DV1'!$B57,$F8='DV1'!$C7),'DV1'!$J57,IF(AND(S27='DV1'!$B57,$F8='DV1'!$C8),'DV1'!$K57,IF(AND(S27='DV1'!$B57,$F8='DV1'!$C9),'DV1'!$L57,IF(S27='DV1'!$B47,'DV1'!$H47,IF(S27='DV1'!$B48,'DV1'!$H48,IF(S27='DV1'!$B50,'DV1'!$H50,IF(S27='DV1'!$B54,'DV1'!$H54,IF(S27='DV1'!$B56,'DV1'!$H56,"")))))))))))))))))))))))))))))))))))))))</f>
        <v/>
      </c>
      <c r="T33" s="86" t="str">
        <f>IF(T27='DV1'!$B49,'DV1'!$H49,IF(T27='DV1'!$B55,'DV1'!$H55,IF(T27=$I$8,$J$8,IF(T27=$I$9,$J$9,IF(T27=$I$10,$J$10,IF(T27=$I$11,$J$11,IF(T27=$K$8,$L$8,IF(T27=$K$9,$L$9,IF(T27=$K$10,$L$10,IF(T27=$K$11,$L$11,IF(AND(T27='DV1'!$B46,$F10='DV1'!$D4),'DV1'!$H46,IF(AND(T27='DV1'!$B46,$F10='DV1'!$D5),'DV1'!$I46,IF(AND(T27='DV1'!$B46,$F10='DV1'!$D6),'DV1'!$J46,IF(AND(T27='DV1'!$B51,$C8='DV1'!$E4),'DV1'!$H51,IF(AND(T27='DV1'!$B51,$C8='DV1'!$E5),'DV1'!$I51,IF(AND(T27='DV1'!$B51,$C8='DV1'!$E6),'DV1'!$J51,IF(AND(T27='DV1'!$B52,$C9='DV1'!$F4),'DV1'!$H52,IF(AND(T27='DV1'!$B52,$C9='DV1'!$F5),'DV1'!$I52,IF(AND(T27='DV1'!$B52,$C9='DV1'!$F6),'DV1'!$J52,IF(AND(T27='DV1'!$B53,$C10='DV1'!$G4),'DV1'!$H53,IF(AND(T27='DV1'!$B53,$C10='DV1'!$G5),'DV1'!$I53,IF(AND(T27='DV1'!$B57,R28+U28&lt;=1),0.5,IF(AND(T27='DV1'!$B57,R28+U28=4),0.5,IF(AND(R27='DV1'!$B46,T27='DV1'!$B57,U28=2,'DV1'!$C69=0),'DV1'!$C58,IF(AND(R27='DV1'!$B46,T27='DV1'!$B57,U28=2,'DV1'!$C69=1),'DV1'!$D58,IF(AND(U27='DV1'!$B46,T27='DV1'!$B57,S28=2,'DV1'!$C69=0),'DV1'!$C58,IF(AND(U27='DV1'!$B46,T27='DV1'!$B57,S28=2,'DV1'!$C69=1),'DV1'!$D58,IF(AND(T27='DV1'!$B57,S28+U28=10),0.5,IF(AND(T27='DV1'!$B57,$F8='DV1'!$C4),'DV1'!$H57,IF(AND(T27='DV1'!$B57,$F8='DV1'!$C5),'DV1'!$H57,IF(AND(T27='DV1'!$B57,$F8='DV1'!$C6),'DV1'!$I57,IF(AND(T27='DV1'!$B57,$F8='DV1'!$C7),'DV1'!$J57,IF(AND(T27='DV1'!$B57,$F8='DV1'!$C8),'DV1'!$K57,IF(AND(T27='DV1'!$B57,$F8='DV1'!$C9),'DV1'!$L57,IF(T27='DV1'!$B47,'DV1'!$H47,IF(T27='DV1'!$B48,'DV1'!$H48,IF(T27='DV1'!$B50,'DV1'!$H50,IF(T27='DV1'!$B54,'DV1'!$H54,IF(T27='DV1'!$B56,'DV1'!$H56,"")))))))))))))))))))))))))))))))))))))))</f>
        <v/>
      </c>
      <c r="U33" s="86" t="str">
        <f>IF(U27='DV1'!$B49,'DV1'!$H49,IF(U27='DV1'!$B55,'DV1'!$H55,IF(U27=$I$8,$J$8,IF(U27=$I$9,$J$9,IF(U27=$I$10,$J$10,IF(U27=$I$11,$J$11,IF(U27=$K$8,$L$8,IF(U27=$K$9,$L$9,IF(U27=$K$10,$L$10,IF(U27=$K$11,$L$11,IF(AND(U27='DV1'!$B46,$F10='DV1'!$D4),'DV1'!$H46,IF(AND(U27='DV1'!$B46,$F10='DV1'!$D5),'DV1'!$I46,IF(AND(U27='DV1'!$B46,$F10='DV1'!$D6),'DV1'!$J46,IF(AND(U27='DV1'!$B51,$C8='DV1'!$E4),'DV1'!$H51,IF(AND(U27='DV1'!$B51,$C8='DV1'!$E5),'DV1'!$I51,IF(AND(U27='DV1'!$B51,$C8='DV1'!$E6),'DV1'!$J51,IF(AND(U27='DV1'!$B52,$C9='DV1'!$F4),'DV1'!$H52,IF(AND(U27='DV1'!$B52,$C9='DV1'!$F5),'DV1'!$I52,IF(AND(U27='DV1'!$B52,$C9='DV1'!$F6),'DV1'!$J52,IF(AND(U27='DV1'!$B53,$C10='DV1'!$G4),'DV1'!$H53,IF(AND(U27='DV1'!$B53,$C10='DV1'!$G5),'DV1'!$I53,IF(AND(U27='DV1'!$B57,S28+V28&lt;=1),0.5,IF(AND(U27='DV1'!$B57,S28+V28=4),0.5,IF(AND(S27='DV1'!$B46,U27='DV1'!$B57,V28=2,'DV1'!$C69=0),'DV1'!$C58,IF(AND(S27='DV1'!$B46,U27='DV1'!$B57,V28=2,'DV1'!$C69=1),'DV1'!$D58,IF(AND(V27='DV1'!$B46,U27='DV1'!$B57,T28=2,'DV1'!$C69=0),'DV1'!$C58,IF(AND(V27='DV1'!$B46,U27='DV1'!$B57,T28=2,'DV1'!$C69=1),'DV1'!$D58,IF(AND(U27='DV1'!$B57,T28+V28=10),0.5,IF(AND(U27='DV1'!$B57,$F8='DV1'!$C4),'DV1'!$H57,IF(AND(U27='DV1'!$B57,$F8='DV1'!$C5),'DV1'!$H57,IF(AND(U27='DV1'!$B57,$F8='DV1'!$C6),'DV1'!$I57,IF(AND(U27='DV1'!$B57,$F8='DV1'!$C7),'DV1'!$J57,IF(AND(U27='DV1'!$B57,$F8='DV1'!$C8),'DV1'!$K57,IF(AND(U27='DV1'!$B57,$F8='DV1'!$C9),'DV1'!$L57,IF(U27='DV1'!$B47,'DV1'!$H47,IF(U27='DV1'!$B48,'DV1'!$H48,IF(U27='DV1'!$B50,'DV1'!$H50,IF(U27='DV1'!$B54,'DV1'!$H54,IF(U27='DV1'!$B56,'DV1'!$H56,"")))))))))))))))))))))))))))))))))))))))</f>
        <v/>
      </c>
      <c r="V33" s="86" t="str">
        <f>IF(V27='DV1'!$B49,'DV1'!$H49,IF(V27='DV1'!$B55,'DV1'!$H55,IF(V27=$I$8,$J$8,IF(V27=$I$9,$J$9,IF(V27=$I$10,$J$10,IF(V27=$I$11,$J$11,IF(V27=$K$8,$L$8,IF(V27=$K$9,$L$9,IF(V27=$K$10,$L$10,IF(V27=$K$11,$L$11,IF(AND(V27='DV1'!$B46,$F10='DV1'!$D4),'DV1'!$H46,IF(AND(V27='DV1'!$B46,$F10='DV1'!$D5),'DV1'!$I46,IF(AND(V27='DV1'!$B46,$F10='DV1'!$D6),'DV1'!$J46,IF(AND(V27='DV1'!$B51,$C8='DV1'!$E4),'DV1'!$H51,IF(AND(V27='DV1'!$B51,$C8='DV1'!$E5),'DV1'!$I51,IF(AND(V27='DV1'!$B51,$C8='DV1'!$E6),'DV1'!$J51,IF(AND(V27='DV1'!$B52,$C9='DV1'!$F4),'DV1'!$H52,IF(AND(V27='DV1'!$B52,$C9='DV1'!$F5),'DV1'!$I52,IF(AND(V27='DV1'!$B52,$C9='DV1'!$F6),'DV1'!$J52,IF(AND(V27='DV1'!$B53,$C10='DV1'!$G4),'DV1'!$H53,IF(AND(V27='DV1'!$B53,$C10='DV1'!$G5),'DV1'!$I53,IF(AND(V27='DV1'!$B57,T28+W28&lt;=1),0.5,IF(AND(V27='DV1'!$B57,T28+W28=4),0.5,IF(AND(T27='DV1'!$B46,V27='DV1'!$B57,W28=2,'DV1'!$C69=0),'DV1'!$C58,IF(AND(T27='DV1'!$B46,V27='DV1'!$B57,W28=2,'DV1'!$C69=1),'DV1'!$D58,IF(AND(W27='DV1'!$B46,V27='DV1'!$B57,U28=2,'DV1'!$C69=0),'DV1'!$C58,IF(AND(W27='DV1'!$B46,V27='DV1'!$B57,U28=2,'DV1'!$C69=1),'DV1'!$D58,IF(AND(V27='DV1'!$B57,U28+W28=10),0.5,IF(AND(V27='DV1'!$B57,$F8='DV1'!$C4),'DV1'!$H57,IF(AND(V27='DV1'!$B57,$F8='DV1'!$C5),'DV1'!$H57,IF(AND(V27='DV1'!$B57,$F8='DV1'!$C6),'DV1'!$I57,IF(AND(V27='DV1'!$B57,$F8='DV1'!$C7),'DV1'!$J57,IF(AND(V27='DV1'!$B57,$F8='DV1'!$C8),'DV1'!$K57,IF(AND(V27='DV1'!$B57,$F8='DV1'!$C9),'DV1'!$L57,IF(V27='DV1'!$B47,'DV1'!$H47,IF(V27='DV1'!$B48,'DV1'!$H48,IF(V27='DV1'!$B50,'DV1'!$H50,IF(V27='DV1'!$B54,'DV1'!$H54,IF(V27='DV1'!$B56,'DV1'!$H56,"")))))))))))))))))))))))))))))))))))))))</f>
        <v/>
      </c>
      <c r="W33" s="86" t="str">
        <f>IF(W27='DV1'!$B49,'DV1'!$H49,IF(W27='DV1'!$B55,'DV1'!$H55,IF(W27=$I$8,$J$8,IF(W27=$I$9,$J$9,IF(W27=$I$10,$J$10,IF(W27=$I$11,$J$11,IF(W27=$K$8,$L$8,IF(W27=$K$9,$L$9,IF(W27=$K$10,$L$10,IF(W27=$K$11,$L$11,IF(AND(W27='DV1'!$B46,$F10='DV1'!$D4),'DV1'!$H46,IF(AND(W27='DV1'!$B46,$F10='DV1'!$D5),'DV1'!$I46,IF(AND(W27='DV1'!$B46,$F10='DV1'!$D6),'DV1'!$J46,IF(AND(W27='DV1'!$B51,$C8='DV1'!$E4),'DV1'!$H51,IF(AND(W27='DV1'!$B51,$C8='DV1'!$E5),'DV1'!$I51,IF(AND(W27='DV1'!$B51,$C8='DV1'!$E6),'DV1'!$J51,IF(AND(W27='DV1'!$B52,$C9='DV1'!$F4),'DV1'!$H52,IF(AND(W27='DV1'!$B52,$C9='DV1'!$F5),'DV1'!$I52,IF(AND(W27='DV1'!$B52,$C9='DV1'!$F6),'DV1'!$J52,IF(AND(W27='DV1'!$B53,$C10='DV1'!$G4),'DV1'!$H53,IF(AND(W27='DV1'!$B53,$C10='DV1'!$G5),'DV1'!$I53,IF(AND(W27='DV1'!$B57,U28+X28&lt;=1),0.5,IF(AND(W27='DV1'!$B57,U28+X28=4),0.5,IF(AND(U27='DV1'!$B46,W27='DV1'!$B57,X28=2,'DV1'!$C69=0),'DV1'!$C58,IF(AND(U27='DV1'!$B46,W27='DV1'!$B57,X28=2,'DV1'!$C69=1),'DV1'!$D58,IF(AND(X27='DV1'!$B46,W27='DV1'!$B57,V28=2,'DV1'!$C69=0),'DV1'!$C58,IF(AND(X27='DV1'!$B46,W27='DV1'!$B57,V28=2,'DV1'!$C69=1),'DV1'!$D58,IF(AND(W27='DV1'!$B57,V28+X28=10),0.5,IF(AND(W27='DV1'!$B57,$F8='DV1'!$C4),'DV1'!$H57,IF(AND(W27='DV1'!$B57,$F8='DV1'!$C5),'DV1'!$H57,IF(AND(W27='DV1'!$B57,$F8='DV1'!$C6),'DV1'!$I57,IF(AND(W27='DV1'!$B57,$F8='DV1'!$C7),'DV1'!$J57,IF(AND(W27='DV1'!$B57,$F8='DV1'!$C8),'DV1'!$K57,IF(AND(W27='DV1'!$B57,$F8='DV1'!$C9),'DV1'!$L57,IF(W27='DV1'!$B47,'DV1'!$H47,IF(W27='DV1'!$B48,'DV1'!$H48,IF(W27='DV1'!$B50,'DV1'!$H50,IF(W27='DV1'!$B54,'DV1'!$H54,IF(W27='DV1'!$B56,'DV1'!$H56,"")))))))))))))))))))))))))))))))))))))))</f>
        <v/>
      </c>
      <c r="X33" s="86" t="str">
        <f>IF(X27='DV1'!$B49,'DV1'!$H49,IF(X27='DV1'!$B55,'DV1'!$H55,IF(X27=$I$8,$J$8,IF(X27=$I$9,$J$9,IF(X27=$I$10,$J$10,IF(X27=$I$11,$J$11,IF(X27=$K$8,$L$8,IF(X27=$K$9,$L$9,IF(X27=$K$10,$L$10,IF(X27=$K$11,$L$11,IF(AND(X27='DV1'!$B46,$F10='DV1'!$D4),'DV1'!$H46,IF(AND(X27='DV1'!$B46,$F10='DV1'!$D5),'DV1'!$I46,IF(AND(X27='DV1'!$B46,$F10='DV1'!$D6),'DV1'!$J46,IF(AND(X27='DV1'!$B51,$C8='DV1'!$E4),'DV1'!$H51,IF(AND(X27='DV1'!$B51,$C8='DV1'!$E5),'DV1'!$I51,IF(AND(X27='DV1'!$B51,$C8='DV1'!$E6),'DV1'!$J51,IF(AND(X27='DV1'!$B52,$C9='DV1'!$F4),'DV1'!$H52,IF(AND(X27='DV1'!$B52,$C9='DV1'!$F5),'DV1'!$I52,IF(AND(X27='DV1'!$B52,$C9='DV1'!$F6),'DV1'!$J52,IF(AND(X27='DV1'!$B53,$C10='DV1'!$G4),'DV1'!$H53,IF(AND(X27='DV1'!$B53,$C10='DV1'!$G5),'DV1'!$I53,IF(AND(X27='DV1'!$B57,V28+Y28&lt;=1),0.5,IF(AND(X27='DV1'!$B57,V28+Y28=4),0.5,IF(AND(V27='DV1'!$B46,X27='DV1'!$B57,Y28=2,'DV1'!$C69=0),'DV1'!$C58,IF(AND(V27='DV1'!$B46,X27='DV1'!$B57,Y28=2,'DV1'!$C69=1),'DV1'!$D58,IF(AND(Y27='DV1'!$B46,X27='DV1'!$B57,W28=2,'DV1'!$C69=0),'DV1'!$C58,IF(AND(Y27='DV1'!$B46,X27='DV1'!$B57,W28=2,'DV1'!$C69=1),'DV1'!$D58,IF(AND(X27='DV1'!$B57,W28+Y28=10),0.5,IF(AND(X27='DV1'!$B57,$F8='DV1'!$C4),'DV1'!$H57,IF(AND(X27='DV1'!$B57,$F8='DV1'!$C5),'DV1'!$H57,IF(AND(X27='DV1'!$B57,$F8='DV1'!$C6),'DV1'!$I57,IF(AND(X27='DV1'!$B57,$F8='DV1'!$C7),'DV1'!$J57,IF(AND(X27='DV1'!$B57,$F8='DV1'!$C8),'DV1'!$K57,IF(AND(X27='DV1'!$B57,$F8='DV1'!$C9),'DV1'!$L57,IF(X27='DV1'!$B47,'DV1'!$H47,IF(X27='DV1'!$B48,'DV1'!$H48,IF(X27='DV1'!$B50,'DV1'!$H50,IF(X27='DV1'!$B54,'DV1'!$H54,IF(X27='DV1'!$B56,'DV1'!$H56,"")))))))))))))))))))))))))))))))))))))))</f>
        <v/>
      </c>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row>
    <row r="34" spans="1:63" s="75" customFormat="1" ht="30" customHeight="1" x14ac:dyDescent="0.4">
      <c r="A34" s="74"/>
      <c r="B34" s="78"/>
      <c r="C34" s="78"/>
      <c r="D34" s="199" t="s">
        <v>33</v>
      </c>
      <c r="E34" s="200"/>
      <c r="F34" s="224">
        <f>SUM(F33:X33)</f>
        <v>0</v>
      </c>
      <c r="G34" s="225"/>
      <c r="H34" s="77"/>
      <c r="I34" s="77" t="s">
        <v>2</v>
      </c>
      <c r="J34" s="77"/>
      <c r="K34" s="77"/>
      <c r="L34" s="77"/>
      <c r="M34" s="77"/>
      <c r="N34" s="77"/>
      <c r="O34" s="77"/>
      <c r="P34" s="77"/>
      <c r="Q34" s="76"/>
      <c r="R34" s="76"/>
      <c r="S34" s="76"/>
      <c r="T34" s="76"/>
      <c r="U34" s="76"/>
      <c r="V34" s="76"/>
      <c r="W34" s="76"/>
      <c r="X34" s="76"/>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row>
    <row r="35" spans="1:63" s="75" customFormat="1" ht="41.5" customHeight="1" x14ac:dyDescent="0.4">
      <c r="A35" s="74"/>
      <c r="B35" s="78"/>
      <c r="C35" s="78"/>
      <c r="D35" s="201" t="s">
        <v>34</v>
      </c>
      <c r="E35" s="202"/>
      <c r="F35" s="218"/>
      <c r="G35" s="219"/>
      <c r="H35" s="77"/>
      <c r="I35" s="77"/>
      <c r="J35" s="77"/>
      <c r="K35" s="77"/>
      <c r="L35" s="77"/>
      <c r="M35" s="77"/>
      <c r="N35" s="77"/>
      <c r="O35" s="77"/>
      <c r="P35" s="77"/>
      <c r="Q35" s="76"/>
      <c r="R35" s="76"/>
      <c r="S35" s="76"/>
      <c r="T35" s="76"/>
      <c r="U35" s="76"/>
      <c r="V35" s="76"/>
      <c r="W35" s="76"/>
      <c r="X35" s="76"/>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row>
    <row r="36" spans="1:63" ht="11.15" customHeight="1" x14ac:dyDescent="0.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row>
    <row r="37" spans="1:63" ht="11.15" customHeight="1" x14ac:dyDescent="0.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row>
    <row r="38" spans="1:63" ht="11.15" customHeight="1" x14ac:dyDescent="0.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row>
    <row r="39" spans="1:63" ht="11.15" customHeight="1" x14ac:dyDescent="0.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row>
    <row r="40" spans="1:63" ht="11.15" customHeight="1" x14ac:dyDescent="0.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row>
    <row r="41" spans="1:63" ht="11.15" customHeight="1" x14ac:dyDescent="0.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row>
    <row r="42" spans="1:63" ht="11.15" customHeight="1" x14ac:dyDescent="0.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row>
    <row r="43" spans="1:63" ht="11.15" customHeight="1" x14ac:dyDescent="0.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row>
    <row r="44" spans="1:63" ht="11.15" customHeight="1" x14ac:dyDescent="0.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row>
    <row r="45" spans="1:63" ht="11.15" customHeight="1" x14ac:dyDescent="0.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row>
    <row r="46" spans="1:63" ht="11.15" customHeight="1" x14ac:dyDescent="0.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row>
    <row r="47" spans="1:63" ht="9.65" customHeight="1" x14ac:dyDescent="0.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row>
    <row r="48" spans="1:63" ht="9.65" customHeight="1" x14ac:dyDescent="0.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row>
    <row r="49" spans="2:63" ht="9.65" customHeight="1" x14ac:dyDescent="0.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row>
    <row r="50" spans="2:63" ht="9.65" customHeight="1" x14ac:dyDescent="0.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row>
    <row r="51" spans="2:63" ht="9.65" customHeight="1" x14ac:dyDescent="0.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row>
    <row r="52" spans="2:63" ht="9.65" customHeight="1" x14ac:dyDescent="0.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row>
    <row r="53" spans="2:63" ht="9.65" customHeight="1" x14ac:dyDescent="0.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row>
    <row r="54" spans="2:63" ht="9.65" customHeight="1" x14ac:dyDescent="0.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row>
    <row r="55" spans="2:63" ht="9.65" customHeight="1" x14ac:dyDescent="0.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row>
    <row r="56" spans="2:63" ht="9.65" customHeight="1" x14ac:dyDescent="0.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row>
    <row r="57" spans="2:63" ht="9.65" customHeight="1" x14ac:dyDescent="0.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row>
    <row r="58" spans="2:63" ht="9.65" customHeight="1" x14ac:dyDescent="0.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row>
    <row r="59" spans="2:63" ht="9.65" customHeight="1" x14ac:dyDescent="0.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row>
    <row r="60" spans="2:63" ht="9.65" customHeight="1" x14ac:dyDescent="0.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row>
    <row r="61" spans="2:63" ht="9.65" customHeight="1" x14ac:dyDescent="0.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row>
    <row r="62" spans="2:63" ht="9.65" customHeight="1" x14ac:dyDescent="0.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2:63" ht="9.65" customHeight="1" x14ac:dyDescent="0.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2:63" ht="9.65" customHeight="1" x14ac:dyDescent="0.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row>
    <row r="65" spans="2:63" ht="9.65" customHeight="1" x14ac:dyDescent="0.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row>
    <row r="66" spans="2:63" ht="9.65" customHeight="1" x14ac:dyDescent="0.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row>
    <row r="67" spans="2:63" ht="9.65" customHeight="1" x14ac:dyDescent="0.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2:63" ht="9.65" customHeight="1" x14ac:dyDescent="0.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2:63" ht="9.65" customHeight="1" x14ac:dyDescent="0.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2:63" ht="9.65" customHeight="1" x14ac:dyDescent="0.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2:63" ht="9.65" customHeight="1" x14ac:dyDescent="0.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2:63" ht="9.65" customHeight="1" x14ac:dyDescent="0.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2:63" ht="9.65" customHeight="1" x14ac:dyDescent="0.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2:63" ht="9.65" customHeight="1" x14ac:dyDescent="0.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2:63" ht="9.65" customHeight="1" x14ac:dyDescent="0.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row>
    <row r="76" spans="2:63" ht="9.65" customHeight="1" x14ac:dyDescent="0.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2:63" ht="9.65" customHeight="1" x14ac:dyDescent="0.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row>
    <row r="78" spans="2:63" ht="9.65" customHeight="1" x14ac:dyDescent="0.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row>
    <row r="79" spans="2:63" ht="9.65" customHeight="1" x14ac:dyDescent="0.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2:63" ht="9.65" customHeight="1" x14ac:dyDescent="0.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1" spans="2:63" ht="9.65" customHeight="1" x14ac:dyDescent="0.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row>
    <row r="82" spans="2:63" ht="9.65" customHeight="1" x14ac:dyDescent="0.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row>
    <row r="83" spans="2:63" ht="9.65" customHeight="1" x14ac:dyDescent="0.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2:63" ht="9.65" customHeight="1" x14ac:dyDescent="0.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row>
    <row r="85" spans="2:63" ht="9.65" customHeight="1" x14ac:dyDescent="0.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2:63" ht="9.65" customHeight="1" x14ac:dyDescent="0.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row>
    <row r="87" spans="2:63" ht="9.65" customHeight="1" x14ac:dyDescent="0.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2:63" ht="9.65" customHeight="1" x14ac:dyDescent="0.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row>
    <row r="89" spans="2:63" ht="9.65" customHeight="1" x14ac:dyDescent="0.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row>
    <row r="90" spans="2:63" ht="9.65" customHeight="1" x14ac:dyDescent="0.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row>
    <row r="91" spans="2:63" ht="9.65" customHeight="1" x14ac:dyDescent="0.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2:63" ht="9.65" customHeight="1" x14ac:dyDescent="0.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row>
    <row r="93" spans="2:63" ht="9.65" customHeight="1" x14ac:dyDescent="0.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row>
    <row r="94" spans="2:63" ht="9.65" customHeight="1" x14ac:dyDescent="0.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row>
    <row r="95" spans="2:63" ht="9.65" customHeight="1" x14ac:dyDescent="0.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row>
    <row r="96" spans="2:63" ht="9.65" customHeight="1" x14ac:dyDescent="0.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row>
    <row r="97" spans="2:63" ht="9.65" customHeight="1" x14ac:dyDescent="0.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row>
    <row r="98" spans="2:63" ht="9.65" customHeight="1" x14ac:dyDescent="0.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row>
    <row r="99" spans="2:63" ht="9.65" customHeight="1" x14ac:dyDescent="0.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row>
    <row r="100" spans="2:63" ht="9.65" customHeight="1" x14ac:dyDescent="0.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row>
    <row r="101" spans="2:63" ht="9.65" customHeight="1" x14ac:dyDescent="0.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row>
    <row r="102" spans="2:63" ht="9.65" customHeight="1" x14ac:dyDescent="0.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row>
    <row r="103" spans="2:63" ht="9.65" customHeight="1" x14ac:dyDescent="0.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2:63" ht="9.65" customHeight="1" x14ac:dyDescent="0.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row>
    <row r="105" spans="2:63" ht="9.65" customHeight="1" x14ac:dyDescent="0.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row>
    <row r="106" spans="2:63" ht="9.65" customHeight="1" x14ac:dyDescent="0.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row>
    <row r="107" spans="2:63" ht="9.65" customHeight="1" x14ac:dyDescent="0.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row>
    <row r="108" spans="2:63" ht="9.65" customHeight="1" x14ac:dyDescent="0.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row>
    <row r="109" spans="2:63" ht="9.65" customHeight="1" x14ac:dyDescent="0.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row>
    <row r="110" spans="2:63" ht="9.65" customHeight="1" x14ac:dyDescent="0.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row>
    <row r="111" spans="2:63" ht="9.65" customHeight="1" x14ac:dyDescent="0.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row>
    <row r="112" spans="2:63" ht="9.65" customHeight="1" x14ac:dyDescent="0.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row>
    <row r="113" spans="2:63" ht="9.65" customHeight="1" x14ac:dyDescent="0.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row>
    <row r="114" spans="2:63" ht="9.65" customHeight="1" x14ac:dyDescent="0.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row>
  </sheetData>
  <sheetProtection algorithmName="SHA-512" hashValue="+4L/rXQfpvpDRhckhkcRVy2bRL0UGwdsbwLwmGwujwBAIk8laL/x099wlFFaUZkmiimkIfRF/bWp3kS+7FJiQA==" saltValue="cm+NIU7eOuEevQ7RxarVdg==" spinCount="100000" sheet="1" formatColumns="0"/>
  <mergeCells count="68">
    <mergeCell ref="D35:E35"/>
    <mergeCell ref="B27:E29"/>
    <mergeCell ref="K2:O2"/>
    <mergeCell ref="C2:I2"/>
    <mergeCell ref="B4:P4"/>
    <mergeCell ref="B13:I13"/>
    <mergeCell ref="B15:E17"/>
    <mergeCell ref="D33:E33"/>
    <mergeCell ref="D34:E34"/>
    <mergeCell ref="B30:C32"/>
    <mergeCell ref="D30:E31"/>
    <mergeCell ref="F30:G30"/>
    <mergeCell ref="I30:J30"/>
    <mergeCell ref="K30:L30"/>
    <mergeCell ref="I33:J33"/>
    <mergeCell ref="K33:L33"/>
    <mergeCell ref="F33:G33"/>
    <mergeCell ref="F32:G32"/>
    <mergeCell ref="I32:J32"/>
    <mergeCell ref="K32:L32"/>
    <mergeCell ref="B6:F6"/>
    <mergeCell ref="B7:F7"/>
    <mergeCell ref="K27:L27"/>
    <mergeCell ref="K29:L29"/>
    <mergeCell ref="F27:G27"/>
    <mergeCell ref="F29:G29"/>
    <mergeCell ref="F22:G22"/>
    <mergeCell ref="F23:G23"/>
    <mergeCell ref="F15:G15"/>
    <mergeCell ref="F17:G17"/>
    <mergeCell ref="F21:G21"/>
    <mergeCell ref="I6:L6"/>
    <mergeCell ref="I15:J15"/>
    <mergeCell ref="I17:J17"/>
    <mergeCell ref="I21:J21"/>
    <mergeCell ref="K15:L15"/>
    <mergeCell ref="F35:G35"/>
    <mergeCell ref="F16:G16"/>
    <mergeCell ref="I16:J16"/>
    <mergeCell ref="K16:L16"/>
    <mergeCell ref="F28:G28"/>
    <mergeCell ref="I28:J28"/>
    <mergeCell ref="K28:L28"/>
    <mergeCell ref="F20:G20"/>
    <mergeCell ref="I20:J20"/>
    <mergeCell ref="K20:L20"/>
    <mergeCell ref="F34:G34"/>
    <mergeCell ref="I18:J18"/>
    <mergeCell ref="K18:L18"/>
    <mergeCell ref="K19:L19"/>
    <mergeCell ref="K17:L17"/>
    <mergeCell ref="F31:G31"/>
    <mergeCell ref="I31:J31"/>
    <mergeCell ref="K31:L31"/>
    <mergeCell ref="K21:L21"/>
    <mergeCell ref="D32:E32"/>
    <mergeCell ref="F18:G18"/>
    <mergeCell ref="D20:E20"/>
    <mergeCell ref="F19:G19"/>
    <mergeCell ref="D18:E19"/>
    <mergeCell ref="D22:E22"/>
    <mergeCell ref="D23:E23"/>
    <mergeCell ref="B25:I25"/>
    <mergeCell ref="D21:E21"/>
    <mergeCell ref="I27:J27"/>
    <mergeCell ref="I29:J29"/>
    <mergeCell ref="B18:C20"/>
    <mergeCell ref="I19:J19"/>
  </mergeCells>
  <phoneticPr fontId="21" type="noConversion"/>
  <conditionalFormatting sqref="F8:F10 C8:C11">
    <cfRule type="containsBlanks" dxfId="14" priority="8">
      <formula>LEN(TRIM(C8))=0</formula>
    </cfRule>
  </conditionalFormatting>
  <conditionalFormatting sqref="F23">
    <cfRule type="cellIs" dxfId="13" priority="5" operator="lessThan">
      <formula>$F$22</formula>
    </cfRule>
    <cfRule type="cellIs" dxfId="12" priority="6" operator="greaterThanOrEqual">
      <formula>$F$22</formula>
    </cfRule>
  </conditionalFormatting>
  <conditionalFormatting sqref="F35">
    <cfRule type="cellIs" dxfId="11" priority="3" operator="lessThan">
      <formula>$F$34</formula>
    </cfRule>
    <cfRule type="cellIs" dxfId="10" priority="4" operator="greaterThanOrEqual">
      <formula>$F$34</formula>
    </cfRule>
  </conditionalFormatting>
  <conditionalFormatting sqref="I8:I11 K8:K11">
    <cfRule type="containsText" dxfId="9" priority="2" operator="containsText" text="custom feature #">
      <formula>NOT(ISERROR(SEARCH("custom feature #",I8)))</formula>
    </cfRule>
  </conditionalFormatting>
  <conditionalFormatting sqref="J8:J11 L8:L11">
    <cfRule type="cellIs" dxfId="8" priority="1" operator="equal">
      <formula>0</formula>
    </cfRule>
  </conditionalFormatting>
  <conditionalFormatting sqref="K2:O2">
    <cfRule type="cellIs" dxfId="7" priority="7" operator="equal">
      <formula>"Your scheme includes shared use footways. You will be required to justify this and show you have considered alternative options on the following page"</formula>
    </cfRule>
  </conditionalFormatting>
  <dataValidations count="3">
    <dataValidation type="decimal" allowBlank="1" showInputMessage="1" showErrorMessage="1" promptTitle="Observed 85th percentile speed " prompt="Please input a whole number in miles per hour for the speed observed on site" sqref="F9" xr:uid="{169CBD8D-7EF4-4CAD-B28E-2BDDB968D44E}">
      <formula1>0</formula1>
      <formula2>120</formula2>
    </dataValidation>
    <dataValidation type="decimal" allowBlank="1" showInputMessage="1" showErrorMessage="1" error="You must input a number here" sqref="J8:J11 L8:L11" xr:uid="{AE138AD2-B744-4693-88E1-3E0A68949B09}">
      <formula1>0</formula1>
      <formula2>1000</formula2>
    </dataValidation>
    <dataValidation type="custom" allowBlank="1" showErrorMessage="1" errorTitle="Feature already exists!" error="You cannot use a feature already available from the pre-set list of street features" promptTitle="Custom street features" prompt="Use this section for custom street features that aren't contained within ATE's pre-set choices" sqref="I8:L11" xr:uid="{FD9961E7-1BD8-4E87-A0DD-E11802288CA2}">
      <formula1>ISNA(MATCH(I8, Feature_list,0))</formula1>
    </dataValidation>
  </dataValidations>
  <pageMargins left="0.7" right="0.7" top="0.75" bottom="0.75" header="0.3" footer="0.3"/>
  <pageSetup paperSize="9" scale="62"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3DA50833-5C65-414D-8739-68AA1C9B32F8}">
          <x14:formula1>
            <xm:f>'DV1'!$D$4:$D$6</xm:f>
          </x14:formula1>
          <xm:sqref>F10</xm:sqref>
        </x14:dataValidation>
        <x14:dataValidation type="list" showInputMessage="1" showErrorMessage="1" errorTitle="Cell left empty" error="Please provide information in this cell" xr:uid="{C98C90F0-D463-4479-BFE8-AC2B13508701}">
          <x14:formula1>
            <xm:f>'DV1'!$E$4:$E$6</xm:f>
          </x14:formula1>
          <xm:sqref>C8</xm:sqref>
        </x14:dataValidation>
        <x14:dataValidation type="list" allowBlank="1" showInputMessage="1" showErrorMessage="1" xr:uid="{2690C888-A396-49F2-A187-57A007A2B767}">
          <x14:formula1>
            <xm:f>'DV1'!$F$4:$F$6</xm:f>
          </x14:formula1>
          <xm:sqref>C9</xm:sqref>
        </x14:dataValidation>
        <x14:dataValidation type="list" allowBlank="1" showInputMessage="1" showErrorMessage="1" xr:uid="{9A86B92B-4DC4-4720-95EA-B2BECF1661FA}">
          <x14:formula1>
            <xm:f>'DV1'!$G$4:$G$5</xm:f>
          </x14:formula1>
          <xm:sqref>C10</xm:sqref>
        </x14:dataValidation>
        <x14:dataValidation type="list" showInputMessage="1" showErrorMessage="1" xr:uid="{ABE85ED2-699C-437E-AE9B-0640C011FA54}">
          <x14:formula1>
            <xm:f>'DV1'!$B$4:$B$23</xm:f>
          </x14:formula1>
          <xm:sqref>K27 M27 F27 H27:I27 M15:X15 K15 F15 H15:I15</xm:sqref>
        </x14:dataValidation>
        <x14:dataValidation type="list" allowBlank="1" showInputMessage="1" showErrorMessage="1" xr:uid="{E4E36BD9-0B7B-4F27-AB3D-82D73DB5D2B7}">
          <x14:formula1>
            <xm:f>'DV1'!$C$4:$C$9</xm:f>
          </x14:formula1>
          <xm:sqref>F8</xm:sqref>
        </x14:dataValidation>
        <x14:dataValidation type="list" allowBlank="1" showInputMessage="1" showErrorMessage="1" xr:uid="{F9300DCF-D322-4DFB-97CC-83B1089CDBAF}">
          <x14:formula1>
            <xm:f>'DV1'!$H$4:$H$7</xm:f>
          </x14:formula1>
          <xm:sqref>C11</xm:sqref>
        </x14:dataValidation>
        <x14:dataValidation type="list" allowBlank="1" showInputMessage="1" showErrorMessage="1" xr:uid="{21EE4367-0C0D-4FDE-9CC1-D88EA7F839D2}">
          <x14:formula1>
            <xm:f>'DV1'!$B$4:$B$23</xm:f>
          </x14:formula1>
          <xm:sqref>N27:X27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3F5FB-46CA-4262-BC44-9515CE85D115}">
  <sheetPr codeName="Sheet5">
    <tabColor rgb="FF004D31"/>
  </sheetPr>
  <dimension ref="A1:BG96"/>
  <sheetViews>
    <sheetView zoomScale="70" zoomScaleNormal="70" workbookViewId="0">
      <selection activeCell="E8" sqref="E8"/>
    </sheetView>
  </sheetViews>
  <sheetFormatPr defaultColWidth="0" defaultRowHeight="14.6" outlineLevelCol="1" x14ac:dyDescent="0.4"/>
  <cols>
    <col min="1" max="1" width="0.69140625" style="64" customWidth="1"/>
    <col min="2" max="2" width="24.23046875" style="65" customWidth="1"/>
    <col min="3" max="3" width="26.53515625" style="65" customWidth="1"/>
    <col min="4" max="4" width="37.23046875" style="65" customWidth="1"/>
    <col min="5" max="5" width="18.15234375" style="65" customWidth="1"/>
    <col min="6" max="6" width="20.23046875" style="65" customWidth="1"/>
    <col min="7" max="7" width="19.4609375" style="65" customWidth="1"/>
    <col min="8" max="14" width="18.15234375" style="65" customWidth="1"/>
    <col min="15" max="24" width="18.15234375" style="65" hidden="1" customWidth="1" outlineLevel="1"/>
    <col min="25" max="25" width="4.69140625" style="65" customWidth="1" collapsed="1"/>
    <col min="26" max="16384" width="0" style="65" hidden="1"/>
  </cols>
  <sheetData>
    <row r="1" spans="2:59" ht="6.65" customHeight="1" x14ac:dyDescent="0.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row>
    <row r="2" spans="2:59" ht="53.5" customHeight="1" x14ac:dyDescent="0.4">
      <c r="C2" s="240" t="s">
        <v>15</v>
      </c>
      <c r="D2" s="241"/>
      <c r="E2" s="241"/>
      <c r="F2" s="241"/>
      <c r="G2" s="64"/>
      <c r="H2" s="239"/>
      <c r="I2" s="239"/>
      <c r="J2" s="239"/>
      <c r="K2" s="239"/>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row>
    <row r="3" spans="2:59" ht="6.65" customHeight="1" x14ac:dyDescent="0.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row>
    <row r="4" spans="2:59" ht="32.5" customHeight="1" x14ac:dyDescent="0.4">
      <c r="B4" s="259" t="s">
        <v>181</v>
      </c>
      <c r="C4" s="259"/>
      <c r="D4" s="259"/>
      <c r="E4" s="259"/>
      <c r="F4" s="259"/>
      <c r="G4" s="259"/>
      <c r="H4" s="259"/>
      <c r="I4" s="66"/>
      <c r="J4" s="66"/>
      <c r="K4" s="66"/>
      <c r="L4" s="66"/>
      <c r="M4" s="66"/>
      <c r="N4" s="66"/>
      <c r="O4" s="66"/>
      <c r="P4" s="66"/>
      <c r="Q4" s="66"/>
      <c r="R4" s="66"/>
      <c r="S4" s="66"/>
      <c r="T4" s="66"/>
      <c r="U4" s="66"/>
      <c r="V4" s="66"/>
      <c r="W4" s="66"/>
      <c r="X4" s="66"/>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row>
    <row r="5" spans="2:59" ht="4.5" customHeight="1" thickBot="1" x14ac:dyDescent="0.45">
      <c r="B5" s="64"/>
      <c r="C5" s="70"/>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row>
    <row r="6" spans="2:59" ht="31.2" customHeight="1" x14ac:dyDescent="0.4">
      <c r="B6" s="250" t="s">
        <v>183</v>
      </c>
      <c r="C6" s="251"/>
      <c r="D6" s="114" t="s">
        <v>182</v>
      </c>
      <c r="E6" s="98" t="s">
        <v>113</v>
      </c>
      <c r="F6" s="99" t="s">
        <v>114</v>
      </c>
      <c r="G6" s="98" t="s">
        <v>115</v>
      </c>
      <c r="H6" s="98" t="s">
        <v>116</v>
      </c>
      <c r="I6" s="98" t="s">
        <v>117</v>
      </c>
      <c r="J6" s="98" t="s">
        <v>118</v>
      </c>
      <c r="K6" s="98" t="s">
        <v>119</v>
      </c>
      <c r="L6" s="98" t="s">
        <v>120</v>
      </c>
      <c r="M6" s="98" t="s">
        <v>121</v>
      </c>
      <c r="N6" s="98" t="s">
        <v>122</v>
      </c>
      <c r="O6" s="98" t="s">
        <v>123</v>
      </c>
      <c r="P6" s="98" t="s">
        <v>124</v>
      </c>
      <c r="Q6" s="98" t="s">
        <v>125</v>
      </c>
      <c r="R6" s="98" t="s">
        <v>126</v>
      </c>
      <c r="S6" s="98" t="s">
        <v>127</v>
      </c>
      <c r="T6" s="98" t="s">
        <v>128</v>
      </c>
      <c r="U6" s="98" t="s">
        <v>129</v>
      </c>
      <c r="V6" s="98" t="s">
        <v>130</v>
      </c>
      <c r="W6" s="98" t="s">
        <v>131</v>
      </c>
      <c r="X6" s="100" t="s">
        <v>132</v>
      </c>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row>
    <row r="7" spans="2:59" ht="19" customHeight="1" x14ac:dyDescent="0.4">
      <c r="B7" s="252"/>
      <c r="C7" s="253"/>
      <c r="D7" s="115" t="s">
        <v>34</v>
      </c>
      <c r="E7" s="137"/>
      <c r="F7" s="137"/>
      <c r="G7" s="137"/>
      <c r="H7" s="137"/>
      <c r="I7" s="137"/>
      <c r="J7" s="137"/>
      <c r="K7" s="137"/>
      <c r="L7" s="137"/>
      <c r="M7" s="137"/>
      <c r="N7" s="137"/>
      <c r="O7" s="96"/>
      <c r="P7" s="96"/>
      <c r="Q7" s="96"/>
      <c r="R7" s="96"/>
      <c r="S7" s="96"/>
      <c r="T7" s="96"/>
      <c r="U7" s="96"/>
      <c r="V7" s="96"/>
      <c r="W7" s="96"/>
      <c r="X7" s="97"/>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row>
    <row r="8" spans="2:59" ht="36.65" customHeight="1" thickBot="1" x14ac:dyDescent="0.45">
      <c r="B8" s="254"/>
      <c r="C8" s="255"/>
      <c r="D8" s="116" t="s">
        <v>38</v>
      </c>
      <c r="E8" s="101" t="str">
        <f>IF(E7=0,"",IF(E7&gt;='Proposed Cross-Sections'!$F$22,"Desirable Minimum",IF(E7&gt;='Proposed Cross-Sections'!$F$34,"Absolute Minimum","Insufficient Space")))</f>
        <v/>
      </c>
      <c r="F8" s="101" t="str">
        <f>IF(F7=0,"",IF(F7&gt;='Proposed Cross-Sections'!$F$22,"Desirable Minimum",IF(F7&gt;='Proposed Cross-Sections'!$F$34,"Absolute Minimum","Insufficient Space")))</f>
        <v/>
      </c>
      <c r="G8" s="101" t="str">
        <f>IF(G7=0,"",IF(G7&gt;='Proposed Cross-Sections'!$F$22,"Desirable Minimum",IF(G7&gt;='Proposed Cross-Sections'!$F$34,"Absolute Minimum","Insufficient Space")))</f>
        <v/>
      </c>
      <c r="H8" s="101" t="str">
        <f>IF(H7=0,"",IF(H7&gt;='Proposed Cross-Sections'!$F$22,"Desirable Minimum",IF(H7&gt;='Proposed Cross-Sections'!$F$34,"Absolute Minimum","Insufficient Space")))</f>
        <v/>
      </c>
      <c r="I8" s="101" t="str">
        <f>IF(I7=0,"",IF(I7&gt;='Proposed Cross-Sections'!$F$22,"Desirable Minimum",IF(I7&gt;='Proposed Cross-Sections'!$F$34,"Absolute Minimum","Insufficient Space")))</f>
        <v/>
      </c>
      <c r="J8" s="101" t="str">
        <f>IF(J7=0,"",IF(J7&gt;='Proposed Cross-Sections'!$F$22,"Desirable Minimum",IF(J7&gt;='Proposed Cross-Sections'!$F$34,"Absolute Minimum","Insufficient Space")))</f>
        <v/>
      </c>
      <c r="K8" s="101" t="str">
        <f>IF(K7=0,"",IF(K7&gt;='Proposed Cross-Sections'!$F$22,"Desirable Minimum",IF(K7&gt;='Proposed Cross-Sections'!$F$34,"Absolute Minimum","Insufficient Space")))</f>
        <v/>
      </c>
      <c r="L8" s="101" t="str">
        <f>IF(L7=0,"",IF(L7&gt;='Proposed Cross-Sections'!$F$22,"Desirable Minimum",IF(L7&gt;='Proposed Cross-Sections'!$F$34,"Absolute Minimum","Insufficient Space")))</f>
        <v/>
      </c>
      <c r="M8" s="101" t="str">
        <f>IF(M7=0,"",IF(M7&gt;='Proposed Cross-Sections'!$F$22,"Desirable Minimum",IF(M7&gt;='Proposed Cross-Sections'!$F$34,"Absolute Minimum","Insufficient Space")))</f>
        <v/>
      </c>
      <c r="N8" s="101" t="str">
        <f>IF(N7=0,"",IF(N7&gt;='Proposed Cross-Sections'!$F$22,"Desirable Minimum",IF(N7&gt;='Proposed Cross-Sections'!$F$34,"Absolute Minimum","Insufficient Space")))</f>
        <v/>
      </c>
      <c r="O8" s="101" t="str">
        <f>IF(O7=0,"",IF(O7&gt;='Proposed Cross-Sections'!$F$22,"Desirable Minimum",IF(O7&gt;='Proposed Cross-Sections'!$F$34,"Absolute Minimum","Insufficient Space")))</f>
        <v/>
      </c>
      <c r="P8" s="101" t="str">
        <f>IF(P7=0,"",IF(P7&gt;='Proposed Cross-Sections'!$F$22,"Desirable Minimum",IF(P7&gt;='Proposed Cross-Sections'!$F$34,"Absolute Minimum","Insufficient Space")))</f>
        <v/>
      </c>
      <c r="Q8" s="101" t="str">
        <f>IF(Q7=0,"",IF(Q7&gt;='Proposed Cross-Sections'!$F$22,"Desirable Minimum",IF(Q7&gt;='Proposed Cross-Sections'!$F$34,"Absolute Minimum","Insufficient Space")))</f>
        <v/>
      </c>
      <c r="R8" s="101" t="str">
        <f>IF(R7=0,"",IF(R7&gt;='Proposed Cross-Sections'!$F$22,"Desirable Minimum",IF(R7&gt;='Proposed Cross-Sections'!$F$34,"Absolute Minimum","Insufficient Space")))</f>
        <v/>
      </c>
      <c r="S8" s="101" t="str">
        <f>IF(S7=0,"",IF(S7&gt;='Proposed Cross-Sections'!$F$22,"Desirable Minimum",IF(S7&gt;='Proposed Cross-Sections'!$F$34,"Absolute Minimum","Insufficient Space")))</f>
        <v/>
      </c>
      <c r="T8" s="101" t="str">
        <f>IF(T7=0,"",IF(T7&gt;='Proposed Cross-Sections'!$F$22,"Desirable Minimum",IF(T7&gt;='Proposed Cross-Sections'!$F$34,"Absolute Minimum","Insufficient Space")))</f>
        <v/>
      </c>
      <c r="U8" s="101" t="str">
        <f>IF(U7=0,"",IF(U7&gt;='Proposed Cross-Sections'!$F$22,"Desirable Minimum",IF(U7&gt;='Proposed Cross-Sections'!$F$34,"Absolute Minimum","Insufficient Space")))</f>
        <v/>
      </c>
      <c r="V8" s="101" t="str">
        <f>IF(V7=0,"",IF(V7&gt;='Proposed Cross-Sections'!$F$22,"Desirable Minimum",IF(V7&gt;='Proposed Cross-Sections'!$F$34,"Absolute Minimum","Insufficient Space")))</f>
        <v/>
      </c>
      <c r="W8" s="101" t="str">
        <f>IF(W7=0,"",IF(W7&gt;='Proposed Cross-Sections'!$F$22,"Desirable Minimum",IF(W7&gt;='Proposed Cross-Sections'!$F$34,"Absolute Minimum","Insufficient Space")))</f>
        <v/>
      </c>
      <c r="X8" s="102" t="str">
        <f>IF(X7=0,"",IF(X7&gt;='Proposed Cross-Sections'!$F$22,"Desirable Minimum",IF(X7&gt;='Proposed Cross-Sections'!$F$34,"Absolute Minimum","Insufficient Space")))</f>
        <v/>
      </c>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row>
    <row r="9" spans="2:59" ht="109.95" customHeight="1" x14ac:dyDescent="0.4">
      <c r="B9" s="246" t="s">
        <v>139</v>
      </c>
      <c r="C9" s="247"/>
      <c r="D9" s="114" t="s">
        <v>101</v>
      </c>
      <c r="E9" s="92"/>
      <c r="F9" s="92"/>
      <c r="G9" s="92"/>
      <c r="H9" s="92"/>
      <c r="I9" s="92"/>
      <c r="J9" s="92"/>
      <c r="K9" s="92" t="s">
        <v>2</v>
      </c>
      <c r="L9" s="92"/>
      <c r="M9" s="92"/>
      <c r="N9" s="92"/>
      <c r="O9" s="92"/>
      <c r="P9" s="92"/>
      <c r="Q9" s="92"/>
      <c r="R9" s="92"/>
      <c r="S9" s="92"/>
      <c r="T9" s="92"/>
      <c r="U9" s="92"/>
      <c r="V9" s="92"/>
      <c r="W9" s="92"/>
      <c r="X9" s="93"/>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row>
    <row r="10" spans="2:59" ht="166.5" customHeight="1" thickBot="1" x14ac:dyDescent="0.45">
      <c r="B10" s="248"/>
      <c r="C10" s="249"/>
      <c r="D10" s="117" t="s">
        <v>39</v>
      </c>
      <c r="E10" s="94"/>
      <c r="F10" s="94"/>
      <c r="G10" s="94"/>
      <c r="H10" s="94"/>
      <c r="I10" s="94"/>
      <c r="J10" s="94"/>
      <c r="K10" s="94" t="s">
        <v>2</v>
      </c>
      <c r="L10" s="94"/>
      <c r="M10" s="94"/>
      <c r="N10" s="94"/>
      <c r="O10" s="94"/>
      <c r="P10" s="94"/>
      <c r="Q10" s="94"/>
      <c r="R10" s="94"/>
      <c r="S10" s="94"/>
      <c r="T10" s="94"/>
      <c r="U10" s="94"/>
      <c r="V10" s="94"/>
      <c r="W10" s="94"/>
      <c r="X10" s="95"/>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row>
    <row r="11" spans="2:59" x14ac:dyDescent="0.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row>
    <row r="12" spans="2:59" ht="30" customHeight="1" x14ac:dyDescent="0.4">
      <c r="B12" s="258" t="s">
        <v>178</v>
      </c>
      <c r="C12" s="258"/>
      <c r="D12" s="258"/>
      <c r="E12" s="258"/>
      <c r="F12" s="258"/>
      <c r="G12" s="258"/>
      <c r="H12" s="258"/>
      <c r="I12" s="66"/>
      <c r="J12" s="66"/>
      <c r="K12" s="66"/>
      <c r="L12" s="66"/>
      <c r="M12" s="66"/>
      <c r="N12" s="66"/>
      <c r="O12" s="66"/>
      <c r="P12" s="66"/>
      <c r="Q12" s="66"/>
      <c r="R12" s="66"/>
      <c r="S12" s="66"/>
      <c r="T12" s="66"/>
      <c r="U12" s="66"/>
      <c r="V12" s="66"/>
      <c r="W12" s="66"/>
      <c r="X12" s="66"/>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row>
    <row r="13" spans="2:59" ht="15" thickBot="1" x14ac:dyDescent="0.45">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row>
    <row r="14" spans="2:59" ht="31.95" customHeight="1" x14ac:dyDescent="0.4">
      <c r="B14" s="246" t="s">
        <v>184</v>
      </c>
      <c r="C14" s="247"/>
      <c r="D14" s="114" t="s">
        <v>133</v>
      </c>
      <c r="E14" s="138"/>
      <c r="F14" s="139"/>
      <c r="G14" s="138"/>
      <c r="H14" s="138"/>
      <c r="I14" s="138"/>
      <c r="J14" s="138"/>
      <c r="K14" s="138"/>
      <c r="L14" s="138"/>
      <c r="M14" s="138"/>
      <c r="N14" s="138"/>
      <c r="O14" s="90"/>
      <c r="P14" s="90"/>
      <c r="Q14" s="90"/>
      <c r="R14" s="90"/>
      <c r="S14" s="90"/>
      <c r="T14" s="90"/>
      <c r="U14" s="90"/>
      <c r="V14" s="90"/>
      <c r="W14" s="90"/>
      <c r="X14" s="91"/>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row>
    <row r="15" spans="2:59" ht="20.149999999999999" customHeight="1" x14ac:dyDescent="0.4">
      <c r="B15" s="256"/>
      <c r="C15" s="257"/>
      <c r="D15" s="115" t="s">
        <v>34</v>
      </c>
      <c r="E15" s="137"/>
      <c r="F15" s="137"/>
      <c r="G15" s="137"/>
      <c r="H15" s="137"/>
      <c r="I15" s="137"/>
      <c r="J15" s="137"/>
      <c r="K15" s="137"/>
      <c r="L15" s="137"/>
      <c r="M15" s="137"/>
      <c r="N15" s="137"/>
      <c r="O15" s="96"/>
      <c r="P15" s="96"/>
      <c r="Q15" s="96"/>
      <c r="R15" s="96"/>
      <c r="S15" s="96"/>
      <c r="T15" s="96"/>
      <c r="U15" s="96"/>
      <c r="V15" s="96"/>
      <c r="W15" s="96"/>
      <c r="X15" s="97"/>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row>
    <row r="16" spans="2:59" ht="39.65" customHeight="1" thickBot="1" x14ac:dyDescent="0.45">
      <c r="B16" s="248"/>
      <c r="C16" s="249"/>
      <c r="D16" s="116" t="s">
        <v>38</v>
      </c>
      <c r="E16" s="101" t="str">
        <f>IF(E15=0,"",IF(E15&gt;='Proposed Cross-Sections'!$F$22,"Desirable Minimum",IF(E15&gt;='Proposed Cross-Sections'!$F$34,"Absolute Minimum","Insufficient Space")))</f>
        <v/>
      </c>
      <c r="F16" s="101" t="str">
        <f>IF(F15=0,"",IF(F15&gt;='Proposed Cross-Sections'!$F$22,"Desirable Minimum",IF(F15&gt;='Proposed Cross-Sections'!$F$34,"Absolute Minimum","Insufficient Space")))</f>
        <v/>
      </c>
      <c r="G16" s="101" t="str">
        <f>IF(G15=0,"",IF(G15&gt;='Proposed Cross-Sections'!$F$22,"Desirable Minimum",IF(G15&gt;='Proposed Cross-Sections'!$F$34,"Absolute Minimum","Insufficient Space")))</f>
        <v/>
      </c>
      <c r="H16" s="101" t="str">
        <f>IF(H15=0,"",IF(H15&gt;='Proposed Cross-Sections'!$F$22,"Desirable Minimum",IF(H15&gt;='Proposed Cross-Sections'!$F$34,"Absolute Minimum","Insufficient Space")))</f>
        <v/>
      </c>
      <c r="I16" s="101" t="str">
        <f>IF(I15=0,"",IF(I15&gt;='Proposed Cross-Sections'!$F$22,"Desirable Minimum",IF(I15&gt;='Proposed Cross-Sections'!$F$34,"Absolute Minimum","Insufficient Space")))</f>
        <v/>
      </c>
      <c r="J16" s="101" t="str">
        <f>IF(J15=0,"",IF(J15&gt;='Proposed Cross-Sections'!$F$22,"Desirable Minimum",IF(J15&gt;='Proposed Cross-Sections'!$F$34,"Absolute Minimum","Insufficient Space")))</f>
        <v/>
      </c>
      <c r="K16" s="101" t="str">
        <f>IF(K15=0,"",IF(K15&gt;='Proposed Cross-Sections'!$F$22,"Desirable Minimum",IF(K15&gt;='Proposed Cross-Sections'!$F$34,"Absolute Minimum","Insufficient Space")))</f>
        <v/>
      </c>
      <c r="L16" s="101" t="str">
        <f>IF(L15=0,"",IF(L15&gt;='Proposed Cross-Sections'!$F$22,"Desirable Minimum",IF(L15&gt;='Proposed Cross-Sections'!$F$34,"Absolute Minimum","Insufficient Space")))</f>
        <v/>
      </c>
      <c r="M16" s="101" t="str">
        <f>IF(M15=0,"",IF(M15&gt;='Proposed Cross-Sections'!$F$22,"Desirable Minimum",IF(M15&gt;='Proposed Cross-Sections'!$F$34,"Absolute Minimum","Insufficient Space")))</f>
        <v/>
      </c>
      <c r="N16" s="101" t="str">
        <f>IF(N15=0,"",IF(N15&gt;='Proposed Cross-Sections'!$F$22,"Desirable Minimum",IF(N15&gt;='Proposed Cross-Sections'!$F$34,"Absolute Minimum","Insufficient Space")))</f>
        <v/>
      </c>
      <c r="O16" s="101" t="str">
        <f>IF(O15=0,"",IF(O15&gt;='Proposed Cross-Sections'!$F$22,"Desirable Minimum",IF(O15&gt;='Proposed Cross-Sections'!$F$34,"Absolute Minimum","Insufficient Space")))</f>
        <v/>
      </c>
      <c r="P16" s="101" t="str">
        <f>IF(P15=0,"",IF(P15&gt;='Proposed Cross-Sections'!$F$22,"Desirable Minimum",IF(P15&gt;='Proposed Cross-Sections'!$F$34,"Absolute Minimum","Insufficient Space")))</f>
        <v/>
      </c>
      <c r="Q16" s="101" t="str">
        <f>IF(Q15=0,"",IF(Q15&gt;='Proposed Cross-Sections'!$F$22,"Desirable Minimum",IF(Q15&gt;='Proposed Cross-Sections'!$F$34,"Absolute Minimum","Insufficient Space")))</f>
        <v/>
      </c>
      <c r="R16" s="101" t="str">
        <f>IF(R15=0,"",IF(R15&gt;='Proposed Cross-Sections'!$F$22,"Desirable Minimum",IF(R15&gt;='Proposed Cross-Sections'!$F$34,"Absolute Minimum","Insufficient Space")))</f>
        <v/>
      </c>
      <c r="S16" s="101" t="str">
        <f>IF(S15=0,"",IF(S15&gt;='Proposed Cross-Sections'!$F$22,"Desirable Minimum",IF(S15&gt;='Proposed Cross-Sections'!$F$34,"Absolute Minimum","Insufficient Space")))</f>
        <v/>
      </c>
      <c r="T16" s="101" t="str">
        <f>IF(T15=0,"",IF(T15&gt;='Proposed Cross-Sections'!$F$22,"Desirable Minimum",IF(T15&gt;='Proposed Cross-Sections'!$F$34,"Absolute Minimum","Insufficient Space")))</f>
        <v/>
      </c>
      <c r="U16" s="101" t="str">
        <f>IF(U15=0,"",IF(U15&gt;='Proposed Cross-Sections'!$F$22,"Desirable Minimum",IF(U15&gt;='Proposed Cross-Sections'!$F$34,"Absolute Minimum","Insufficient Space")))</f>
        <v/>
      </c>
      <c r="V16" s="101" t="str">
        <f>IF(V15=0,"",IF(V15&gt;='Proposed Cross-Sections'!$F$22,"Desirable Minimum",IF(V15&gt;='Proposed Cross-Sections'!$F$34,"Absolute Minimum","Insufficient Space")))</f>
        <v/>
      </c>
      <c r="W16" s="101" t="str">
        <f>IF(W15=0,"",IF(W15&gt;='Proposed Cross-Sections'!$F$22,"Desirable Minimum",IF(W15&gt;='Proposed Cross-Sections'!$F$34,"Absolute Minimum","Insufficient Space")))</f>
        <v/>
      </c>
      <c r="X16" s="102" t="str">
        <f>IF(X15=0,"",IF(X15&gt;='Proposed Cross-Sections'!$F$22,"Desirable Minimum",IF(X15&gt;='Proposed Cross-Sections'!$F$34,"Absolute Minimum","Insufficient Space")))</f>
        <v/>
      </c>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row>
    <row r="17" spans="2:59" ht="108" customHeight="1" thickBot="1" x14ac:dyDescent="0.45">
      <c r="B17" s="246" t="s">
        <v>139</v>
      </c>
      <c r="C17" s="247"/>
      <c r="D17" s="114" t="s">
        <v>101</v>
      </c>
      <c r="E17" s="92"/>
      <c r="F17" s="92"/>
      <c r="G17" s="92"/>
      <c r="H17" s="92"/>
      <c r="I17" s="92"/>
      <c r="J17" s="92"/>
      <c r="K17" s="92" t="s">
        <v>2</v>
      </c>
      <c r="L17" s="92"/>
      <c r="M17" s="92"/>
      <c r="N17" s="92"/>
      <c r="O17" s="92"/>
      <c r="P17" s="92"/>
      <c r="Q17" s="92"/>
      <c r="R17" s="92"/>
      <c r="S17" s="92"/>
      <c r="T17" s="92"/>
      <c r="U17" s="92"/>
      <c r="V17" s="92"/>
      <c r="W17" s="92"/>
      <c r="X17" s="93"/>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row>
    <row r="18" spans="2:59" ht="166.5" customHeight="1" thickBot="1" x14ac:dyDescent="0.45">
      <c r="B18" s="248"/>
      <c r="C18" s="249"/>
      <c r="D18" s="117" t="s">
        <v>39</v>
      </c>
      <c r="E18" s="92"/>
      <c r="F18" s="94"/>
      <c r="G18" s="92"/>
      <c r="H18" s="94"/>
      <c r="I18" s="94"/>
      <c r="J18" s="94"/>
      <c r="K18" s="94"/>
      <c r="L18" s="94"/>
      <c r="M18" s="94"/>
      <c r="N18" s="94"/>
      <c r="O18" s="94"/>
      <c r="P18" s="94"/>
      <c r="Q18" s="94"/>
      <c r="R18" s="94"/>
      <c r="S18" s="94"/>
      <c r="T18" s="94"/>
      <c r="U18" s="94"/>
      <c r="V18" s="94"/>
      <c r="W18" s="94"/>
      <c r="X18" s="95"/>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row>
    <row r="19" spans="2:59" x14ac:dyDescent="0.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row>
    <row r="20" spans="2:59" x14ac:dyDescent="0.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row>
    <row r="21" spans="2:59" x14ac:dyDescent="0.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row>
    <row r="22" spans="2:59" x14ac:dyDescent="0.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row>
    <row r="23" spans="2:59" x14ac:dyDescent="0.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row>
    <row r="24" spans="2:59" x14ac:dyDescent="0.4">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row>
    <row r="25" spans="2:59" x14ac:dyDescent="0.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row>
    <row r="26" spans="2:59" x14ac:dyDescent="0.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row>
    <row r="27" spans="2:59" x14ac:dyDescent="0.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row>
    <row r="28" spans="2:59" x14ac:dyDescent="0.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row>
    <row r="29" spans="2:59" x14ac:dyDescent="0.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row>
    <row r="30" spans="2:59" x14ac:dyDescent="0.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row>
    <row r="31" spans="2:59" x14ac:dyDescent="0.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row>
    <row r="32" spans="2:59" x14ac:dyDescent="0.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row>
    <row r="33" spans="2:59" x14ac:dyDescent="0.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row>
    <row r="34" spans="2:59" x14ac:dyDescent="0.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row>
    <row r="35" spans="2:59" x14ac:dyDescent="0.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row>
    <row r="36" spans="2:59" x14ac:dyDescent="0.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row>
    <row r="37" spans="2:59" x14ac:dyDescent="0.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row>
    <row r="38" spans="2:59" x14ac:dyDescent="0.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row>
    <row r="39" spans="2:59" x14ac:dyDescent="0.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row>
    <row r="40" spans="2:59" x14ac:dyDescent="0.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row>
    <row r="41" spans="2:59" x14ac:dyDescent="0.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row>
    <row r="42" spans="2:59" x14ac:dyDescent="0.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row>
    <row r="43" spans="2:59" x14ac:dyDescent="0.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row>
    <row r="44" spans="2:59" x14ac:dyDescent="0.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row>
    <row r="45" spans="2:59" x14ac:dyDescent="0.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row>
    <row r="46" spans="2:59" x14ac:dyDescent="0.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row>
    <row r="47" spans="2:59" x14ac:dyDescent="0.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row>
    <row r="48" spans="2:59" x14ac:dyDescent="0.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row>
    <row r="49" spans="2:59" x14ac:dyDescent="0.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row>
    <row r="50" spans="2:59" x14ac:dyDescent="0.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row>
    <row r="51" spans="2:59" x14ac:dyDescent="0.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row>
    <row r="52" spans="2:59" x14ac:dyDescent="0.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row>
    <row r="53" spans="2:59" x14ac:dyDescent="0.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row>
    <row r="54" spans="2:59" x14ac:dyDescent="0.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row>
    <row r="55" spans="2:59" x14ac:dyDescent="0.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row>
    <row r="56" spans="2:59" x14ac:dyDescent="0.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row>
    <row r="57" spans="2:59" x14ac:dyDescent="0.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row>
    <row r="58" spans="2:59" x14ac:dyDescent="0.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row>
    <row r="59" spans="2:59" x14ac:dyDescent="0.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row>
    <row r="60" spans="2:59" x14ac:dyDescent="0.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row>
    <row r="61" spans="2:59" x14ac:dyDescent="0.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row>
    <row r="62" spans="2:59" x14ac:dyDescent="0.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row>
    <row r="63" spans="2:59" x14ac:dyDescent="0.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row>
    <row r="64" spans="2:59" x14ac:dyDescent="0.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row>
    <row r="65" spans="2:59" x14ac:dyDescent="0.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row>
    <row r="66" spans="2:59" x14ac:dyDescent="0.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row>
    <row r="67" spans="2:59" x14ac:dyDescent="0.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row>
    <row r="68" spans="2:59" x14ac:dyDescent="0.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row>
    <row r="69" spans="2:59" x14ac:dyDescent="0.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row>
    <row r="70" spans="2:59" x14ac:dyDescent="0.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row>
    <row r="71" spans="2:59" x14ac:dyDescent="0.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row>
    <row r="72" spans="2:59" x14ac:dyDescent="0.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row>
    <row r="73" spans="2:59" x14ac:dyDescent="0.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row>
    <row r="74" spans="2:59" x14ac:dyDescent="0.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row>
    <row r="75" spans="2:59" x14ac:dyDescent="0.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row>
    <row r="76" spans="2:59" x14ac:dyDescent="0.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row>
    <row r="77" spans="2:59" x14ac:dyDescent="0.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row>
    <row r="78" spans="2:59" x14ac:dyDescent="0.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row>
    <row r="79" spans="2:59" x14ac:dyDescent="0.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row>
    <row r="80" spans="2:59" x14ac:dyDescent="0.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row>
    <row r="81" spans="2:59" x14ac:dyDescent="0.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row>
    <row r="82" spans="2:59" x14ac:dyDescent="0.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row>
    <row r="83" spans="2:59" x14ac:dyDescent="0.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row>
    <row r="84" spans="2:59" x14ac:dyDescent="0.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row>
    <row r="85" spans="2:59" x14ac:dyDescent="0.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row>
    <row r="86" spans="2:59" x14ac:dyDescent="0.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row>
    <row r="87" spans="2:59" x14ac:dyDescent="0.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row>
    <row r="88" spans="2:59" x14ac:dyDescent="0.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row>
    <row r="89" spans="2:59" x14ac:dyDescent="0.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row>
    <row r="90" spans="2:59" x14ac:dyDescent="0.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row>
    <row r="91" spans="2:59" x14ac:dyDescent="0.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row>
    <row r="92" spans="2:59" x14ac:dyDescent="0.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row>
    <row r="93" spans="2:59" x14ac:dyDescent="0.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row>
    <row r="94" spans="2:59" x14ac:dyDescent="0.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row>
    <row r="95" spans="2:59" x14ac:dyDescent="0.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row>
    <row r="96" spans="2:59" x14ac:dyDescent="0.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row>
  </sheetData>
  <sheetProtection algorithmName="SHA-512" hashValue="sXdX0oL/dNHcpr16yFYuUjfzU6bzJTwkIUG5pQSno88Pv7wLexzJSIv7gagPyfNvzwPvf4EWpCLckvOhsItMcQ==" saltValue="f+AGIbdv1BvBXcERN5teZw==" spinCount="100000" sheet="1" formatColumns="0"/>
  <mergeCells count="8">
    <mergeCell ref="B17:C18"/>
    <mergeCell ref="H2:K2"/>
    <mergeCell ref="C2:F2"/>
    <mergeCell ref="B6:C8"/>
    <mergeCell ref="B9:C10"/>
    <mergeCell ref="B14:C16"/>
    <mergeCell ref="B12:H12"/>
    <mergeCell ref="B4:H4"/>
  </mergeCells>
  <phoneticPr fontId="21" type="noConversion"/>
  <conditionalFormatting sqref="E8:X8">
    <cfRule type="cellIs" dxfId="6" priority="4" operator="equal">
      <formula>"Insufficient Space"</formula>
    </cfRule>
    <cfRule type="cellIs" dxfId="5" priority="5" operator="equal">
      <formula>"Absolute Minimum"</formula>
    </cfRule>
    <cfRule type="cellIs" dxfId="4" priority="6" operator="equal">
      <formula>"Desirable Minimum"</formula>
    </cfRule>
  </conditionalFormatting>
  <conditionalFormatting sqref="E16:X16">
    <cfRule type="cellIs" dxfId="3" priority="1" operator="equal">
      <formula>"Insufficient Space"</formula>
    </cfRule>
    <cfRule type="cellIs" dxfId="2" priority="2" operator="equal">
      <formula>"Absolute Minimum"</formula>
    </cfRule>
    <cfRule type="cellIs" dxfId="1" priority="3" operator="equal">
      <formula>"Desirable Minimum"</formula>
    </cfRule>
  </conditionalFormatting>
  <conditionalFormatting sqref="H2:K2">
    <cfRule type="cellIs" dxfId="0" priority="10" operator="equal">
      <formula>"Your scheme includes shared use footways. You must justify this and show you have considered alternative options below."</formula>
    </cfRule>
  </conditionalFormatting>
  <dataValidations count="1">
    <dataValidation type="decimal" allowBlank="1" showInputMessage="1" showErrorMessage="1" sqref="E15:X15 E7:X7" xr:uid="{935B630A-D020-4E2F-A4DC-24DA6AA18A70}">
      <formula1>0</formula1>
      <formula2>200</formula2>
    </dataValidation>
  </dataValidations>
  <pageMargins left="0.7" right="0.7" top="0.75" bottom="0.75" header="0.3" footer="0.3"/>
  <pageSetup paperSize="9"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EAFFC-DC1F-4463-B459-7DE8C584EAD0}">
  <sheetPr codeName="Sheet6">
    <tabColor theme="0" tint="-0.34998626667073579"/>
  </sheetPr>
  <dimension ref="A1:BA1302"/>
  <sheetViews>
    <sheetView zoomScaleNormal="100" workbookViewId="0">
      <selection activeCell="B4" sqref="B4:J4"/>
    </sheetView>
  </sheetViews>
  <sheetFormatPr defaultColWidth="0" defaultRowHeight="14.6" zeroHeight="1" x14ac:dyDescent="0.4"/>
  <cols>
    <col min="1" max="1" width="2.15234375" style="6" customWidth="1"/>
    <col min="2" max="2" width="24.23046875" customWidth="1"/>
    <col min="3" max="3" width="40.53515625" customWidth="1"/>
    <col min="4" max="4" width="20.23046875" customWidth="1"/>
    <col min="5" max="9" width="14.23046875" customWidth="1"/>
    <col min="10" max="10" width="9.53515625" customWidth="1"/>
    <col min="11" max="11" width="8.69140625" customWidth="1"/>
    <col min="12" max="15" width="8.69140625" hidden="1" customWidth="1"/>
    <col min="16" max="53" width="0" hidden="1" customWidth="1"/>
    <col min="54" max="16384" width="8.84375" hidden="1"/>
  </cols>
  <sheetData>
    <row r="1" spans="2:53" ht="6.65" customHeight="1" x14ac:dyDescent="0.4">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row>
    <row r="2" spans="2:53" ht="53.5" customHeight="1" x14ac:dyDescent="0.4">
      <c r="C2" s="262" t="s">
        <v>15</v>
      </c>
      <c r="D2" s="263"/>
      <c r="E2" s="263"/>
      <c r="F2" s="263"/>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row>
    <row r="3" spans="2:53" x14ac:dyDescent="0.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row>
    <row r="4" spans="2:53" ht="34.950000000000003" customHeight="1" x14ac:dyDescent="0.4">
      <c r="B4" s="261" t="s">
        <v>167</v>
      </c>
      <c r="C4" s="261"/>
      <c r="D4" s="261"/>
      <c r="E4" s="261"/>
      <c r="F4" s="261"/>
      <c r="G4" s="261"/>
      <c r="H4" s="261"/>
      <c r="I4" s="261"/>
      <c r="J4" s="261"/>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row>
    <row r="5" spans="2:53" x14ac:dyDescent="0.4">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row>
    <row r="6" spans="2:53" x14ac:dyDescent="0.4">
      <c r="B6" s="260" t="s">
        <v>40</v>
      </c>
      <c r="C6" s="260"/>
      <c r="D6" s="6"/>
      <c r="E6" s="264" t="s">
        <v>41</v>
      </c>
      <c r="F6" s="264"/>
      <c r="G6" s="264"/>
      <c r="H6" s="264"/>
      <c r="I6" s="264"/>
      <c r="J6" s="264"/>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row>
    <row r="7" spans="2:53" x14ac:dyDescent="0.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row>
    <row r="8" spans="2:53" x14ac:dyDescent="0.4">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row>
    <row r="9" spans="2:53" x14ac:dyDescent="0.4">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row>
    <row r="10" spans="2:53" x14ac:dyDescent="0.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row>
    <row r="11" spans="2:53" x14ac:dyDescent="0.4">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row>
    <row r="12" spans="2:53" x14ac:dyDescent="0.4">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row>
    <row r="13" spans="2:53" x14ac:dyDescent="0.4">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row>
    <row r="14" spans="2:53" x14ac:dyDescent="0.4">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row>
    <row r="15" spans="2:53" x14ac:dyDescent="0.4">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row>
    <row r="16" spans="2:53" x14ac:dyDescent="0.4">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row>
    <row r="17" spans="2:53" x14ac:dyDescent="0.4">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row>
    <row r="18" spans="2:53" x14ac:dyDescent="0.4">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row>
    <row r="19" spans="2:53" x14ac:dyDescent="0.4">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row>
    <row r="20" spans="2:53" x14ac:dyDescent="0.4">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row>
    <row r="21" spans="2:53" x14ac:dyDescent="0.4">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row>
    <row r="22" spans="2:53" x14ac:dyDescent="0.4">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row>
    <row r="23" spans="2:53" x14ac:dyDescent="0.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row>
    <row r="24" spans="2:53" x14ac:dyDescent="0.4">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row>
    <row r="25" spans="2:53" x14ac:dyDescent="0.4">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row>
    <row r="26" spans="2:53" x14ac:dyDescent="0.4">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row>
    <row r="27" spans="2:53" x14ac:dyDescent="0.4">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row>
    <row r="28" spans="2:53" x14ac:dyDescent="0.4">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row>
    <row r="29" spans="2:53" x14ac:dyDescent="0.4">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row>
    <row r="30" spans="2:53" x14ac:dyDescent="0.4">
      <c r="B30" s="260" t="s">
        <v>42</v>
      </c>
      <c r="C30" s="260"/>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row>
    <row r="31" spans="2:53" x14ac:dyDescent="0.4">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row>
    <row r="32" spans="2:53" x14ac:dyDescent="0.4">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row>
    <row r="33" spans="2:53" x14ac:dyDescent="0.4">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row>
    <row r="34" spans="2:53" x14ac:dyDescent="0.4">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row>
    <row r="35" spans="2:53" x14ac:dyDescent="0.4">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row>
    <row r="36" spans="2:53" x14ac:dyDescent="0.4">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row>
    <row r="37" spans="2:53" x14ac:dyDescent="0.4">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row>
    <row r="38" spans="2:53" x14ac:dyDescent="0.4">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row>
    <row r="39" spans="2:53" x14ac:dyDescent="0.4">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row>
    <row r="40" spans="2:53" x14ac:dyDescent="0.4">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row>
    <row r="41" spans="2:53" x14ac:dyDescent="0.4">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row>
    <row r="42" spans="2:53" x14ac:dyDescent="0.4">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row>
    <row r="43" spans="2:53" x14ac:dyDescent="0.4">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row>
    <row r="44" spans="2:53" x14ac:dyDescent="0.4">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row>
    <row r="45" spans="2:53" x14ac:dyDescent="0.4">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row>
    <row r="46" spans="2:53" x14ac:dyDescent="0.4">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row>
    <row r="47" spans="2:53" x14ac:dyDescent="0.4">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row>
    <row r="48" spans="2:53" x14ac:dyDescent="0.4">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row>
    <row r="49" spans="2:53" x14ac:dyDescent="0.4">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row>
    <row r="50" spans="2:53" x14ac:dyDescent="0.4">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row>
    <row r="51" spans="2:53" x14ac:dyDescent="0.4">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row>
    <row r="52" spans="2:53" x14ac:dyDescent="0.4">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row>
    <row r="53" spans="2:53" x14ac:dyDescent="0.4">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row>
    <row r="54" spans="2:53" x14ac:dyDescent="0.4">
      <c r="B54" s="260" t="s">
        <v>43</v>
      </c>
      <c r="C54" s="260"/>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row>
    <row r="55" spans="2:53" x14ac:dyDescent="0.4">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row>
    <row r="56" spans="2:53" x14ac:dyDescent="0.4">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row>
    <row r="57" spans="2:53" x14ac:dyDescent="0.4">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row>
    <row r="58" spans="2:53" x14ac:dyDescent="0.4">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row>
    <row r="59" spans="2:53" x14ac:dyDescent="0.4">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row>
    <row r="60" spans="2:53" x14ac:dyDescent="0.4">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row>
    <row r="61" spans="2:53" x14ac:dyDescent="0.4">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row>
    <row r="62" spans="2:53" x14ac:dyDescent="0.4">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row>
    <row r="63" spans="2:53" x14ac:dyDescent="0.4">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row>
    <row r="64" spans="2:53" x14ac:dyDescent="0.4">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row>
    <row r="65" spans="2:53" x14ac:dyDescent="0.4">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row>
    <row r="66" spans="2:53" x14ac:dyDescent="0.4">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row>
    <row r="67" spans="2:53" x14ac:dyDescent="0.4">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row>
    <row r="68" spans="2:53" x14ac:dyDescent="0.4">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row>
    <row r="69" spans="2:53" x14ac:dyDescent="0.4">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row>
    <row r="70" spans="2:53" x14ac:dyDescent="0.4">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row>
    <row r="71" spans="2:53" x14ac:dyDescent="0.4">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row>
    <row r="72" spans="2:53" x14ac:dyDescent="0.4">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row>
    <row r="73" spans="2:53" x14ac:dyDescent="0.4">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row>
    <row r="74" spans="2:53" x14ac:dyDescent="0.4">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row>
    <row r="75" spans="2:53" x14ac:dyDescent="0.4">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row>
    <row r="76" spans="2:53" x14ac:dyDescent="0.4">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row>
    <row r="77" spans="2:53" x14ac:dyDescent="0.4">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row>
    <row r="78" spans="2:53" x14ac:dyDescent="0.4">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row>
    <row r="79" spans="2:53" x14ac:dyDescent="0.4">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row>
    <row r="80" spans="2:53" x14ac:dyDescent="0.4">
      <c r="B80" s="260" t="s">
        <v>44</v>
      </c>
      <c r="C80" s="260"/>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row>
    <row r="81" spans="2:53" x14ac:dyDescent="0.4">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row>
    <row r="82" spans="2:53" x14ac:dyDescent="0.4">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row>
    <row r="83" spans="2:53" x14ac:dyDescent="0.4">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row>
    <row r="84" spans="2:53" x14ac:dyDescent="0.4">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row>
    <row r="85" spans="2:53" x14ac:dyDescent="0.4">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row>
    <row r="86" spans="2:53" x14ac:dyDescent="0.4">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row>
    <row r="87" spans="2:53" x14ac:dyDescent="0.4">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row>
    <row r="88" spans="2:53" x14ac:dyDescent="0.4">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row>
    <row r="89" spans="2:53" x14ac:dyDescent="0.4">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row>
    <row r="90" spans="2:53" x14ac:dyDescent="0.4">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row>
    <row r="91" spans="2:53" x14ac:dyDescent="0.4">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row>
    <row r="92" spans="2:53" x14ac:dyDescent="0.4">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row>
    <row r="93" spans="2:53" x14ac:dyDescent="0.4">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row>
    <row r="94" spans="2:53" x14ac:dyDescent="0.4">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row>
    <row r="95" spans="2:53" x14ac:dyDescent="0.4">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row>
    <row r="96" spans="2:53" x14ac:dyDescent="0.4">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row>
    <row r="97" spans="2:53" x14ac:dyDescent="0.4">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row>
    <row r="98" spans="2:53" x14ac:dyDescent="0.4">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row>
    <row r="99" spans="2:53" x14ac:dyDescent="0.4">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row>
    <row r="100" spans="2:53" x14ac:dyDescent="0.4">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row>
    <row r="101" spans="2:53" x14ac:dyDescent="0.4">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row>
    <row r="102" spans="2:53" x14ac:dyDescent="0.4">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row>
    <row r="103" spans="2:53" x14ac:dyDescent="0.4">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row>
    <row r="104" spans="2:53" x14ac:dyDescent="0.4">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row>
    <row r="105" spans="2:53" x14ac:dyDescent="0.4">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row>
    <row r="106" spans="2:53" x14ac:dyDescent="0.4">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row>
    <row r="107" spans="2:53" x14ac:dyDescent="0.4">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row>
    <row r="108" spans="2:53" x14ac:dyDescent="0.4">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row>
    <row r="109" spans="2:53" x14ac:dyDescent="0.4">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row>
    <row r="110" spans="2:53" hidden="1" x14ac:dyDescent="0.4">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row>
    <row r="111" spans="2:53" hidden="1" x14ac:dyDescent="0.4">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row>
    <row r="112" spans="2:53" hidden="1" x14ac:dyDescent="0.4">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row>
    <row r="113" spans="2:53" hidden="1" x14ac:dyDescent="0.4">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row>
    <row r="114" spans="2:53" hidden="1" x14ac:dyDescent="0.4">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row>
    <row r="115" spans="2:53" hidden="1" x14ac:dyDescent="0.4">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row>
    <row r="116" spans="2:53" hidden="1" x14ac:dyDescent="0.4">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row>
    <row r="117" spans="2:53" hidden="1" x14ac:dyDescent="0.4">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row>
    <row r="118" spans="2:53" hidden="1" x14ac:dyDescent="0.4">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row>
    <row r="119" spans="2:53" hidden="1" x14ac:dyDescent="0.4">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row>
    <row r="120" spans="2:53" hidden="1" x14ac:dyDescent="0.4">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row>
    <row r="121" spans="2:53" hidden="1" x14ac:dyDescent="0.4">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row>
    <row r="122" spans="2:53" hidden="1" x14ac:dyDescent="0.4">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row>
    <row r="123" spans="2:53" hidden="1" x14ac:dyDescent="0.4">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row>
    <row r="124" spans="2:53" hidden="1" x14ac:dyDescent="0.4">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row>
    <row r="125" spans="2:53" hidden="1" x14ac:dyDescent="0.4">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row>
    <row r="126" spans="2:53" hidden="1" x14ac:dyDescent="0.4">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row>
    <row r="127" spans="2:53" hidden="1" x14ac:dyDescent="0.4">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row>
    <row r="128" spans="2:53" hidden="1" x14ac:dyDescent="0.4">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row>
    <row r="129" spans="2:53" hidden="1" x14ac:dyDescent="0.4">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row>
    <row r="130" spans="2:53" hidden="1" x14ac:dyDescent="0.4">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row>
    <row r="131" spans="2:53" hidden="1" x14ac:dyDescent="0.4">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row>
    <row r="132" spans="2:53" hidden="1" x14ac:dyDescent="0.4">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row>
    <row r="133" spans="2:53" hidden="1" x14ac:dyDescent="0.4">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row>
    <row r="134" spans="2:53" hidden="1" x14ac:dyDescent="0.4">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row>
    <row r="135" spans="2:53" hidden="1" x14ac:dyDescent="0.4">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row>
    <row r="136" spans="2:53" hidden="1" x14ac:dyDescent="0.4">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row>
    <row r="137" spans="2:53" hidden="1" x14ac:dyDescent="0.4">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row>
    <row r="138" spans="2:53" hidden="1" x14ac:dyDescent="0.4">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row>
    <row r="139" spans="2:53" hidden="1" x14ac:dyDescent="0.4">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row>
    <row r="140" spans="2:53" hidden="1" x14ac:dyDescent="0.4">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row>
    <row r="141" spans="2:53" hidden="1" x14ac:dyDescent="0.4">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row>
    <row r="142" spans="2:53" hidden="1" x14ac:dyDescent="0.4">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row>
    <row r="143" spans="2:53" hidden="1" x14ac:dyDescent="0.4">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row>
    <row r="144" spans="2:53" hidden="1" x14ac:dyDescent="0.4">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row>
    <row r="145" spans="2:53" hidden="1" x14ac:dyDescent="0.4">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row>
    <row r="146" spans="2:53" hidden="1" x14ac:dyDescent="0.4">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row>
    <row r="147" spans="2:53" hidden="1" x14ac:dyDescent="0.4">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row>
    <row r="148" spans="2:53" hidden="1" x14ac:dyDescent="0.4">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row>
    <row r="149" spans="2:53" hidden="1" x14ac:dyDescent="0.4">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row>
    <row r="150" spans="2:53" hidden="1" x14ac:dyDescent="0.4">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row>
    <row r="151" spans="2:53" hidden="1" x14ac:dyDescent="0.4">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row>
    <row r="152" spans="2:53" hidden="1" x14ac:dyDescent="0.4">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row>
    <row r="153" spans="2:53" hidden="1" x14ac:dyDescent="0.4">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row>
    <row r="154" spans="2:53" hidden="1" x14ac:dyDescent="0.4">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row>
    <row r="155" spans="2:53" hidden="1" x14ac:dyDescent="0.4">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row>
    <row r="156" spans="2:53" hidden="1" x14ac:dyDescent="0.4">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row>
    <row r="157" spans="2:53" hidden="1" x14ac:dyDescent="0.4">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row>
    <row r="158" spans="2:53" hidden="1" x14ac:dyDescent="0.4">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row>
    <row r="159" spans="2:53" hidden="1" x14ac:dyDescent="0.4">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row>
    <row r="160" spans="2:53" hidden="1" x14ac:dyDescent="0.4">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row>
    <row r="161" spans="2:53" hidden="1" x14ac:dyDescent="0.4">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row>
    <row r="162" spans="2:53" hidden="1" x14ac:dyDescent="0.4">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row>
    <row r="163" spans="2:53" hidden="1" x14ac:dyDescent="0.4">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row>
    <row r="164" spans="2:53" hidden="1" x14ac:dyDescent="0.4">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row>
    <row r="165" spans="2:53" hidden="1" x14ac:dyDescent="0.4">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row>
    <row r="166" spans="2:53" hidden="1" x14ac:dyDescent="0.4">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row>
    <row r="167" spans="2:53" hidden="1" x14ac:dyDescent="0.4">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row>
    <row r="168" spans="2:53" hidden="1" x14ac:dyDescent="0.4">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row>
    <row r="169" spans="2:53" hidden="1" x14ac:dyDescent="0.4">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row>
    <row r="170" spans="2:53" hidden="1" x14ac:dyDescent="0.4">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row>
    <row r="171" spans="2:53" hidden="1" x14ac:dyDescent="0.4">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row>
    <row r="172" spans="2:53" hidden="1" x14ac:dyDescent="0.4">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row>
    <row r="173" spans="2:53" hidden="1" x14ac:dyDescent="0.4">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row>
    <row r="174" spans="2:53" hidden="1" x14ac:dyDescent="0.4">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row>
    <row r="175" spans="2:53" hidden="1" x14ac:dyDescent="0.4">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row>
    <row r="176" spans="2:53" hidden="1" x14ac:dyDescent="0.4">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row>
    <row r="177" spans="2:53" hidden="1" x14ac:dyDescent="0.4">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row>
    <row r="178" spans="2:53" hidden="1" x14ac:dyDescent="0.4">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row>
    <row r="179" spans="2:53" hidden="1" x14ac:dyDescent="0.4">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row>
    <row r="180" spans="2:53" hidden="1" x14ac:dyDescent="0.4">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row>
    <row r="181" spans="2:53" hidden="1" x14ac:dyDescent="0.4">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row>
    <row r="182" spans="2:53" hidden="1" x14ac:dyDescent="0.4">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row>
    <row r="183" spans="2:53" hidden="1" x14ac:dyDescent="0.4">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row>
    <row r="184" spans="2:53" hidden="1" x14ac:dyDescent="0.4">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row>
    <row r="185" spans="2:53" hidden="1" x14ac:dyDescent="0.4">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row>
    <row r="186" spans="2:53" hidden="1" x14ac:dyDescent="0.4">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row>
    <row r="187" spans="2:53" hidden="1" x14ac:dyDescent="0.4">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row>
    <row r="188" spans="2:53" hidden="1" x14ac:dyDescent="0.4">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row>
    <row r="189" spans="2:53" hidden="1" x14ac:dyDescent="0.4">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row>
    <row r="190" spans="2:53" hidden="1" x14ac:dyDescent="0.4">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row>
    <row r="191" spans="2:53" hidden="1" x14ac:dyDescent="0.4">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row>
    <row r="192" spans="2:53" hidden="1" x14ac:dyDescent="0.4">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row>
    <row r="193" spans="2:53" hidden="1" x14ac:dyDescent="0.4">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row>
    <row r="194" spans="2:53" hidden="1" x14ac:dyDescent="0.4">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row>
    <row r="195" spans="2:53" hidden="1" x14ac:dyDescent="0.4">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row>
    <row r="196" spans="2:53" hidden="1" x14ac:dyDescent="0.4">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row>
    <row r="197" spans="2:53" hidden="1" x14ac:dyDescent="0.4">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row>
    <row r="198" spans="2:53" hidden="1" x14ac:dyDescent="0.4">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row>
    <row r="199" spans="2:53" hidden="1" x14ac:dyDescent="0.4">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row>
    <row r="200" spans="2:53" hidden="1" x14ac:dyDescent="0.4">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row>
    <row r="201" spans="2:53" hidden="1" x14ac:dyDescent="0.4">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row>
    <row r="202" spans="2:53" hidden="1" x14ac:dyDescent="0.4">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row>
    <row r="203" spans="2:53" hidden="1" x14ac:dyDescent="0.4">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row>
    <row r="204" spans="2:53" hidden="1" x14ac:dyDescent="0.4">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row>
    <row r="205" spans="2:53" hidden="1" x14ac:dyDescent="0.4">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row>
    <row r="206" spans="2:53" hidden="1" x14ac:dyDescent="0.4">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row>
    <row r="207" spans="2:53" hidden="1" x14ac:dyDescent="0.4">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row>
    <row r="208" spans="2:53" hidden="1" x14ac:dyDescent="0.4">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row>
    <row r="209" spans="2:53" hidden="1" x14ac:dyDescent="0.4">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row>
    <row r="210" spans="2:53" hidden="1" x14ac:dyDescent="0.4">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row>
    <row r="211" spans="2:53" hidden="1" x14ac:dyDescent="0.4">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row>
    <row r="212" spans="2:53" hidden="1" x14ac:dyDescent="0.4">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row>
    <row r="213" spans="2:53" hidden="1" x14ac:dyDescent="0.4">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row>
    <row r="214" spans="2:53" hidden="1" x14ac:dyDescent="0.4">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row>
    <row r="215" spans="2:53" hidden="1" x14ac:dyDescent="0.4">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row>
    <row r="216" spans="2:53" hidden="1" x14ac:dyDescent="0.4">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row>
    <row r="217" spans="2:53" hidden="1" x14ac:dyDescent="0.4">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row>
    <row r="218" spans="2:53" hidden="1" x14ac:dyDescent="0.4">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row>
    <row r="219" spans="2:53" hidden="1" x14ac:dyDescent="0.4">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row>
    <row r="220" spans="2:53" hidden="1" x14ac:dyDescent="0.4">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row>
    <row r="221" spans="2:53" hidden="1" x14ac:dyDescent="0.4">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row>
    <row r="222" spans="2:53" hidden="1" x14ac:dyDescent="0.4">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row>
    <row r="223" spans="2:53" hidden="1" x14ac:dyDescent="0.4">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row>
    <row r="224" spans="2:53" hidden="1" x14ac:dyDescent="0.4">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row>
    <row r="225" spans="2:53" hidden="1" x14ac:dyDescent="0.4">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row>
    <row r="226" spans="2:53" hidden="1" x14ac:dyDescent="0.4">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row>
    <row r="227" spans="2:53" hidden="1" x14ac:dyDescent="0.4">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row>
    <row r="228" spans="2:53" hidden="1" x14ac:dyDescent="0.4">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row>
    <row r="229" spans="2:53" hidden="1" x14ac:dyDescent="0.4">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row>
    <row r="230" spans="2:53" hidden="1" x14ac:dyDescent="0.4">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row>
    <row r="231" spans="2:53" hidden="1" x14ac:dyDescent="0.4">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row>
    <row r="232" spans="2:53" hidden="1" x14ac:dyDescent="0.4">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row>
    <row r="233" spans="2:53" hidden="1" x14ac:dyDescent="0.4">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row>
    <row r="234" spans="2:53" hidden="1" x14ac:dyDescent="0.4">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row>
    <row r="235" spans="2:53" hidden="1" x14ac:dyDescent="0.4">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row>
    <row r="236" spans="2:53" hidden="1" x14ac:dyDescent="0.4">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row>
    <row r="237" spans="2:53" hidden="1" x14ac:dyDescent="0.4">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row>
    <row r="238" spans="2:53" hidden="1" x14ac:dyDescent="0.4">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row>
    <row r="239" spans="2:53" hidden="1" x14ac:dyDescent="0.4">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row>
    <row r="240" spans="2:53" hidden="1" x14ac:dyDescent="0.4">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row>
    <row r="241" spans="2:53" hidden="1" x14ac:dyDescent="0.4">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row>
    <row r="242" spans="2:53" hidden="1" x14ac:dyDescent="0.4">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row>
    <row r="243" spans="2:53" hidden="1" x14ac:dyDescent="0.4">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row>
    <row r="244" spans="2:53" hidden="1" x14ac:dyDescent="0.4">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row>
    <row r="245" spans="2:53" hidden="1" x14ac:dyDescent="0.4">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row>
    <row r="246" spans="2:53" hidden="1" x14ac:dyDescent="0.4">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row>
    <row r="247" spans="2:53" hidden="1" x14ac:dyDescent="0.4">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row>
    <row r="248" spans="2:53" hidden="1" x14ac:dyDescent="0.4">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row>
    <row r="249" spans="2:53" hidden="1" x14ac:dyDescent="0.4">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row>
    <row r="250" spans="2:53" hidden="1" x14ac:dyDescent="0.4">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row>
    <row r="251" spans="2:53" hidden="1" x14ac:dyDescent="0.4">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row>
    <row r="252" spans="2:53" hidden="1" x14ac:dyDescent="0.4">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row>
    <row r="253" spans="2:53" hidden="1" x14ac:dyDescent="0.4">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row>
    <row r="254" spans="2:53" hidden="1" x14ac:dyDescent="0.4">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row>
    <row r="255" spans="2:53" hidden="1" x14ac:dyDescent="0.4">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row>
    <row r="256" spans="2:53" hidden="1" x14ac:dyDescent="0.4">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row>
    <row r="257" spans="2:53" hidden="1" x14ac:dyDescent="0.4">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row>
    <row r="258" spans="2:53" hidden="1" x14ac:dyDescent="0.4">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row>
    <row r="259" spans="2:53" hidden="1" x14ac:dyDescent="0.4">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row>
    <row r="260" spans="2:53" hidden="1" x14ac:dyDescent="0.4">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row>
    <row r="261" spans="2:53" hidden="1" x14ac:dyDescent="0.4">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row>
    <row r="262" spans="2:53" hidden="1" x14ac:dyDescent="0.4">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row>
    <row r="263" spans="2:53" hidden="1" x14ac:dyDescent="0.4">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row>
    <row r="264" spans="2:53" hidden="1" x14ac:dyDescent="0.4">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row>
    <row r="265" spans="2:53" hidden="1" x14ac:dyDescent="0.4">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row>
    <row r="266" spans="2:53" hidden="1" x14ac:dyDescent="0.4">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row>
    <row r="267" spans="2:53" hidden="1" x14ac:dyDescent="0.4">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row>
    <row r="268" spans="2:53" hidden="1" x14ac:dyDescent="0.4">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row>
    <row r="269" spans="2:53" hidden="1" x14ac:dyDescent="0.4">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row>
    <row r="270" spans="2:53" hidden="1" x14ac:dyDescent="0.4">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row>
    <row r="271" spans="2:53" hidden="1" x14ac:dyDescent="0.4">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row>
    <row r="272" spans="2:53" hidden="1" x14ac:dyDescent="0.4">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row>
    <row r="273" spans="2:53" hidden="1" x14ac:dyDescent="0.4">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row>
    <row r="274" spans="2:53" hidden="1" x14ac:dyDescent="0.4">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row>
    <row r="275" spans="2:53" hidden="1" x14ac:dyDescent="0.4">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row>
    <row r="276" spans="2:53" hidden="1" x14ac:dyDescent="0.4">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row>
    <row r="277" spans="2:53" hidden="1" x14ac:dyDescent="0.4">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row>
    <row r="278" spans="2:53" hidden="1" x14ac:dyDescent="0.4">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row>
    <row r="279" spans="2:53" hidden="1" x14ac:dyDescent="0.4">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row>
    <row r="280" spans="2:53" hidden="1" x14ac:dyDescent="0.4">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row>
    <row r="281" spans="2:53" hidden="1" x14ac:dyDescent="0.4">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row>
    <row r="282" spans="2:53" hidden="1" x14ac:dyDescent="0.4">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row>
    <row r="283" spans="2:53" hidden="1" x14ac:dyDescent="0.4">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row>
    <row r="284" spans="2:53" hidden="1" x14ac:dyDescent="0.4">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row>
    <row r="285" spans="2:53" hidden="1" x14ac:dyDescent="0.4">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row>
    <row r="286" spans="2:53" hidden="1" x14ac:dyDescent="0.4">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row>
    <row r="287" spans="2:53" hidden="1" x14ac:dyDescent="0.4">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row>
    <row r="288" spans="2:53" hidden="1" x14ac:dyDescent="0.4">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row>
    <row r="289" spans="2:53" hidden="1" x14ac:dyDescent="0.4">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row>
    <row r="290" spans="2:53" hidden="1" x14ac:dyDescent="0.4">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row>
    <row r="291" spans="2:53" hidden="1" x14ac:dyDescent="0.4">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row>
    <row r="292" spans="2:53" hidden="1" x14ac:dyDescent="0.4">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row>
    <row r="293" spans="2:53" hidden="1" x14ac:dyDescent="0.4">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row>
    <row r="294" spans="2:53" hidden="1" x14ac:dyDescent="0.4">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row>
    <row r="295" spans="2:53" hidden="1" x14ac:dyDescent="0.4">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row>
    <row r="296" spans="2:53" hidden="1" x14ac:dyDescent="0.4">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row>
    <row r="297" spans="2:53" hidden="1" x14ac:dyDescent="0.4">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row>
    <row r="298" spans="2:53" hidden="1" x14ac:dyDescent="0.4">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row>
    <row r="299" spans="2:53" hidden="1" x14ac:dyDescent="0.4">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row>
    <row r="300" spans="2:53" hidden="1" x14ac:dyDescent="0.4">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row>
    <row r="301" spans="2:53" hidden="1" x14ac:dyDescent="0.4">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row>
    <row r="302" spans="2:53" hidden="1" x14ac:dyDescent="0.4">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row>
    <row r="303" spans="2:53" hidden="1" x14ac:dyDescent="0.4">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row>
    <row r="304" spans="2:53" hidden="1" x14ac:dyDescent="0.4">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row>
    <row r="305" spans="2:53" hidden="1" x14ac:dyDescent="0.4">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row>
    <row r="306" spans="2:53" hidden="1" x14ac:dyDescent="0.4">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row>
    <row r="307" spans="2:53" hidden="1" x14ac:dyDescent="0.4">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row>
    <row r="308" spans="2:53" hidden="1" x14ac:dyDescent="0.4">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row>
    <row r="309" spans="2:53" hidden="1" x14ac:dyDescent="0.4">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row>
    <row r="310" spans="2:53" hidden="1" x14ac:dyDescent="0.4">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row>
    <row r="311" spans="2:53" hidden="1" x14ac:dyDescent="0.4">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row>
    <row r="312" spans="2:53" hidden="1" x14ac:dyDescent="0.4">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row>
    <row r="313" spans="2:53" hidden="1" x14ac:dyDescent="0.4">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row>
    <row r="314" spans="2:53" hidden="1" x14ac:dyDescent="0.4">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row>
    <row r="315" spans="2:53" hidden="1" x14ac:dyDescent="0.4">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row>
    <row r="316" spans="2:53" hidden="1" x14ac:dyDescent="0.4">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row>
    <row r="317" spans="2:53" hidden="1" x14ac:dyDescent="0.4">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row>
    <row r="318" spans="2:53" hidden="1" x14ac:dyDescent="0.4">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row>
    <row r="319" spans="2:53" hidden="1" x14ac:dyDescent="0.4">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row>
    <row r="320" spans="2:53" hidden="1" x14ac:dyDescent="0.4">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row>
    <row r="321" spans="2:53" hidden="1" x14ac:dyDescent="0.4">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row>
    <row r="322" spans="2:53" hidden="1" x14ac:dyDescent="0.4">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row>
    <row r="323" spans="2:53" hidden="1" x14ac:dyDescent="0.4">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row>
    <row r="324" spans="2:53" hidden="1" x14ac:dyDescent="0.4">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row>
    <row r="325" spans="2:53" hidden="1" x14ac:dyDescent="0.4">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row>
    <row r="326" spans="2:53" hidden="1" x14ac:dyDescent="0.4">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row>
    <row r="327" spans="2:53" hidden="1" x14ac:dyDescent="0.4">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row>
    <row r="328" spans="2:53" hidden="1" x14ac:dyDescent="0.4">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row>
    <row r="329" spans="2:53" hidden="1" x14ac:dyDescent="0.4">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row>
    <row r="330" spans="2:53" hidden="1" x14ac:dyDescent="0.4">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row>
    <row r="331" spans="2:53" hidden="1" x14ac:dyDescent="0.4">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row>
    <row r="332" spans="2:53" hidden="1" x14ac:dyDescent="0.4">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row>
    <row r="333" spans="2:53" hidden="1" x14ac:dyDescent="0.4">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row>
    <row r="334" spans="2:53" hidden="1" x14ac:dyDescent="0.4">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row>
    <row r="335" spans="2:53" hidden="1" x14ac:dyDescent="0.4">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row>
    <row r="336" spans="2:53" hidden="1" x14ac:dyDescent="0.4">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row>
    <row r="337" spans="2:53" hidden="1" x14ac:dyDescent="0.4">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row>
    <row r="338" spans="2:53" hidden="1" x14ac:dyDescent="0.4">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row>
    <row r="339" spans="2:53" hidden="1" x14ac:dyDescent="0.4">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row>
    <row r="340" spans="2:53" hidden="1" x14ac:dyDescent="0.4">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row>
    <row r="341" spans="2:53" hidden="1" x14ac:dyDescent="0.4">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row>
    <row r="342" spans="2:53" hidden="1" x14ac:dyDescent="0.4">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row>
    <row r="343" spans="2:53" hidden="1" x14ac:dyDescent="0.4">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row>
    <row r="344" spans="2:53" hidden="1" x14ac:dyDescent="0.4">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row>
    <row r="345" spans="2:53" hidden="1" x14ac:dyDescent="0.4">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row>
    <row r="346" spans="2:53" hidden="1" x14ac:dyDescent="0.4">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row>
    <row r="347" spans="2:53" hidden="1" x14ac:dyDescent="0.4">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row>
    <row r="348" spans="2:53" hidden="1" x14ac:dyDescent="0.4">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row>
    <row r="349" spans="2:53" hidden="1" x14ac:dyDescent="0.4">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row>
    <row r="350" spans="2:53" hidden="1" x14ac:dyDescent="0.4">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row>
    <row r="351" spans="2:53" hidden="1" x14ac:dyDescent="0.4">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row>
    <row r="352" spans="2:53" hidden="1" x14ac:dyDescent="0.4">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row>
    <row r="353" spans="2:53" hidden="1" x14ac:dyDescent="0.4">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row>
    <row r="354" spans="2:53" hidden="1" x14ac:dyDescent="0.4">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row>
    <row r="355" spans="2:53" hidden="1" x14ac:dyDescent="0.4">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row>
    <row r="356" spans="2:53" hidden="1" x14ac:dyDescent="0.4">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row>
    <row r="357" spans="2:53" hidden="1" x14ac:dyDescent="0.4">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row>
    <row r="358" spans="2:53" hidden="1" x14ac:dyDescent="0.4">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row>
    <row r="359" spans="2:53" hidden="1" x14ac:dyDescent="0.4">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row>
    <row r="360" spans="2:53" hidden="1" x14ac:dyDescent="0.4">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row>
    <row r="361" spans="2:53" hidden="1" x14ac:dyDescent="0.4">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row>
    <row r="362" spans="2:53" hidden="1" x14ac:dyDescent="0.4">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row>
    <row r="363" spans="2:53" hidden="1" x14ac:dyDescent="0.4">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row>
    <row r="364" spans="2:53" hidden="1" x14ac:dyDescent="0.4">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row>
    <row r="365" spans="2:53" hidden="1" x14ac:dyDescent="0.4">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row>
    <row r="366" spans="2:53" hidden="1" x14ac:dyDescent="0.4">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row>
    <row r="367" spans="2:53" hidden="1" x14ac:dyDescent="0.4">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row>
    <row r="368" spans="2:53" hidden="1" x14ac:dyDescent="0.4">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row>
    <row r="369" spans="2:53" hidden="1" x14ac:dyDescent="0.4">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row>
    <row r="370" spans="2:53" hidden="1" x14ac:dyDescent="0.4">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row>
    <row r="371" spans="2:53" hidden="1" x14ac:dyDescent="0.4">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row>
    <row r="372" spans="2:53" hidden="1" x14ac:dyDescent="0.4">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row>
    <row r="373" spans="2:53" hidden="1" x14ac:dyDescent="0.4">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row>
    <row r="374" spans="2:53" hidden="1" x14ac:dyDescent="0.4">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row>
    <row r="375" spans="2:53" hidden="1" x14ac:dyDescent="0.4">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row>
    <row r="376" spans="2:53" hidden="1" x14ac:dyDescent="0.4">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row>
    <row r="377" spans="2:53" hidden="1" x14ac:dyDescent="0.4">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row>
    <row r="378" spans="2:53" hidden="1" x14ac:dyDescent="0.4">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row>
    <row r="379" spans="2:53" hidden="1" x14ac:dyDescent="0.4">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row>
    <row r="380" spans="2:53" hidden="1" x14ac:dyDescent="0.4">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row>
    <row r="381" spans="2:53" hidden="1" x14ac:dyDescent="0.4">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row>
    <row r="382" spans="2:53" hidden="1" x14ac:dyDescent="0.4">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row>
    <row r="383" spans="2:53" hidden="1" x14ac:dyDescent="0.4">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row>
    <row r="384" spans="2:53" hidden="1" x14ac:dyDescent="0.4">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row>
    <row r="385" spans="2:53" hidden="1" x14ac:dyDescent="0.4">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row>
    <row r="386" spans="2:53" hidden="1" x14ac:dyDescent="0.4">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row>
    <row r="387" spans="2:53" hidden="1" x14ac:dyDescent="0.4">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row>
    <row r="388" spans="2:53" hidden="1" x14ac:dyDescent="0.4">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row>
    <row r="389" spans="2:53" hidden="1" x14ac:dyDescent="0.4">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row>
    <row r="390" spans="2:53" hidden="1" x14ac:dyDescent="0.4">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row>
    <row r="391" spans="2:53" hidden="1" x14ac:dyDescent="0.4">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row>
    <row r="392" spans="2:53" hidden="1" x14ac:dyDescent="0.4">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row>
    <row r="393" spans="2:53" hidden="1" x14ac:dyDescent="0.4">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row>
    <row r="394" spans="2:53" hidden="1" x14ac:dyDescent="0.4">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row>
    <row r="395" spans="2:53" hidden="1" x14ac:dyDescent="0.4">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row>
    <row r="396" spans="2:53" hidden="1" x14ac:dyDescent="0.4">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row>
    <row r="397" spans="2:53" hidden="1" x14ac:dyDescent="0.4">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row>
    <row r="398" spans="2:53" hidden="1" x14ac:dyDescent="0.4">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row>
    <row r="399" spans="2:53" hidden="1" x14ac:dyDescent="0.4">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row>
    <row r="400" spans="2:53" hidden="1" x14ac:dyDescent="0.4">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row>
    <row r="401" spans="2:53" hidden="1" x14ac:dyDescent="0.4">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row>
    <row r="402" spans="2:53" hidden="1" x14ac:dyDescent="0.4">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row>
    <row r="403" spans="2:53" hidden="1" x14ac:dyDescent="0.4">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row>
    <row r="404" spans="2:53" hidden="1" x14ac:dyDescent="0.4">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row>
    <row r="405" spans="2:53" hidden="1" x14ac:dyDescent="0.4">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row>
    <row r="406" spans="2:53" hidden="1" x14ac:dyDescent="0.4">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row>
    <row r="407" spans="2:53" hidden="1" x14ac:dyDescent="0.4">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row>
    <row r="408" spans="2:53" hidden="1" x14ac:dyDescent="0.4">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row>
    <row r="409" spans="2:53" hidden="1" x14ac:dyDescent="0.4">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row>
    <row r="410" spans="2:53" hidden="1" x14ac:dyDescent="0.4">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row>
    <row r="411" spans="2:53" hidden="1" x14ac:dyDescent="0.4">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row>
    <row r="412" spans="2:53" hidden="1" x14ac:dyDescent="0.4">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row>
    <row r="413" spans="2:53" hidden="1" x14ac:dyDescent="0.4">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row>
    <row r="414" spans="2:53" hidden="1" x14ac:dyDescent="0.4">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row>
    <row r="415" spans="2:53" hidden="1" x14ac:dyDescent="0.4">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row>
    <row r="416" spans="2:53" hidden="1" x14ac:dyDescent="0.4">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row>
    <row r="417" spans="2:53" hidden="1" x14ac:dyDescent="0.4">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row>
    <row r="418" spans="2:53" hidden="1" x14ac:dyDescent="0.4">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row>
    <row r="419" spans="2:53" hidden="1" x14ac:dyDescent="0.4">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row>
    <row r="420" spans="2:53" hidden="1" x14ac:dyDescent="0.4">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row>
    <row r="421" spans="2:53" hidden="1" x14ac:dyDescent="0.4">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row>
    <row r="422" spans="2:53" hidden="1" x14ac:dyDescent="0.4">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row>
    <row r="423" spans="2:53" hidden="1" x14ac:dyDescent="0.4">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row>
    <row r="424" spans="2:53" hidden="1" x14ac:dyDescent="0.4">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row>
    <row r="425" spans="2:53" hidden="1" x14ac:dyDescent="0.4">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row>
    <row r="426" spans="2:53" hidden="1" x14ac:dyDescent="0.4">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row>
    <row r="427" spans="2:53" hidden="1" x14ac:dyDescent="0.4">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row>
    <row r="428" spans="2:53" hidden="1" x14ac:dyDescent="0.4">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row>
    <row r="429" spans="2:53" hidden="1" x14ac:dyDescent="0.4">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row>
    <row r="430" spans="2:53" hidden="1" x14ac:dyDescent="0.4">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row>
    <row r="431" spans="2:53" hidden="1" x14ac:dyDescent="0.4">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row>
    <row r="432" spans="2:53" hidden="1" x14ac:dyDescent="0.4">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row>
    <row r="433" spans="2:53" hidden="1" x14ac:dyDescent="0.4">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row>
    <row r="434" spans="2:53" hidden="1" x14ac:dyDescent="0.4">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row>
    <row r="435" spans="2:53" hidden="1" x14ac:dyDescent="0.4">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row>
    <row r="436" spans="2:53" hidden="1" x14ac:dyDescent="0.4">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row>
    <row r="437" spans="2:53" hidden="1" x14ac:dyDescent="0.4">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row>
    <row r="438" spans="2:53" hidden="1" x14ac:dyDescent="0.4">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row>
    <row r="439" spans="2:53" hidden="1" x14ac:dyDescent="0.4">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row>
    <row r="440" spans="2:53" hidden="1" x14ac:dyDescent="0.4">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row>
    <row r="441" spans="2:53" hidden="1" x14ac:dyDescent="0.4">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row>
    <row r="442" spans="2:53" hidden="1" x14ac:dyDescent="0.4">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row>
    <row r="443" spans="2:53" hidden="1" x14ac:dyDescent="0.4">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row>
    <row r="444" spans="2:53" hidden="1" x14ac:dyDescent="0.4">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row>
    <row r="445" spans="2:53" hidden="1" x14ac:dyDescent="0.4">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row>
    <row r="446" spans="2:53" hidden="1" x14ac:dyDescent="0.4">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row>
    <row r="447" spans="2:53" hidden="1" x14ac:dyDescent="0.4">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row>
    <row r="448" spans="2:53" hidden="1" x14ac:dyDescent="0.4">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row>
    <row r="449" spans="2:53" hidden="1" x14ac:dyDescent="0.4">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row>
    <row r="450" spans="2:53" hidden="1" x14ac:dyDescent="0.4">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row>
    <row r="451" spans="2:53" hidden="1" x14ac:dyDescent="0.4">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row>
    <row r="452" spans="2:53" hidden="1" x14ac:dyDescent="0.4">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row>
    <row r="453" spans="2:53" hidden="1" x14ac:dyDescent="0.4">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row>
    <row r="454" spans="2:53" hidden="1" x14ac:dyDescent="0.4">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row>
    <row r="455" spans="2:53" hidden="1" x14ac:dyDescent="0.4">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row>
    <row r="456" spans="2:53" hidden="1" x14ac:dyDescent="0.4">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row>
    <row r="457" spans="2:53" hidden="1" x14ac:dyDescent="0.4">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row>
    <row r="458" spans="2:53" hidden="1" x14ac:dyDescent="0.4">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row>
    <row r="459" spans="2:53" hidden="1" x14ac:dyDescent="0.4">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row>
    <row r="460" spans="2:53" hidden="1" x14ac:dyDescent="0.4">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row>
    <row r="461" spans="2:53" hidden="1" x14ac:dyDescent="0.4">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row>
    <row r="462" spans="2:53" hidden="1" x14ac:dyDescent="0.4">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row>
    <row r="463" spans="2:53" hidden="1" x14ac:dyDescent="0.4">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row>
    <row r="464" spans="2:53" hidden="1" x14ac:dyDescent="0.4">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row>
    <row r="465" spans="2:53" hidden="1" x14ac:dyDescent="0.4">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row>
    <row r="466" spans="2:53" hidden="1" x14ac:dyDescent="0.4">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row>
    <row r="467" spans="2:53" hidden="1" x14ac:dyDescent="0.4">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row>
    <row r="468" spans="2:53" hidden="1" x14ac:dyDescent="0.4">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row>
    <row r="469" spans="2:53" hidden="1" x14ac:dyDescent="0.4">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row>
    <row r="470" spans="2:53" hidden="1" x14ac:dyDescent="0.4">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row>
    <row r="471" spans="2:53" hidden="1" x14ac:dyDescent="0.4">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row>
    <row r="472" spans="2:53" hidden="1" x14ac:dyDescent="0.4">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row>
    <row r="473" spans="2:53" hidden="1" x14ac:dyDescent="0.4">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row>
    <row r="474" spans="2:53" hidden="1" x14ac:dyDescent="0.4">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row>
    <row r="475" spans="2:53" hidden="1" x14ac:dyDescent="0.4">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row>
    <row r="476" spans="2:53" hidden="1" x14ac:dyDescent="0.4">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row>
    <row r="477" spans="2:53" hidden="1" x14ac:dyDescent="0.4">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row>
    <row r="478" spans="2:53" hidden="1" x14ac:dyDescent="0.4">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row>
    <row r="479" spans="2:53" hidden="1" x14ac:dyDescent="0.4">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row>
    <row r="480" spans="2:53" hidden="1" x14ac:dyDescent="0.4">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row>
    <row r="481" spans="2:53" hidden="1" x14ac:dyDescent="0.4">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row>
    <row r="482" spans="2:53" hidden="1" x14ac:dyDescent="0.4">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row>
    <row r="483" spans="2:53" hidden="1" x14ac:dyDescent="0.4">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row>
    <row r="484" spans="2:53" hidden="1" x14ac:dyDescent="0.4">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row>
    <row r="485" spans="2:53" hidden="1" x14ac:dyDescent="0.4">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row>
    <row r="486" spans="2:53" hidden="1" x14ac:dyDescent="0.4">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row>
    <row r="487" spans="2:53" hidden="1" x14ac:dyDescent="0.4">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row>
    <row r="488" spans="2:53" hidden="1" x14ac:dyDescent="0.4">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row>
    <row r="489" spans="2:53" hidden="1" x14ac:dyDescent="0.4">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row>
    <row r="490" spans="2:53" hidden="1" x14ac:dyDescent="0.4">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row>
    <row r="491" spans="2:53" hidden="1" x14ac:dyDescent="0.4">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row>
    <row r="492" spans="2:53" hidden="1" x14ac:dyDescent="0.4">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row>
    <row r="493" spans="2:53" hidden="1" x14ac:dyDescent="0.4">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row>
    <row r="494" spans="2:53" hidden="1" x14ac:dyDescent="0.4">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row>
    <row r="495" spans="2:53" hidden="1" x14ac:dyDescent="0.4">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row>
    <row r="496" spans="2:53" hidden="1" x14ac:dyDescent="0.4">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row>
    <row r="497" spans="2:53" hidden="1" x14ac:dyDescent="0.4">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row>
    <row r="498" spans="2:53" hidden="1" x14ac:dyDescent="0.4">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row>
    <row r="499" spans="2:53" hidden="1" x14ac:dyDescent="0.4">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row>
    <row r="500" spans="2:53" hidden="1" x14ac:dyDescent="0.4">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row>
    <row r="501" spans="2:53" hidden="1" x14ac:dyDescent="0.4">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row>
    <row r="502" spans="2:53" hidden="1" x14ac:dyDescent="0.4">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row>
    <row r="503" spans="2:53" hidden="1" x14ac:dyDescent="0.4">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row>
    <row r="504" spans="2:53" hidden="1" x14ac:dyDescent="0.4">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row>
    <row r="505" spans="2:53" hidden="1" x14ac:dyDescent="0.4">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row>
    <row r="506" spans="2:53" hidden="1" x14ac:dyDescent="0.4">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row>
    <row r="507" spans="2:53" hidden="1" x14ac:dyDescent="0.4">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row>
    <row r="508" spans="2:53" hidden="1" x14ac:dyDescent="0.4">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row>
    <row r="509" spans="2:53" hidden="1" x14ac:dyDescent="0.4">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row>
    <row r="510" spans="2:53" hidden="1" x14ac:dyDescent="0.4">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row>
    <row r="511" spans="2:53" hidden="1" x14ac:dyDescent="0.4">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row>
    <row r="512" spans="2:53" hidden="1" x14ac:dyDescent="0.4">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row>
    <row r="513" spans="2:53" hidden="1" x14ac:dyDescent="0.4">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row>
    <row r="514" spans="2:53" hidden="1" x14ac:dyDescent="0.4">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row>
    <row r="515" spans="2:53" hidden="1" x14ac:dyDescent="0.4">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row>
    <row r="516" spans="2:53" hidden="1" x14ac:dyDescent="0.4">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row>
    <row r="517" spans="2:53" hidden="1" x14ac:dyDescent="0.4">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row>
    <row r="518" spans="2:53" hidden="1" x14ac:dyDescent="0.4">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row>
    <row r="519" spans="2:53" hidden="1" x14ac:dyDescent="0.4">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row>
    <row r="520" spans="2:53" hidden="1" x14ac:dyDescent="0.4">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row>
    <row r="521" spans="2:53" hidden="1" x14ac:dyDescent="0.4">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row>
    <row r="522" spans="2:53" hidden="1" x14ac:dyDescent="0.4">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row>
    <row r="523" spans="2:53" hidden="1" x14ac:dyDescent="0.4">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row>
    <row r="524" spans="2:53" hidden="1" x14ac:dyDescent="0.4">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row>
    <row r="525" spans="2:53" hidden="1" x14ac:dyDescent="0.4">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row>
    <row r="526" spans="2:53" hidden="1" x14ac:dyDescent="0.4">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row>
    <row r="527" spans="2:53" hidden="1" x14ac:dyDescent="0.4">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row>
    <row r="528" spans="2:53" hidden="1" x14ac:dyDescent="0.4">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row>
    <row r="529" spans="2:53" hidden="1" x14ac:dyDescent="0.4">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row>
    <row r="530" spans="2:53" hidden="1" x14ac:dyDescent="0.4">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row>
    <row r="531" spans="2:53" hidden="1" x14ac:dyDescent="0.4">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row>
    <row r="532" spans="2:53" hidden="1" x14ac:dyDescent="0.4">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row>
    <row r="533" spans="2:53" hidden="1" x14ac:dyDescent="0.4">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row>
    <row r="534" spans="2:53" hidden="1" x14ac:dyDescent="0.4">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row>
    <row r="535" spans="2:53" hidden="1" x14ac:dyDescent="0.4">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row>
    <row r="536" spans="2:53" hidden="1" x14ac:dyDescent="0.4">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row>
    <row r="537" spans="2:53" hidden="1" x14ac:dyDescent="0.4">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row>
    <row r="538" spans="2:53" hidden="1" x14ac:dyDescent="0.4">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row>
    <row r="539" spans="2:53" hidden="1" x14ac:dyDescent="0.4">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row>
    <row r="540" spans="2:53" hidden="1" x14ac:dyDescent="0.4">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row>
    <row r="541" spans="2:53" hidden="1" x14ac:dyDescent="0.4">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row>
    <row r="542" spans="2:53" hidden="1" x14ac:dyDescent="0.4">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row>
    <row r="543" spans="2:53" hidden="1" x14ac:dyDescent="0.4">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row>
    <row r="544" spans="2:53" hidden="1" x14ac:dyDescent="0.4">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row>
    <row r="545" spans="2:53" hidden="1" x14ac:dyDescent="0.4">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row>
    <row r="546" spans="2:53" hidden="1" x14ac:dyDescent="0.4">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row>
    <row r="547" spans="2:53" hidden="1" x14ac:dyDescent="0.4">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row>
    <row r="548" spans="2:53" hidden="1" x14ac:dyDescent="0.4">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row>
    <row r="549" spans="2:53" hidden="1" x14ac:dyDescent="0.4">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row>
    <row r="550" spans="2:53" hidden="1" x14ac:dyDescent="0.4">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row>
    <row r="551" spans="2:53" hidden="1" x14ac:dyDescent="0.4">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row>
    <row r="552" spans="2:53" hidden="1" x14ac:dyDescent="0.4">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row>
    <row r="553" spans="2:53" hidden="1" x14ac:dyDescent="0.4">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row>
    <row r="554" spans="2:53" hidden="1" x14ac:dyDescent="0.4">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row>
    <row r="555" spans="2:53" hidden="1" x14ac:dyDescent="0.4">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row>
    <row r="556" spans="2:53" hidden="1" x14ac:dyDescent="0.4">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row>
    <row r="557" spans="2:53" hidden="1" x14ac:dyDescent="0.4">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row>
    <row r="558" spans="2:53" hidden="1" x14ac:dyDescent="0.4">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row>
    <row r="559" spans="2:53" hidden="1" x14ac:dyDescent="0.4">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row>
    <row r="560" spans="2:53" hidden="1" x14ac:dyDescent="0.4">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row>
    <row r="561" spans="2:53" hidden="1" x14ac:dyDescent="0.4">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row>
    <row r="562" spans="2:53" hidden="1" x14ac:dyDescent="0.4">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row>
    <row r="563" spans="2:53" hidden="1" x14ac:dyDescent="0.4">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row>
    <row r="564" spans="2:53" hidden="1" x14ac:dyDescent="0.4">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row>
    <row r="565" spans="2:53" hidden="1" x14ac:dyDescent="0.4">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row>
    <row r="566" spans="2:53" hidden="1" x14ac:dyDescent="0.4">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row>
    <row r="567" spans="2:53" hidden="1" x14ac:dyDescent="0.4">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row>
    <row r="568" spans="2:53" hidden="1" x14ac:dyDescent="0.4">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row>
    <row r="569" spans="2:53" hidden="1" x14ac:dyDescent="0.4">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row>
    <row r="570" spans="2:53" hidden="1" x14ac:dyDescent="0.4">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row>
    <row r="571" spans="2:53" hidden="1" x14ac:dyDescent="0.4">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row>
    <row r="572" spans="2:53" hidden="1" x14ac:dyDescent="0.4">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row>
    <row r="573" spans="2:53" hidden="1" x14ac:dyDescent="0.4">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row>
    <row r="574" spans="2:53" hidden="1" x14ac:dyDescent="0.4">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row>
    <row r="575" spans="2:53" hidden="1" x14ac:dyDescent="0.4">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row>
    <row r="576" spans="2:53" hidden="1" x14ac:dyDescent="0.4">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row>
    <row r="577" spans="2:53" hidden="1" x14ac:dyDescent="0.4">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row>
    <row r="578" spans="2:53" hidden="1" x14ac:dyDescent="0.4">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row>
    <row r="579" spans="2:53" hidden="1" x14ac:dyDescent="0.4">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row>
    <row r="580" spans="2:53" hidden="1" x14ac:dyDescent="0.4">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row>
    <row r="581" spans="2:53" hidden="1" x14ac:dyDescent="0.4">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row>
    <row r="582" spans="2:53" hidden="1" x14ac:dyDescent="0.4">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row>
    <row r="583" spans="2:53" hidden="1" x14ac:dyDescent="0.4">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row>
    <row r="584" spans="2:53" hidden="1" x14ac:dyDescent="0.4">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row>
    <row r="585" spans="2:53" hidden="1" x14ac:dyDescent="0.4">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row>
    <row r="586" spans="2:53" hidden="1" x14ac:dyDescent="0.4">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row>
    <row r="587" spans="2:53" hidden="1" x14ac:dyDescent="0.4">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row>
    <row r="588" spans="2:53" hidden="1" x14ac:dyDescent="0.4">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row>
    <row r="589" spans="2:53" hidden="1" x14ac:dyDescent="0.4">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row>
    <row r="590" spans="2:53" hidden="1" x14ac:dyDescent="0.4">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row>
    <row r="591" spans="2:53" hidden="1" x14ac:dyDescent="0.4">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row>
    <row r="592" spans="2:53" hidden="1" x14ac:dyDescent="0.4">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row>
    <row r="593" spans="2:53" hidden="1" x14ac:dyDescent="0.4">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row>
    <row r="594" spans="2:53" hidden="1" x14ac:dyDescent="0.4">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row>
    <row r="595" spans="2:53" hidden="1" x14ac:dyDescent="0.4">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row>
    <row r="596" spans="2:53" hidden="1" x14ac:dyDescent="0.4">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row>
    <row r="597" spans="2:53" hidden="1" x14ac:dyDescent="0.4">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row>
    <row r="598" spans="2:53" hidden="1" x14ac:dyDescent="0.4">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row>
    <row r="599" spans="2:53" hidden="1" x14ac:dyDescent="0.4">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row>
    <row r="600" spans="2:53" hidden="1" x14ac:dyDescent="0.4">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row>
    <row r="601" spans="2:53" hidden="1" x14ac:dyDescent="0.4">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row>
    <row r="602" spans="2:53" hidden="1" x14ac:dyDescent="0.4">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row>
    <row r="603" spans="2:53" hidden="1" x14ac:dyDescent="0.4">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row>
    <row r="604" spans="2:53" hidden="1" x14ac:dyDescent="0.4">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row>
    <row r="605" spans="2:53" hidden="1" x14ac:dyDescent="0.4">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row>
    <row r="606" spans="2:53" hidden="1" x14ac:dyDescent="0.4">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row>
    <row r="607" spans="2:53" hidden="1" x14ac:dyDescent="0.4">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row>
    <row r="608" spans="2:53" hidden="1" x14ac:dyDescent="0.4">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row>
    <row r="609" spans="2:53" hidden="1" x14ac:dyDescent="0.4">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row>
    <row r="610" spans="2:53" hidden="1" x14ac:dyDescent="0.4">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row>
    <row r="611" spans="2:53" hidden="1" x14ac:dyDescent="0.4">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row>
    <row r="612" spans="2:53" hidden="1" x14ac:dyDescent="0.4">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row>
    <row r="613" spans="2:53" hidden="1" x14ac:dyDescent="0.4">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row>
    <row r="614" spans="2:53" hidden="1" x14ac:dyDescent="0.4">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row>
    <row r="615" spans="2:53" hidden="1" x14ac:dyDescent="0.4">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row>
    <row r="616" spans="2:53" hidden="1" x14ac:dyDescent="0.4">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row>
    <row r="617" spans="2:53" hidden="1" x14ac:dyDescent="0.4">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row>
    <row r="618" spans="2:53" hidden="1" x14ac:dyDescent="0.4">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row>
    <row r="619" spans="2:53" hidden="1" x14ac:dyDescent="0.4">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row>
    <row r="620" spans="2:53" hidden="1" x14ac:dyDescent="0.4">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row>
    <row r="621" spans="2:53" hidden="1" x14ac:dyDescent="0.4">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row>
    <row r="622" spans="2:53" hidden="1" x14ac:dyDescent="0.4">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row>
    <row r="623" spans="2:53" hidden="1" x14ac:dyDescent="0.4">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row>
    <row r="624" spans="2:53" hidden="1" x14ac:dyDescent="0.4">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row>
    <row r="625" spans="2:53" hidden="1" x14ac:dyDescent="0.4">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row>
    <row r="626" spans="2:53" hidden="1" x14ac:dyDescent="0.4">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row>
    <row r="627" spans="2:53" hidden="1" x14ac:dyDescent="0.4">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row>
    <row r="628" spans="2:53" hidden="1" x14ac:dyDescent="0.4">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row>
    <row r="629" spans="2:53" hidden="1" x14ac:dyDescent="0.4">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row>
    <row r="630" spans="2:53" hidden="1" x14ac:dyDescent="0.4">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row>
    <row r="631" spans="2:53" hidden="1" x14ac:dyDescent="0.4">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row>
    <row r="632" spans="2:53" hidden="1" x14ac:dyDescent="0.4">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row>
    <row r="633" spans="2:53" hidden="1" x14ac:dyDescent="0.4">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row>
    <row r="634" spans="2:53" hidden="1" x14ac:dyDescent="0.4">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row>
    <row r="635" spans="2:53" hidden="1" x14ac:dyDescent="0.4">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row>
    <row r="636" spans="2:53" hidden="1" x14ac:dyDescent="0.4">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row>
    <row r="637" spans="2:53" hidden="1" x14ac:dyDescent="0.4">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row>
    <row r="638" spans="2:53" hidden="1" x14ac:dyDescent="0.4">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row>
    <row r="639" spans="2:53" hidden="1" x14ac:dyDescent="0.4">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row>
    <row r="640" spans="2:53" hidden="1" x14ac:dyDescent="0.4">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row>
    <row r="641" spans="2:53" hidden="1" x14ac:dyDescent="0.4">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row>
    <row r="642" spans="2:53" hidden="1" x14ac:dyDescent="0.4">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row>
    <row r="643" spans="2:53" hidden="1" x14ac:dyDescent="0.4">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row>
    <row r="644" spans="2:53" hidden="1" x14ac:dyDescent="0.4">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row>
    <row r="645" spans="2:53" hidden="1" x14ac:dyDescent="0.4">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row>
    <row r="646" spans="2:53" hidden="1" x14ac:dyDescent="0.4">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row>
    <row r="647" spans="2:53" hidden="1" x14ac:dyDescent="0.4">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row>
    <row r="648" spans="2:53" hidden="1" x14ac:dyDescent="0.4">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row>
    <row r="649" spans="2:53" hidden="1" x14ac:dyDescent="0.4">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row>
    <row r="650" spans="2:53" hidden="1" x14ac:dyDescent="0.4">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row>
    <row r="651" spans="2:53" hidden="1" x14ac:dyDescent="0.4">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row>
    <row r="652" spans="2:53" hidden="1" x14ac:dyDescent="0.4">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row>
    <row r="653" spans="2:53" hidden="1" x14ac:dyDescent="0.4">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row>
    <row r="654" spans="2:53" hidden="1" x14ac:dyDescent="0.4">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row>
    <row r="655" spans="2:53" hidden="1" x14ac:dyDescent="0.4">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row>
    <row r="656" spans="2:53" hidden="1" x14ac:dyDescent="0.4">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row>
    <row r="657" spans="2:53" hidden="1" x14ac:dyDescent="0.4">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row>
    <row r="658" spans="2:53" hidden="1" x14ac:dyDescent="0.4">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row>
    <row r="659" spans="2:53" hidden="1" x14ac:dyDescent="0.4">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row>
    <row r="660" spans="2:53" hidden="1" x14ac:dyDescent="0.4">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row>
    <row r="661" spans="2:53" hidden="1" x14ac:dyDescent="0.4">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row>
    <row r="662" spans="2:53" hidden="1" x14ac:dyDescent="0.4">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row>
    <row r="663" spans="2:53" hidden="1" x14ac:dyDescent="0.4">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row>
    <row r="664" spans="2:53" hidden="1" x14ac:dyDescent="0.4">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row>
    <row r="665" spans="2:53" hidden="1" x14ac:dyDescent="0.4">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row>
    <row r="666" spans="2:53" hidden="1" x14ac:dyDescent="0.4">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row>
    <row r="667" spans="2:53" hidden="1" x14ac:dyDescent="0.4">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row>
    <row r="668" spans="2:53" hidden="1" x14ac:dyDescent="0.4">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row>
    <row r="669" spans="2:53" hidden="1" x14ac:dyDescent="0.4">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row>
    <row r="670" spans="2:53" hidden="1" x14ac:dyDescent="0.4">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row>
    <row r="671" spans="2:53" hidden="1" x14ac:dyDescent="0.4">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row>
    <row r="672" spans="2:53" hidden="1" x14ac:dyDescent="0.4">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row>
    <row r="673" spans="2:53" hidden="1" x14ac:dyDescent="0.4">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row>
    <row r="674" spans="2:53" hidden="1" x14ac:dyDescent="0.4">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row>
    <row r="675" spans="2:53" hidden="1" x14ac:dyDescent="0.4">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row>
    <row r="676" spans="2:53" hidden="1" x14ac:dyDescent="0.4">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row>
    <row r="677" spans="2:53" hidden="1" x14ac:dyDescent="0.4">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row>
    <row r="678" spans="2:53" hidden="1" x14ac:dyDescent="0.4">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row>
    <row r="679" spans="2:53" hidden="1" x14ac:dyDescent="0.4">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row>
    <row r="680" spans="2:53" hidden="1" x14ac:dyDescent="0.4">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row>
    <row r="681" spans="2:53" hidden="1" x14ac:dyDescent="0.4">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row>
    <row r="682" spans="2:53" hidden="1" x14ac:dyDescent="0.4">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row>
    <row r="683" spans="2:53" hidden="1" x14ac:dyDescent="0.4">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row>
    <row r="684" spans="2:53" hidden="1" x14ac:dyDescent="0.4">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row>
    <row r="685" spans="2:53" hidden="1" x14ac:dyDescent="0.4">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row>
    <row r="686" spans="2:53" hidden="1" x14ac:dyDescent="0.4">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row>
    <row r="687" spans="2:53" hidden="1" x14ac:dyDescent="0.4">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row>
    <row r="688" spans="2:53" hidden="1" x14ac:dyDescent="0.4">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row>
    <row r="689" spans="2:53" hidden="1" x14ac:dyDescent="0.4">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row>
    <row r="690" spans="2:53" hidden="1" x14ac:dyDescent="0.4">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row>
    <row r="691" spans="2:53" hidden="1" x14ac:dyDescent="0.4">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row>
    <row r="692" spans="2:53" hidden="1" x14ac:dyDescent="0.4">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row>
    <row r="693" spans="2:53" hidden="1" x14ac:dyDescent="0.4">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row>
    <row r="694" spans="2:53" hidden="1" x14ac:dyDescent="0.4">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row>
    <row r="695" spans="2:53" hidden="1" x14ac:dyDescent="0.4">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row>
    <row r="696" spans="2:53" hidden="1" x14ac:dyDescent="0.4">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row>
    <row r="697" spans="2:53" hidden="1" x14ac:dyDescent="0.4">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row>
    <row r="698" spans="2:53" hidden="1" x14ac:dyDescent="0.4">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row>
    <row r="699" spans="2:53" hidden="1" x14ac:dyDescent="0.4">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row>
    <row r="700" spans="2:53" hidden="1" x14ac:dyDescent="0.4">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row>
    <row r="701" spans="2:53" hidden="1" x14ac:dyDescent="0.4">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row>
    <row r="702" spans="2:53" hidden="1" x14ac:dyDescent="0.4">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row>
    <row r="703" spans="2:53" hidden="1" x14ac:dyDescent="0.4">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row>
    <row r="704" spans="2:53" hidden="1" x14ac:dyDescent="0.4">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row>
    <row r="705" spans="2:53" hidden="1" x14ac:dyDescent="0.4">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row>
    <row r="706" spans="2:53" hidden="1" x14ac:dyDescent="0.4">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row>
    <row r="707" spans="2:53" hidden="1" x14ac:dyDescent="0.4">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row>
    <row r="708" spans="2:53" hidden="1" x14ac:dyDescent="0.4">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row>
    <row r="709" spans="2:53" hidden="1" x14ac:dyDescent="0.4">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row>
    <row r="710" spans="2:53" hidden="1" x14ac:dyDescent="0.4">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row>
    <row r="711" spans="2:53" hidden="1" x14ac:dyDescent="0.4">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row>
    <row r="712" spans="2:53" hidden="1" x14ac:dyDescent="0.4">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row>
    <row r="713" spans="2:53" hidden="1" x14ac:dyDescent="0.4">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row>
    <row r="714" spans="2:53" hidden="1" x14ac:dyDescent="0.4">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row>
    <row r="715" spans="2:53" hidden="1" x14ac:dyDescent="0.4">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row>
    <row r="716" spans="2:53" hidden="1" x14ac:dyDescent="0.4">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row>
    <row r="717" spans="2:53" hidden="1" x14ac:dyDescent="0.4">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row>
    <row r="718" spans="2:53" hidden="1" x14ac:dyDescent="0.4">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row>
    <row r="719" spans="2:53" hidden="1" x14ac:dyDescent="0.4">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row>
    <row r="720" spans="2:53" hidden="1" x14ac:dyDescent="0.4">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row>
    <row r="721" spans="2:53" hidden="1" x14ac:dyDescent="0.4">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row>
    <row r="722" spans="2:53" hidden="1" x14ac:dyDescent="0.4">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row>
    <row r="723" spans="2:53" hidden="1" x14ac:dyDescent="0.4">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row>
    <row r="724" spans="2:53" hidden="1" x14ac:dyDescent="0.4">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row>
    <row r="725" spans="2:53" hidden="1" x14ac:dyDescent="0.4">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row>
    <row r="726" spans="2:53" hidden="1" x14ac:dyDescent="0.4">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row>
    <row r="727" spans="2:53" hidden="1" x14ac:dyDescent="0.4">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row>
    <row r="728" spans="2:53" hidden="1" x14ac:dyDescent="0.4">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row>
    <row r="729" spans="2:53" hidden="1" x14ac:dyDescent="0.4">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row>
    <row r="730" spans="2:53" hidden="1" x14ac:dyDescent="0.4">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row>
    <row r="731" spans="2:53" hidden="1" x14ac:dyDescent="0.4">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row>
    <row r="732" spans="2:53" hidden="1" x14ac:dyDescent="0.4">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row>
    <row r="733" spans="2:53" hidden="1" x14ac:dyDescent="0.4">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row>
    <row r="734" spans="2:53" hidden="1" x14ac:dyDescent="0.4">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row>
    <row r="735" spans="2:53" hidden="1" x14ac:dyDescent="0.4">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row>
    <row r="736" spans="2:53" hidden="1" x14ac:dyDescent="0.4">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row>
    <row r="737" spans="2:53" hidden="1" x14ac:dyDescent="0.4">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row>
    <row r="738" spans="2:53" hidden="1" x14ac:dyDescent="0.4">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row>
    <row r="739" spans="2:53" hidden="1" x14ac:dyDescent="0.4">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row>
    <row r="740" spans="2:53" hidden="1" x14ac:dyDescent="0.4">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row>
    <row r="741" spans="2:53" hidden="1" x14ac:dyDescent="0.4">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row>
    <row r="742" spans="2:53" hidden="1" x14ac:dyDescent="0.4">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row>
    <row r="743" spans="2:53" hidden="1" x14ac:dyDescent="0.4">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row>
    <row r="744" spans="2:53" hidden="1" x14ac:dyDescent="0.4">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row>
    <row r="745" spans="2:53" hidden="1" x14ac:dyDescent="0.4">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row>
    <row r="746" spans="2:53" hidden="1" x14ac:dyDescent="0.4">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row>
    <row r="747" spans="2:53" hidden="1" x14ac:dyDescent="0.4">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row>
    <row r="748" spans="2:53" hidden="1" x14ac:dyDescent="0.4">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row>
    <row r="749" spans="2:53" hidden="1" x14ac:dyDescent="0.4">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row>
    <row r="750" spans="2:53" hidden="1" x14ac:dyDescent="0.4">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row>
    <row r="751" spans="2:53" hidden="1" x14ac:dyDescent="0.4">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row>
    <row r="752" spans="2:53" hidden="1" x14ac:dyDescent="0.4">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row>
    <row r="753" spans="2:53" hidden="1" x14ac:dyDescent="0.4">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row>
    <row r="754" spans="2:53" hidden="1" x14ac:dyDescent="0.4">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row>
    <row r="755" spans="2:53" hidden="1" x14ac:dyDescent="0.4">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row>
    <row r="756" spans="2:53" hidden="1" x14ac:dyDescent="0.4">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row>
    <row r="757" spans="2:53" hidden="1" x14ac:dyDescent="0.4">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row>
    <row r="758" spans="2:53" hidden="1" x14ac:dyDescent="0.4">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row>
    <row r="759" spans="2:53" hidden="1" x14ac:dyDescent="0.4">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row>
    <row r="760" spans="2:53" hidden="1" x14ac:dyDescent="0.4">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row>
    <row r="761" spans="2:53" hidden="1" x14ac:dyDescent="0.4">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row>
    <row r="762" spans="2:53" hidden="1" x14ac:dyDescent="0.4">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row>
    <row r="763" spans="2:53" hidden="1" x14ac:dyDescent="0.4">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row>
    <row r="764" spans="2:53" hidden="1" x14ac:dyDescent="0.4">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row>
    <row r="765" spans="2:53" hidden="1" x14ac:dyDescent="0.4">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row>
    <row r="766" spans="2:53" hidden="1" x14ac:dyDescent="0.4">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row>
    <row r="767" spans="2:53" hidden="1" x14ac:dyDescent="0.4">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row>
    <row r="768" spans="2:53" hidden="1" x14ac:dyDescent="0.4">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row>
    <row r="769" spans="2:53" hidden="1" x14ac:dyDescent="0.4">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row>
    <row r="770" spans="2:53" hidden="1" x14ac:dyDescent="0.4">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row>
    <row r="771" spans="2:53" hidden="1" x14ac:dyDescent="0.4">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row>
    <row r="772" spans="2:53" hidden="1" x14ac:dyDescent="0.4">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row>
    <row r="773" spans="2:53" hidden="1" x14ac:dyDescent="0.4">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row>
    <row r="774" spans="2:53" hidden="1" x14ac:dyDescent="0.4">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row>
    <row r="775" spans="2:53" hidden="1" x14ac:dyDescent="0.4">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row>
    <row r="776" spans="2:53" hidden="1" x14ac:dyDescent="0.4">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row>
    <row r="777" spans="2:53" hidden="1" x14ac:dyDescent="0.4">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row>
    <row r="778" spans="2:53" hidden="1" x14ac:dyDescent="0.4">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row>
    <row r="779" spans="2:53" hidden="1" x14ac:dyDescent="0.4">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row>
    <row r="780" spans="2:53" hidden="1" x14ac:dyDescent="0.4">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row>
    <row r="781" spans="2:53" hidden="1" x14ac:dyDescent="0.4">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row>
    <row r="782" spans="2:53" hidden="1" x14ac:dyDescent="0.4">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row>
    <row r="783" spans="2:53" hidden="1" x14ac:dyDescent="0.4">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row>
    <row r="784" spans="2:53" hidden="1" x14ac:dyDescent="0.4">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row>
    <row r="785" spans="2:53" hidden="1" x14ac:dyDescent="0.4">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row>
    <row r="786" spans="2:53" hidden="1" x14ac:dyDescent="0.4">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row>
    <row r="787" spans="2:53" hidden="1" x14ac:dyDescent="0.4">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row>
    <row r="788" spans="2:53" hidden="1" x14ac:dyDescent="0.4">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row>
    <row r="789" spans="2:53" hidden="1" x14ac:dyDescent="0.4">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row>
    <row r="790" spans="2:53" hidden="1" x14ac:dyDescent="0.4">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row>
    <row r="791" spans="2:53" hidden="1" x14ac:dyDescent="0.4">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row>
    <row r="792" spans="2:53" hidden="1" x14ac:dyDescent="0.4">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row>
    <row r="793" spans="2:53" hidden="1" x14ac:dyDescent="0.4">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row>
    <row r="794" spans="2:53" hidden="1" x14ac:dyDescent="0.4">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row>
    <row r="795" spans="2:53" hidden="1" x14ac:dyDescent="0.4">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row>
    <row r="796" spans="2:53" hidden="1" x14ac:dyDescent="0.4">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row>
    <row r="797" spans="2:53" hidden="1" x14ac:dyDescent="0.4">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row>
    <row r="798" spans="2:53" hidden="1" x14ac:dyDescent="0.4">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row>
    <row r="799" spans="2:53" hidden="1" x14ac:dyDescent="0.4">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row>
    <row r="800" spans="2:53" hidden="1" x14ac:dyDescent="0.4">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row>
    <row r="801" spans="2:53" hidden="1" x14ac:dyDescent="0.4">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row>
    <row r="802" spans="2:53" hidden="1" x14ac:dyDescent="0.4">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row>
    <row r="803" spans="2:53" hidden="1" x14ac:dyDescent="0.4">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row>
    <row r="804" spans="2:53" hidden="1" x14ac:dyDescent="0.4">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row>
    <row r="805" spans="2:53" hidden="1" x14ac:dyDescent="0.4">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row>
    <row r="806" spans="2:53" hidden="1" x14ac:dyDescent="0.4">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row>
    <row r="807" spans="2:53" hidden="1" x14ac:dyDescent="0.4">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row>
    <row r="808" spans="2:53" hidden="1" x14ac:dyDescent="0.4">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row>
    <row r="809" spans="2:53" hidden="1" x14ac:dyDescent="0.4">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row>
    <row r="810" spans="2:53" hidden="1" x14ac:dyDescent="0.4">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row>
    <row r="811" spans="2:53" hidden="1" x14ac:dyDescent="0.4">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row>
    <row r="812" spans="2:53" hidden="1" x14ac:dyDescent="0.4">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row>
    <row r="813" spans="2:53" hidden="1" x14ac:dyDescent="0.4">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row>
    <row r="814" spans="2:53" hidden="1" x14ac:dyDescent="0.4">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row>
    <row r="815" spans="2:53" hidden="1" x14ac:dyDescent="0.4">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row>
    <row r="816" spans="2:53" hidden="1" x14ac:dyDescent="0.4">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row>
    <row r="817" spans="2:53" hidden="1" x14ac:dyDescent="0.4">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row>
    <row r="818" spans="2:53" hidden="1" x14ac:dyDescent="0.4">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row>
    <row r="819" spans="2:53" hidden="1" x14ac:dyDescent="0.4">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row>
    <row r="820" spans="2:53" hidden="1" x14ac:dyDescent="0.4">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row>
    <row r="821" spans="2:53" hidden="1" x14ac:dyDescent="0.4">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row>
    <row r="822" spans="2:53" hidden="1" x14ac:dyDescent="0.4">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row>
    <row r="823" spans="2:53" hidden="1" x14ac:dyDescent="0.4">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row>
    <row r="824" spans="2:53" hidden="1" x14ac:dyDescent="0.4">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row>
    <row r="825" spans="2:53" hidden="1" x14ac:dyDescent="0.4">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row>
    <row r="826" spans="2:53" hidden="1" x14ac:dyDescent="0.4">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row>
    <row r="827" spans="2:53" hidden="1" x14ac:dyDescent="0.4">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row>
    <row r="828" spans="2:53" hidden="1" x14ac:dyDescent="0.4">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row>
    <row r="829" spans="2:53" hidden="1" x14ac:dyDescent="0.4">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row>
    <row r="830" spans="2:53" hidden="1" x14ac:dyDescent="0.4">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row>
    <row r="831" spans="2:53" hidden="1" x14ac:dyDescent="0.4">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row>
    <row r="832" spans="2:53" hidden="1" x14ac:dyDescent="0.4">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row>
    <row r="833" spans="2:53" hidden="1" x14ac:dyDescent="0.4">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row>
    <row r="834" spans="2:53" hidden="1" x14ac:dyDescent="0.4">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row>
    <row r="835" spans="2:53" hidden="1" x14ac:dyDescent="0.4">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row>
    <row r="836" spans="2:53" hidden="1" x14ac:dyDescent="0.4">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row>
    <row r="837" spans="2:53" hidden="1" x14ac:dyDescent="0.4">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row>
    <row r="838" spans="2:53" hidden="1" x14ac:dyDescent="0.4">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row>
    <row r="839" spans="2:53" hidden="1" x14ac:dyDescent="0.4">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row>
    <row r="840" spans="2:53" hidden="1" x14ac:dyDescent="0.4">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row>
    <row r="841" spans="2:53" hidden="1" x14ac:dyDescent="0.4">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row>
    <row r="842" spans="2:53" hidden="1" x14ac:dyDescent="0.4">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row>
    <row r="843" spans="2:53" hidden="1" x14ac:dyDescent="0.4">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row>
    <row r="844" spans="2:53" hidden="1" x14ac:dyDescent="0.4">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row>
    <row r="845" spans="2:53" hidden="1" x14ac:dyDescent="0.4">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row>
    <row r="846" spans="2:53" hidden="1" x14ac:dyDescent="0.4">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row>
    <row r="847" spans="2:53" hidden="1" x14ac:dyDescent="0.4">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row>
    <row r="848" spans="2:53" hidden="1" x14ac:dyDescent="0.4">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row>
    <row r="849" spans="2:53" hidden="1" x14ac:dyDescent="0.4">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row>
    <row r="850" spans="2:53" hidden="1" x14ac:dyDescent="0.4">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row>
    <row r="851" spans="2:53" hidden="1" x14ac:dyDescent="0.4">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row>
    <row r="852" spans="2:53" hidden="1" x14ac:dyDescent="0.4">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row>
    <row r="853" spans="2:53" hidden="1" x14ac:dyDescent="0.4">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row>
    <row r="854" spans="2:53" hidden="1" x14ac:dyDescent="0.4">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row>
    <row r="855" spans="2:53" hidden="1" x14ac:dyDescent="0.4">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row>
    <row r="856" spans="2:53" hidden="1" x14ac:dyDescent="0.4">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row>
    <row r="857" spans="2:53" hidden="1" x14ac:dyDescent="0.4">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row>
    <row r="858" spans="2:53" hidden="1" x14ac:dyDescent="0.4">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row>
    <row r="859" spans="2:53" hidden="1" x14ac:dyDescent="0.4">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row>
    <row r="860" spans="2:53" hidden="1" x14ac:dyDescent="0.4">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row>
    <row r="861" spans="2:53" hidden="1" x14ac:dyDescent="0.4">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row>
    <row r="862" spans="2:53" hidden="1" x14ac:dyDescent="0.4">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row>
    <row r="863" spans="2:53" hidden="1" x14ac:dyDescent="0.4">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row>
    <row r="864" spans="2:53" hidden="1" x14ac:dyDescent="0.4">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row>
    <row r="865" spans="2:53" hidden="1" x14ac:dyDescent="0.4">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row>
    <row r="866" spans="2:53" hidden="1" x14ac:dyDescent="0.4">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row>
    <row r="867" spans="2:53" hidden="1" x14ac:dyDescent="0.4">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row>
    <row r="868" spans="2:53" hidden="1" x14ac:dyDescent="0.4">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row>
    <row r="869" spans="2:53" hidden="1" x14ac:dyDescent="0.4">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row>
    <row r="870" spans="2:53" hidden="1" x14ac:dyDescent="0.4">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row>
    <row r="871" spans="2:53" hidden="1" x14ac:dyDescent="0.4">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row>
    <row r="872" spans="2:53" hidden="1" x14ac:dyDescent="0.4">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row>
    <row r="873" spans="2:53" hidden="1" x14ac:dyDescent="0.4">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row>
    <row r="874" spans="2:53" hidden="1" x14ac:dyDescent="0.4">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row>
    <row r="875" spans="2:53" hidden="1" x14ac:dyDescent="0.4">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row>
    <row r="876" spans="2:53" hidden="1" x14ac:dyDescent="0.4">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row>
    <row r="877" spans="2:53" hidden="1" x14ac:dyDescent="0.4">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row>
    <row r="878" spans="2:53" hidden="1" x14ac:dyDescent="0.4">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row>
    <row r="879" spans="2:53" hidden="1" x14ac:dyDescent="0.4">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row>
    <row r="880" spans="2:53" hidden="1" x14ac:dyDescent="0.4">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row>
    <row r="881" spans="2:53" hidden="1" x14ac:dyDescent="0.4">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row>
    <row r="882" spans="2:53" hidden="1" x14ac:dyDescent="0.4">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row>
    <row r="883" spans="2:53" hidden="1" x14ac:dyDescent="0.4">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row>
    <row r="884" spans="2:53" hidden="1" x14ac:dyDescent="0.4">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row>
    <row r="885" spans="2:53" hidden="1" x14ac:dyDescent="0.4">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row>
    <row r="886" spans="2:53" hidden="1" x14ac:dyDescent="0.4">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row>
    <row r="887" spans="2:53" hidden="1" x14ac:dyDescent="0.4">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row>
    <row r="888" spans="2:53" hidden="1" x14ac:dyDescent="0.4">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row>
    <row r="889" spans="2:53" hidden="1" x14ac:dyDescent="0.4">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row>
    <row r="890" spans="2:53" hidden="1" x14ac:dyDescent="0.4">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row>
    <row r="891" spans="2:53" hidden="1" x14ac:dyDescent="0.4">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row>
    <row r="892" spans="2:53" hidden="1" x14ac:dyDescent="0.4">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row>
    <row r="893" spans="2:53" hidden="1" x14ac:dyDescent="0.4">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row>
    <row r="894" spans="2:53" hidden="1" x14ac:dyDescent="0.4">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row>
    <row r="895" spans="2:53" hidden="1" x14ac:dyDescent="0.4">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row>
    <row r="896" spans="2:53" hidden="1" x14ac:dyDescent="0.4">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row>
    <row r="897" spans="2:53" hidden="1" x14ac:dyDescent="0.4">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row>
    <row r="898" spans="2:53" hidden="1" x14ac:dyDescent="0.4">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row>
    <row r="899" spans="2:53" hidden="1" x14ac:dyDescent="0.4">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row>
    <row r="900" spans="2:53" hidden="1" x14ac:dyDescent="0.4">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row>
    <row r="901" spans="2:53" hidden="1" x14ac:dyDescent="0.4">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row>
    <row r="902" spans="2:53" hidden="1" x14ac:dyDescent="0.4">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row>
    <row r="903" spans="2:53" hidden="1" x14ac:dyDescent="0.4">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row>
    <row r="904" spans="2:53" hidden="1" x14ac:dyDescent="0.4">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row>
    <row r="905" spans="2:53" hidden="1" x14ac:dyDescent="0.4">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row>
    <row r="906" spans="2:53" hidden="1" x14ac:dyDescent="0.4">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row>
    <row r="907" spans="2:53" hidden="1" x14ac:dyDescent="0.4">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row>
    <row r="908" spans="2:53" hidden="1" x14ac:dyDescent="0.4">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row>
    <row r="909" spans="2:53" hidden="1" x14ac:dyDescent="0.4">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row>
    <row r="910" spans="2:53" hidden="1" x14ac:dyDescent="0.4">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row>
    <row r="911" spans="2:53" hidden="1" x14ac:dyDescent="0.4">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row>
    <row r="912" spans="2:53" hidden="1" x14ac:dyDescent="0.4">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row>
    <row r="913" spans="2:53" hidden="1" x14ac:dyDescent="0.4">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row>
    <row r="914" spans="2:53" hidden="1" x14ac:dyDescent="0.4">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row>
    <row r="915" spans="2:53" hidden="1" x14ac:dyDescent="0.4">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row>
    <row r="916" spans="2:53" hidden="1" x14ac:dyDescent="0.4">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row>
    <row r="917" spans="2:53" hidden="1" x14ac:dyDescent="0.4">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row>
    <row r="918" spans="2:53" hidden="1" x14ac:dyDescent="0.4">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row>
    <row r="919" spans="2:53" hidden="1" x14ac:dyDescent="0.4">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row>
    <row r="920" spans="2:53" hidden="1" x14ac:dyDescent="0.4">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row>
    <row r="921" spans="2:53" hidden="1" x14ac:dyDescent="0.4">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row>
    <row r="922" spans="2:53" hidden="1" x14ac:dyDescent="0.4">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row>
    <row r="923" spans="2:53" hidden="1" x14ac:dyDescent="0.4">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row>
    <row r="924" spans="2:53" hidden="1" x14ac:dyDescent="0.4">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row>
    <row r="925" spans="2:53" hidden="1" x14ac:dyDescent="0.4">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row>
    <row r="926" spans="2:53" hidden="1" x14ac:dyDescent="0.4">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row>
    <row r="927" spans="2:53" hidden="1" x14ac:dyDescent="0.4">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row>
    <row r="928" spans="2:53" hidden="1" x14ac:dyDescent="0.4">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row>
    <row r="929" spans="2:53" hidden="1" x14ac:dyDescent="0.4">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row>
    <row r="930" spans="2:53" hidden="1" x14ac:dyDescent="0.4">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row>
    <row r="931" spans="2:53" hidden="1" x14ac:dyDescent="0.4">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row>
    <row r="932" spans="2:53" hidden="1" x14ac:dyDescent="0.4">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row>
    <row r="933" spans="2:53" hidden="1" x14ac:dyDescent="0.4">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row>
    <row r="934" spans="2:53" hidden="1" x14ac:dyDescent="0.4">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row>
    <row r="935" spans="2:53" hidden="1" x14ac:dyDescent="0.4">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row>
    <row r="936" spans="2:53" hidden="1" x14ac:dyDescent="0.4">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row>
    <row r="937" spans="2:53" hidden="1" x14ac:dyDescent="0.4">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row>
    <row r="938" spans="2:53" hidden="1" x14ac:dyDescent="0.4">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row>
    <row r="939" spans="2:53" hidden="1" x14ac:dyDescent="0.4">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row>
    <row r="940" spans="2:53" hidden="1" x14ac:dyDescent="0.4">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row>
    <row r="941" spans="2:53" hidden="1" x14ac:dyDescent="0.4">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row>
    <row r="942" spans="2:53" hidden="1" x14ac:dyDescent="0.4">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row>
    <row r="943" spans="2:53" hidden="1" x14ac:dyDescent="0.4">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row>
    <row r="944" spans="2:53" hidden="1" x14ac:dyDescent="0.4">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row>
    <row r="945" spans="2:53" hidden="1" x14ac:dyDescent="0.4">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row>
    <row r="946" spans="2:53" hidden="1" x14ac:dyDescent="0.4">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row>
    <row r="947" spans="2:53" hidden="1" x14ac:dyDescent="0.4">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row>
    <row r="948" spans="2:53" hidden="1" x14ac:dyDescent="0.4">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row>
    <row r="949" spans="2:53" hidden="1" x14ac:dyDescent="0.4">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row>
    <row r="950" spans="2:53" hidden="1" x14ac:dyDescent="0.4">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row>
    <row r="951" spans="2:53" hidden="1" x14ac:dyDescent="0.4">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row>
    <row r="952" spans="2:53" hidden="1" x14ac:dyDescent="0.4">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row>
    <row r="953" spans="2:53" hidden="1" x14ac:dyDescent="0.4">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row>
    <row r="954" spans="2:53" hidden="1" x14ac:dyDescent="0.4">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row>
    <row r="955" spans="2:53" hidden="1" x14ac:dyDescent="0.4">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row>
    <row r="956" spans="2:53" hidden="1" x14ac:dyDescent="0.4">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row>
    <row r="957" spans="2:53" hidden="1" x14ac:dyDescent="0.4">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row>
    <row r="958" spans="2:53" hidden="1" x14ac:dyDescent="0.4">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row>
    <row r="959" spans="2:53" hidden="1" x14ac:dyDescent="0.4">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row>
    <row r="960" spans="2:53" hidden="1" x14ac:dyDescent="0.4">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row>
    <row r="961" spans="2:53" hidden="1" x14ac:dyDescent="0.4">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row>
    <row r="962" spans="2:53" hidden="1" x14ac:dyDescent="0.4">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row>
    <row r="963" spans="2:53" hidden="1" x14ac:dyDescent="0.4">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row>
    <row r="964" spans="2:53" hidden="1" x14ac:dyDescent="0.4">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row>
    <row r="965" spans="2:53" hidden="1" x14ac:dyDescent="0.4">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row>
    <row r="966" spans="2:53" hidden="1" x14ac:dyDescent="0.4">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row>
    <row r="967" spans="2:53" hidden="1" x14ac:dyDescent="0.4">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row>
    <row r="968" spans="2:53" hidden="1" x14ac:dyDescent="0.4">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row>
    <row r="969" spans="2:53" hidden="1" x14ac:dyDescent="0.4">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row>
    <row r="970" spans="2:53" hidden="1" x14ac:dyDescent="0.4">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row>
    <row r="971" spans="2:53" hidden="1" x14ac:dyDescent="0.4">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row>
    <row r="972" spans="2:53" hidden="1" x14ac:dyDescent="0.4">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row>
    <row r="973" spans="2:53" hidden="1" x14ac:dyDescent="0.4">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row>
    <row r="974" spans="2:53" hidden="1" x14ac:dyDescent="0.4">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row>
    <row r="975" spans="2:53" hidden="1" x14ac:dyDescent="0.4">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row>
    <row r="976" spans="2:53" hidden="1" x14ac:dyDescent="0.4">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row>
    <row r="977" spans="2:53" hidden="1" x14ac:dyDescent="0.4">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row>
    <row r="978" spans="2:53" hidden="1" x14ac:dyDescent="0.4">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row>
    <row r="979" spans="2:53" hidden="1" x14ac:dyDescent="0.4">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row>
    <row r="980" spans="2:53" hidden="1" x14ac:dyDescent="0.4">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row>
    <row r="981" spans="2:53" hidden="1" x14ac:dyDescent="0.4">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row>
    <row r="982" spans="2:53" hidden="1" x14ac:dyDescent="0.4">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row>
    <row r="983" spans="2:53" hidden="1" x14ac:dyDescent="0.4">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row>
    <row r="984" spans="2:53" hidden="1" x14ac:dyDescent="0.4">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row>
    <row r="985" spans="2:53" hidden="1" x14ac:dyDescent="0.4">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row>
    <row r="986" spans="2:53" hidden="1" x14ac:dyDescent="0.4">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row>
    <row r="987" spans="2:53" hidden="1" x14ac:dyDescent="0.4">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row>
    <row r="988" spans="2:53" hidden="1" x14ac:dyDescent="0.4">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row>
    <row r="989" spans="2:53" hidden="1" x14ac:dyDescent="0.4">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row>
    <row r="990" spans="2:53" hidden="1" x14ac:dyDescent="0.4">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row>
    <row r="991" spans="2:53" hidden="1" x14ac:dyDescent="0.4">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row>
    <row r="992" spans="2:53" hidden="1" x14ac:dyDescent="0.4">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row>
    <row r="993" spans="2:53" hidden="1" x14ac:dyDescent="0.4">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row>
    <row r="994" spans="2:53" hidden="1" x14ac:dyDescent="0.4">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row>
    <row r="995" spans="2:53" hidden="1" x14ac:dyDescent="0.4">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row>
    <row r="996" spans="2:53" hidden="1" x14ac:dyDescent="0.4">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row>
    <row r="997" spans="2:53" hidden="1" x14ac:dyDescent="0.4">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row>
    <row r="998" spans="2:53" hidden="1" x14ac:dyDescent="0.4">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row>
    <row r="999" spans="2:53" hidden="1" x14ac:dyDescent="0.4">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row>
    <row r="1000" spans="2:53" hidden="1" x14ac:dyDescent="0.4">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row>
    <row r="1001" spans="2:53" hidden="1" x14ac:dyDescent="0.4">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row>
    <row r="1002" spans="2:53" hidden="1" x14ac:dyDescent="0.4">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row>
    <row r="1003" spans="2:53" hidden="1" x14ac:dyDescent="0.4">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row>
    <row r="1004" spans="2:53" hidden="1" x14ac:dyDescent="0.4">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row>
    <row r="1005" spans="2:53" hidden="1" x14ac:dyDescent="0.4">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row>
    <row r="1006" spans="2:53" hidden="1" x14ac:dyDescent="0.4">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row>
    <row r="1007" spans="2:53" hidden="1" x14ac:dyDescent="0.4">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row>
    <row r="1008" spans="2:53" hidden="1" x14ac:dyDescent="0.4">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row>
    <row r="1009" spans="2:53" hidden="1" x14ac:dyDescent="0.4">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row>
    <row r="1010" spans="2:53" hidden="1" x14ac:dyDescent="0.4">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row>
    <row r="1011" spans="2:53" hidden="1" x14ac:dyDescent="0.4">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row>
    <row r="1012" spans="2:53" hidden="1" x14ac:dyDescent="0.4">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row>
    <row r="1013" spans="2:53" hidden="1" x14ac:dyDescent="0.4">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row>
    <row r="1014" spans="2:53" hidden="1" x14ac:dyDescent="0.4">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row>
    <row r="1015" spans="2:53" hidden="1" x14ac:dyDescent="0.4">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row>
    <row r="1016" spans="2:53" hidden="1" x14ac:dyDescent="0.4">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row>
    <row r="1017" spans="2:53" hidden="1" x14ac:dyDescent="0.4">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row>
    <row r="1018" spans="2:53" hidden="1" x14ac:dyDescent="0.4">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row>
    <row r="1019" spans="2:53" hidden="1" x14ac:dyDescent="0.4">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row>
    <row r="1020" spans="2:53" hidden="1" x14ac:dyDescent="0.4">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row>
    <row r="1021" spans="2:53" hidden="1" x14ac:dyDescent="0.4">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row>
    <row r="1022" spans="2:53" hidden="1" x14ac:dyDescent="0.4">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row>
    <row r="1023" spans="2:53" hidden="1" x14ac:dyDescent="0.4">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row>
    <row r="1024" spans="2:53" hidden="1" x14ac:dyDescent="0.4">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row>
    <row r="1025" spans="2:53" hidden="1" x14ac:dyDescent="0.4">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row>
    <row r="1026" spans="2:53" hidden="1" x14ac:dyDescent="0.4">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row>
    <row r="1027" spans="2:53" hidden="1" x14ac:dyDescent="0.4">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row>
    <row r="1028" spans="2:53" hidden="1" x14ac:dyDescent="0.4">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row>
    <row r="1029" spans="2:53" hidden="1" x14ac:dyDescent="0.4">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row>
    <row r="1030" spans="2:53" hidden="1" x14ac:dyDescent="0.4">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row>
    <row r="1031" spans="2:53" hidden="1" x14ac:dyDescent="0.4">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row>
    <row r="1032" spans="2:53" hidden="1" x14ac:dyDescent="0.4">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row>
    <row r="1033" spans="2:53" hidden="1" x14ac:dyDescent="0.4">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row>
    <row r="1034" spans="2:53" hidden="1" x14ac:dyDescent="0.4">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row>
    <row r="1035" spans="2:53" hidden="1" x14ac:dyDescent="0.4">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row>
    <row r="1036" spans="2:53" hidden="1" x14ac:dyDescent="0.4">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row>
    <row r="1037" spans="2:53" hidden="1" x14ac:dyDescent="0.4">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row>
    <row r="1038" spans="2:53" hidden="1" x14ac:dyDescent="0.4">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row>
    <row r="1039" spans="2:53" hidden="1" x14ac:dyDescent="0.4">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row>
    <row r="1040" spans="2:53" hidden="1" x14ac:dyDescent="0.4">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row>
    <row r="1041" spans="2:53" hidden="1" x14ac:dyDescent="0.4">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row>
    <row r="1042" spans="2:53" hidden="1" x14ac:dyDescent="0.4">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row>
    <row r="1043" spans="2:53" hidden="1" x14ac:dyDescent="0.4">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row>
    <row r="1044" spans="2:53" hidden="1" x14ac:dyDescent="0.4">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row>
    <row r="1045" spans="2:53" hidden="1" x14ac:dyDescent="0.4">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row>
    <row r="1046" spans="2:53" hidden="1" x14ac:dyDescent="0.4">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row>
    <row r="1047" spans="2:53" hidden="1" x14ac:dyDescent="0.4">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row>
    <row r="1048" spans="2:53" hidden="1" x14ac:dyDescent="0.4">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row>
    <row r="1049" spans="2:53" hidden="1" x14ac:dyDescent="0.4">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row>
    <row r="1050" spans="2:53" hidden="1" x14ac:dyDescent="0.4">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row>
    <row r="1051" spans="2:53" hidden="1" x14ac:dyDescent="0.4">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row>
    <row r="1052" spans="2:53" hidden="1" x14ac:dyDescent="0.4">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row>
    <row r="1053" spans="2:53" hidden="1" x14ac:dyDescent="0.4">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row>
    <row r="1054" spans="2:53" hidden="1" x14ac:dyDescent="0.4">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row>
    <row r="1055" spans="2:53" hidden="1" x14ac:dyDescent="0.4">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row>
    <row r="1056" spans="2:53" hidden="1" x14ac:dyDescent="0.4">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row>
    <row r="1057" spans="2:53" hidden="1" x14ac:dyDescent="0.4">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row>
    <row r="1058" spans="2:53" hidden="1" x14ac:dyDescent="0.4">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row>
    <row r="1059" spans="2:53" hidden="1" x14ac:dyDescent="0.4">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row>
    <row r="1060" spans="2:53" hidden="1" x14ac:dyDescent="0.4">
      <c r="B1060" s="6"/>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row>
    <row r="1061" spans="2:53" hidden="1" x14ac:dyDescent="0.4">
      <c r="B1061" s="6"/>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row>
    <row r="1062" spans="2:53" hidden="1" x14ac:dyDescent="0.4">
      <c r="B1062" s="6"/>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row>
    <row r="1063" spans="2:53" hidden="1" x14ac:dyDescent="0.4">
      <c r="B1063" s="6"/>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row>
    <row r="1064" spans="2:53" hidden="1" x14ac:dyDescent="0.4">
      <c r="B1064" s="6"/>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row>
    <row r="1065" spans="2:53" hidden="1" x14ac:dyDescent="0.4">
      <c r="B1065" s="6"/>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row>
    <row r="1066" spans="2:53" hidden="1" x14ac:dyDescent="0.4">
      <c r="B1066" s="6"/>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row>
    <row r="1067" spans="2:53" hidden="1" x14ac:dyDescent="0.4">
      <c r="B1067" s="6"/>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row>
    <row r="1068" spans="2:53" hidden="1" x14ac:dyDescent="0.4">
      <c r="B1068" s="6"/>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row>
    <row r="1069" spans="2:53" hidden="1" x14ac:dyDescent="0.4">
      <c r="B1069" s="6"/>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row>
    <row r="1070" spans="2:53" hidden="1" x14ac:dyDescent="0.4">
      <c r="B1070" s="6"/>
      <c r="C1070" s="6"/>
      <c r="D1070" s="6"/>
      <c r="E1070" s="6"/>
      <c r="F1070" s="6"/>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row>
    <row r="1071" spans="2:53" hidden="1" x14ac:dyDescent="0.4">
      <c r="B1071" s="6"/>
      <c r="C1071" s="6"/>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row>
    <row r="1072" spans="2:53" hidden="1" x14ac:dyDescent="0.4">
      <c r="B1072" s="6"/>
      <c r="C1072" s="6"/>
      <c r="D1072" s="6"/>
      <c r="E1072" s="6"/>
      <c r="F1072" s="6"/>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row>
    <row r="1073" spans="2:53" hidden="1" x14ac:dyDescent="0.4">
      <c r="B1073" s="6"/>
      <c r="C1073" s="6"/>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row>
    <row r="1074" spans="2:53" hidden="1" x14ac:dyDescent="0.4">
      <c r="B1074" s="6"/>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row>
    <row r="1075" spans="2:53" hidden="1" x14ac:dyDescent="0.4">
      <c r="B1075" s="6"/>
      <c r="C1075" s="6"/>
      <c r="D1075" s="6"/>
      <c r="E1075" s="6"/>
      <c r="F1075" s="6"/>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row>
    <row r="1076" spans="2:53" hidden="1" x14ac:dyDescent="0.4">
      <c r="B1076" s="6"/>
      <c r="C1076" s="6"/>
      <c r="D1076" s="6"/>
      <c r="E1076" s="6"/>
      <c r="F1076" s="6"/>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row>
    <row r="1077" spans="2:53" hidden="1" x14ac:dyDescent="0.4">
      <c r="B1077" s="6"/>
      <c r="C1077" s="6"/>
      <c r="D1077" s="6"/>
      <c r="E1077" s="6"/>
      <c r="F1077" s="6"/>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row>
    <row r="1078" spans="2:53" hidden="1" x14ac:dyDescent="0.4">
      <c r="B1078" s="6"/>
      <c r="C1078" s="6"/>
      <c r="D1078" s="6"/>
      <c r="E1078" s="6"/>
      <c r="F1078" s="6"/>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row>
    <row r="1079" spans="2:53" hidden="1" x14ac:dyDescent="0.4">
      <c r="B1079" s="6"/>
      <c r="C1079" s="6"/>
      <c r="D1079" s="6"/>
      <c r="E1079" s="6"/>
      <c r="F1079" s="6"/>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row>
    <row r="1080" spans="2:53" hidden="1" x14ac:dyDescent="0.4">
      <c r="B1080" s="6"/>
      <c r="C1080" s="6"/>
      <c r="D1080" s="6"/>
      <c r="E1080" s="6"/>
      <c r="F1080" s="6"/>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row>
    <row r="1081" spans="2:53" hidden="1" x14ac:dyDescent="0.4">
      <c r="B1081" s="6"/>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row>
    <row r="1082" spans="2:53" hidden="1" x14ac:dyDescent="0.4">
      <c r="B1082" s="6"/>
      <c r="C1082" s="6"/>
      <c r="D1082" s="6"/>
      <c r="E1082" s="6"/>
      <c r="F1082" s="6"/>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row>
    <row r="1083" spans="2:53" hidden="1" x14ac:dyDescent="0.4">
      <c r="B1083" s="6"/>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row>
    <row r="1084" spans="2:53" hidden="1" x14ac:dyDescent="0.4">
      <c r="B1084" s="6"/>
      <c r="C1084" s="6"/>
      <c r="D1084" s="6"/>
      <c r="E1084" s="6"/>
      <c r="F1084" s="6"/>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row>
    <row r="1085" spans="2:53" hidden="1" x14ac:dyDescent="0.4">
      <c r="B1085" s="6"/>
      <c r="C1085" s="6"/>
      <c r="D1085" s="6"/>
      <c r="E1085" s="6"/>
      <c r="F1085" s="6"/>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row>
    <row r="1086" spans="2:53" hidden="1" x14ac:dyDescent="0.4">
      <c r="B1086" s="6"/>
      <c r="C1086" s="6"/>
      <c r="D1086" s="6"/>
      <c r="E1086" s="6"/>
      <c r="F1086" s="6"/>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row>
    <row r="1087" spans="2:53" hidden="1" x14ac:dyDescent="0.4">
      <c r="B1087" s="6"/>
      <c r="C1087" s="6"/>
      <c r="D1087" s="6"/>
      <c r="E1087" s="6"/>
      <c r="F1087" s="6"/>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row>
    <row r="1088" spans="2:53" hidden="1" x14ac:dyDescent="0.4">
      <c r="B1088" s="6"/>
      <c r="C1088" s="6"/>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row>
    <row r="1089" spans="2:53" hidden="1" x14ac:dyDescent="0.4">
      <c r="B1089" s="6"/>
      <c r="C1089" s="6"/>
      <c r="D1089" s="6"/>
      <c r="E1089" s="6"/>
      <c r="F1089" s="6"/>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row>
    <row r="1090" spans="2:53" hidden="1" x14ac:dyDescent="0.4">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row>
    <row r="1091" spans="2:53" hidden="1" x14ac:dyDescent="0.4">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row>
    <row r="1092" spans="2:53" hidden="1" x14ac:dyDescent="0.4">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row>
    <row r="1093" spans="2:53" hidden="1" x14ac:dyDescent="0.4">
      <c r="B1093" s="6"/>
      <c r="C1093" s="6"/>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row>
    <row r="1094" spans="2:53" hidden="1" x14ac:dyDescent="0.4">
      <c r="B1094" s="6"/>
      <c r="C1094" s="6"/>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row>
    <row r="1095" spans="2:53" hidden="1" x14ac:dyDescent="0.4">
      <c r="B1095" s="6"/>
      <c r="C1095" s="6"/>
      <c r="D1095" s="6"/>
      <c r="E1095" s="6"/>
      <c r="F1095" s="6"/>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row>
    <row r="1096" spans="2:53" hidden="1" x14ac:dyDescent="0.4">
      <c r="B1096" s="6"/>
      <c r="C1096" s="6"/>
      <c r="D1096" s="6"/>
      <c r="E1096" s="6"/>
      <c r="F1096" s="6"/>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row>
    <row r="1097" spans="2:53" hidden="1" x14ac:dyDescent="0.4">
      <c r="B1097" s="6"/>
      <c r="C1097" s="6"/>
      <c r="D1097" s="6"/>
      <c r="E1097" s="6"/>
      <c r="F1097" s="6"/>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row>
    <row r="1098" spans="2:53" hidden="1" x14ac:dyDescent="0.4">
      <c r="B1098" s="6"/>
      <c r="C1098" s="6"/>
      <c r="D1098" s="6"/>
      <c r="E1098" s="6"/>
      <c r="F1098" s="6"/>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row>
    <row r="1099" spans="2:53" hidden="1" x14ac:dyDescent="0.4">
      <c r="B1099" s="6"/>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row>
    <row r="1100" spans="2:53" hidden="1" x14ac:dyDescent="0.4">
      <c r="B1100" s="6"/>
      <c r="C1100" s="6"/>
      <c r="D1100" s="6"/>
      <c r="E1100" s="6"/>
      <c r="F1100" s="6"/>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row>
    <row r="1101" spans="2:53" hidden="1" x14ac:dyDescent="0.4">
      <c r="B1101" s="6"/>
      <c r="C1101" s="6"/>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row>
    <row r="1102" spans="2:53" hidden="1" x14ac:dyDescent="0.4">
      <c r="B1102" s="6"/>
      <c r="C1102" s="6"/>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row>
    <row r="1103" spans="2:53" hidden="1" x14ac:dyDescent="0.4">
      <c r="B1103" s="6"/>
      <c r="C1103" s="6"/>
      <c r="D1103" s="6"/>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row>
    <row r="1104" spans="2:53" hidden="1" x14ac:dyDescent="0.4">
      <c r="B1104" s="6"/>
      <c r="C1104" s="6"/>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row>
    <row r="1105" spans="2:53" hidden="1" x14ac:dyDescent="0.4">
      <c r="B1105" s="6"/>
      <c r="C1105" s="6"/>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row>
    <row r="1106" spans="2:53" hidden="1" x14ac:dyDescent="0.4">
      <c r="B1106" s="6"/>
      <c r="C1106" s="6"/>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row>
    <row r="1107" spans="2:53" hidden="1" x14ac:dyDescent="0.4">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row>
    <row r="1108" spans="2:53" hidden="1" x14ac:dyDescent="0.4">
      <c r="B1108" s="6"/>
      <c r="C1108" s="6"/>
      <c r="D1108" s="6"/>
      <c r="E1108" s="6"/>
      <c r="F1108" s="6"/>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row>
    <row r="1109" spans="2:53" hidden="1" x14ac:dyDescent="0.4">
      <c r="B1109" s="6"/>
      <c r="C1109" s="6"/>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row>
    <row r="1110" spans="2:53" hidden="1" x14ac:dyDescent="0.4">
      <c r="B1110" s="6"/>
      <c r="C1110" s="6"/>
      <c r="D1110" s="6"/>
      <c r="E1110" s="6"/>
      <c r="F1110" s="6"/>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row>
    <row r="1111" spans="2:53" hidden="1" x14ac:dyDescent="0.4">
      <c r="B1111" s="6"/>
      <c r="C1111" s="6"/>
      <c r="D1111" s="6"/>
      <c r="E1111" s="6"/>
      <c r="F1111" s="6"/>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row>
    <row r="1112" spans="2:53" hidden="1" x14ac:dyDescent="0.4">
      <c r="B1112" s="6"/>
      <c r="C1112" s="6"/>
      <c r="D1112" s="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row>
    <row r="1113" spans="2:53" hidden="1" x14ac:dyDescent="0.4">
      <c r="B1113" s="6"/>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row>
    <row r="1114" spans="2:53" hidden="1" x14ac:dyDescent="0.4">
      <c r="B1114" s="6"/>
      <c r="C1114" s="6"/>
      <c r="D1114" s="6"/>
      <c r="E1114" s="6"/>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row>
    <row r="1115" spans="2:53" hidden="1" x14ac:dyDescent="0.4">
      <c r="B1115" s="6"/>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row>
    <row r="1116" spans="2:53" hidden="1" x14ac:dyDescent="0.4">
      <c r="B1116" s="6"/>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row>
    <row r="1117" spans="2:53" hidden="1" x14ac:dyDescent="0.4">
      <c r="B1117" s="6"/>
      <c r="C1117" s="6"/>
      <c r="D1117" s="6"/>
      <c r="E1117" s="6"/>
      <c r="F1117" s="6"/>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row>
    <row r="1118" spans="2:53" hidden="1" x14ac:dyDescent="0.4">
      <c r="B1118" s="6"/>
      <c r="C1118" s="6"/>
      <c r="D1118" s="6"/>
      <c r="E1118" s="6"/>
      <c r="F1118" s="6"/>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row>
    <row r="1119" spans="2:53" hidden="1" x14ac:dyDescent="0.4">
      <c r="B1119" s="6"/>
      <c r="C1119" s="6"/>
      <c r="D1119" s="6"/>
      <c r="E1119" s="6"/>
      <c r="F1119" s="6"/>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row>
    <row r="1120" spans="2:53" hidden="1" x14ac:dyDescent="0.4">
      <c r="B1120" s="6"/>
      <c r="C1120" s="6"/>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row>
    <row r="1121" spans="2:53" hidden="1" x14ac:dyDescent="0.4">
      <c r="B1121" s="6"/>
      <c r="C1121" s="6"/>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row>
    <row r="1122" spans="2:53" hidden="1" x14ac:dyDescent="0.4">
      <c r="B1122" s="6"/>
      <c r="C1122" s="6"/>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row>
    <row r="1123" spans="2:53" hidden="1" x14ac:dyDescent="0.4">
      <c r="B1123" s="6"/>
      <c r="C1123" s="6"/>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row>
    <row r="1124" spans="2:53" hidden="1" x14ac:dyDescent="0.4">
      <c r="B1124" s="6"/>
      <c r="C1124" s="6"/>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row>
    <row r="1125" spans="2:53" hidden="1" x14ac:dyDescent="0.4">
      <c r="B1125" s="6"/>
      <c r="C1125" s="6"/>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row>
    <row r="1126" spans="2:53" hidden="1" x14ac:dyDescent="0.4">
      <c r="B1126" s="6"/>
      <c r="C1126" s="6"/>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row>
    <row r="1127" spans="2:53" hidden="1" x14ac:dyDescent="0.4">
      <c r="B1127" s="6"/>
      <c r="C1127" s="6"/>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row>
    <row r="1128" spans="2:53" hidden="1" x14ac:dyDescent="0.4">
      <c r="B1128" s="6"/>
      <c r="C1128" s="6"/>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row>
    <row r="1129" spans="2:53" hidden="1" x14ac:dyDescent="0.4">
      <c r="B1129" s="6"/>
      <c r="C1129" s="6"/>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row>
    <row r="1130" spans="2:53" hidden="1" x14ac:dyDescent="0.4">
      <c r="B1130" s="6"/>
      <c r="C1130" s="6"/>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row>
    <row r="1131" spans="2:53" hidden="1" x14ac:dyDescent="0.4">
      <c r="B1131" s="6"/>
      <c r="C1131" s="6"/>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row>
    <row r="1132" spans="2:53" hidden="1" x14ac:dyDescent="0.4">
      <c r="B1132" s="6"/>
      <c r="C1132" s="6"/>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row>
    <row r="1133" spans="2:53" hidden="1" x14ac:dyDescent="0.4">
      <c r="B1133" s="6"/>
      <c r="C1133" s="6"/>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row>
    <row r="1134" spans="2:53" hidden="1" x14ac:dyDescent="0.4">
      <c r="B1134" s="6"/>
      <c r="C1134" s="6"/>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row>
    <row r="1135" spans="2:53" hidden="1" x14ac:dyDescent="0.4">
      <c r="B1135" s="6"/>
      <c r="C1135" s="6"/>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row>
    <row r="1136" spans="2:53" hidden="1" x14ac:dyDescent="0.4">
      <c r="B1136" s="6"/>
      <c r="C1136" s="6"/>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row>
    <row r="1137" spans="2:53" hidden="1" x14ac:dyDescent="0.4">
      <c r="B1137" s="6"/>
      <c r="C1137" s="6"/>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row>
    <row r="1138" spans="2:53" hidden="1" x14ac:dyDescent="0.4">
      <c r="B1138" s="6"/>
      <c r="C1138" s="6"/>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row>
    <row r="1139" spans="2:53" hidden="1" x14ac:dyDescent="0.4">
      <c r="B1139" s="6"/>
      <c r="C1139" s="6"/>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row>
    <row r="1140" spans="2:53" hidden="1" x14ac:dyDescent="0.4">
      <c r="B1140" s="6"/>
      <c r="C1140" s="6"/>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row>
    <row r="1141" spans="2:53" hidden="1" x14ac:dyDescent="0.4">
      <c r="B1141" s="6"/>
      <c r="C1141" s="6"/>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row>
    <row r="1142" spans="2:53" hidden="1" x14ac:dyDescent="0.4">
      <c r="B1142" s="6"/>
      <c r="C1142" s="6"/>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row>
    <row r="1143" spans="2:53" hidden="1" x14ac:dyDescent="0.4">
      <c r="B1143" s="6"/>
      <c r="C1143" s="6"/>
      <c r="D1143" s="6"/>
      <c r="E1143" s="6"/>
      <c r="F1143" s="6"/>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row>
    <row r="1144" spans="2:53" hidden="1" x14ac:dyDescent="0.4">
      <c r="B1144" s="6"/>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row>
    <row r="1145" spans="2:53" hidden="1" x14ac:dyDescent="0.4">
      <c r="B1145" s="6"/>
      <c r="C1145" s="6"/>
      <c r="D1145" s="6"/>
      <c r="E1145" s="6"/>
      <c r="F1145" s="6"/>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row>
    <row r="1146" spans="2:53" hidden="1" x14ac:dyDescent="0.4">
      <c r="B1146" s="6"/>
      <c r="C1146" s="6"/>
      <c r="D1146" s="6"/>
      <c r="E1146" s="6"/>
      <c r="F1146" s="6"/>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row>
    <row r="1147" spans="2:53" hidden="1" x14ac:dyDescent="0.4">
      <c r="B1147" s="6"/>
      <c r="C1147" s="6"/>
      <c r="D1147" s="6"/>
      <c r="E1147" s="6"/>
      <c r="F1147" s="6"/>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row>
    <row r="1148" spans="2:53" hidden="1" x14ac:dyDescent="0.4">
      <c r="B1148" s="6"/>
      <c r="C1148" s="6"/>
      <c r="D1148" s="6"/>
      <c r="E1148" s="6"/>
      <c r="F1148" s="6"/>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row>
    <row r="1149" spans="2:53" hidden="1" x14ac:dyDescent="0.4">
      <c r="B1149" s="6"/>
      <c r="C1149" s="6"/>
      <c r="D1149" s="6"/>
      <c r="E1149" s="6"/>
      <c r="F1149" s="6"/>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row>
    <row r="1150" spans="2:53" hidden="1" x14ac:dyDescent="0.4">
      <c r="B1150" s="6"/>
      <c r="C1150" s="6"/>
      <c r="D1150" s="6"/>
      <c r="E1150" s="6"/>
      <c r="F1150" s="6"/>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row>
    <row r="1151" spans="2:53" hidden="1" x14ac:dyDescent="0.4">
      <c r="B1151" s="6"/>
      <c r="C1151" s="6"/>
      <c r="D1151" s="6"/>
      <c r="E1151" s="6"/>
      <c r="F1151" s="6"/>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row>
    <row r="1152" spans="2:53" hidden="1" x14ac:dyDescent="0.4">
      <c r="B1152" s="6"/>
      <c r="C1152" s="6"/>
      <c r="D1152" s="6"/>
      <c r="E1152" s="6"/>
      <c r="F1152" s="6"/>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row>
    <row r="1153" spans="2:53" hidden="1" x14ac:dyDescent="0.4">
      <c r="B1153" s="6"/>
      <c r="C1153" s="6"/>
      <c r="D1153" s="6"/>
      <c r="E1153" s="6"/>
      <c r="F1153" s="6"/>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row>
    <row r="1154" spans="2:53" hidden="1" x14ac:dyDescent="0.4">
      <c r="B1154" s="6"/>
      <c r="C1154" s="6"/>
      <c r="D1154" s="6"/>
      <c r="E1154" s="6"/>
      <c r="F1154" s="6"/>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row>
    <row r="1155" spans="2:53" hidden="1" x14ac:dyDescent="0.4">
      <c r="B1155" s="6"/>
      <c r="C1155" s="6"/>
      <c r="D1155" s="6"/>
      <c r="E1155" s="6"/>
      <c r="F1155" s="6"/>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row>
    <row r="1156" spans="2:53" hidden="1" x14ac:dyDescent="0.4">
      <c r="B1156" s="6"/>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row>
    <row r="1157" spans="2:53" hidden="1" x14ac:dyDescent="0.4">
      <c r="B1157" s="6"/>
      <c r="C1157" s="6"/>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row>
    <row r="1158" spans="2:53" hidden="1" x14ac:dyDescent="0.4">
      <c r="B1158" s="6"/>
      <c r="C1158" s="6"/>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row>
    <row r="1159" spans="2:53" hidden="1" x14ac:dyDescent="0.4">
      <c r="B1159" s="6"/>
      <c r="C1159" s="6"/>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row>
    <row r="1160" spans="2:53" hidden="1" x14ac:dyDescent="0.4">
      <c r="B1160" s="6"/>
      <c r="C1160" s="6"/>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row>
    <row r="1161" spans="2:53" hidden="1" x14ac:dyDescent="0.4">
      <c r="B1161" s="6"/>
      <c r="C1161" s="6"/>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row>
    <row r="1162" spans="2:53" hidden="1" x14ac:dyDescent="0.4">
      <c r="B1162" s="6"/>
      <c r="C1162" s="6"/>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row>
    <row r="1163" spans="2:53" hidden="1" x14ac:dyDescent="0.4">
      <c r="B1163" s="6"/>
      <c r="C1163" s="6"/>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row>
    <row r="1164" spans="2:53" hidden="1" x14ac:dyDescent="0.4">
      <c r="B1164" s="6"/>
      <c r="C1164" s="6"/>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row>
    <row r="1165" spans="2:53" hidden="1" x14ac:dyDescent="0.4">
      <c r="B1165" s="6"/>
      <c r="C1165" s="6"/>
      <c r="D1165" s="6"/>
      <c r="E1165" s="6"/>
      <c r="F1165" s="6"/>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row>
    <row r="1166" spans="2:53" hidden="1" x14ac:dyDescent="0.4">
      <c r="B1166" s="6"/>
      <c r="C1166" s="6"/>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row>
    <row r="1167" spans="2:53" hidden="1" x14ac:dyDescent="0.4">
      <c r="B1167" s="6"/>
      <c r="C1167" s="6"/>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row>
    <row r="1168" spans="2:53" hidden="1" x14ac:dyDescent="0.4">
      <c r="B1168" s="6"/>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row>
    <row r="1169" spans="2:53" hidden="1" x14ac:dyDescent="0.4">
      <c r="B1169" s="6"/>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row>
    <row r="1170" spans="2:53" hidden="1" x14ac:dyDescent="0.4">
      <c r="B1170" s="6"/>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row>
    <row r="1171" spans="2:53" hidden="1" x14ac:dyDescent="0.4">
      <c r="B1171" s="6"/>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row>
    <row r="1172" spans="2:53" hidden="1" x14ac:dyDescent="0.4">
      <c r="B1172" s="6"/>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row>
    <row r="1173" spans="2:53" hidden="1" x14ac:dyDescent="0.4">
      <c r="B1173" s="6"/>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row>
    <row r="1174" spans="2:53" hidden="1" x14ac:dyDescent="0.4">
      <c r="B1174" s="6"/>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row>
    <row r="1175" spans="2:53" hidden="1" x14ac:dyDescent="0.4">
      <c r="B1175" s="6"/>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row>
    <row r="1176" spans="2:53" hidden="1" x14ac:dyDescent="0.4">
      <c r="B1176" s="6"/>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row>
    <row r="1177" spans="2:53" hidden="1" x14ac:dyDescent="0.4">
      <c r="B1177" s="6"/>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row>
    <row r="1178" spans="2:53" hidden="1" x14ac:dyDescent="0.4">
      <c r="B1178" s="6"/>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row>
    <row r="1179" spans="2:53" hidden="1" x14ac:dyDescent="0.4">
      <c r="B1179" s="6"/>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row>
    <row r="1180" spans="2:53" hidden="1" x14ac:dyDescent="0.4">
      <c r="B1180" s="6"/>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row>
    <row r="1181" spans="2:53" hidden="1" x14ac:dyDescent="0.4">
      <c r="B1181" s="6"/>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row>
    <row r="1182" spans="2:53" hidden="1" x14ac:dyDescent="0.4">
      <c r="B1182" s="6"/>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row>
    <row r="1183" spans="2:53" hidden="1" x14ac:dyDescent="0.4">
      <c r="B1183" s="6"/>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row>
    <row r="1184" spans="2:53" hidden="1" x14ac:dyDescent="0.4">
      <c r="B1184" s="6"/>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row>
    <row r="1185" spans="2:53" hidden="1" x14ac:dyDescent="0.4">
      <c r="B1185" s="6"/>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row>
    <row r="1186" spans="2:53" hidden="1" x14ac:dyDescent="0.4">
      <c r="B1186" s="6"/>
      <c r="C1186" s="6"/>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row>
    <row r="1187" spans="2:53" hidden="1" x14ac:dyDescent="0.4">
      <c r="B1187" s="6"/>
      <c r="C1187" s="6"/>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row>
    <row r="1188" spans="2:53" hidden="1" x14ac:dyDescent="0.4">
      <c r="B1188" s="6"/>
      <c r="C1188" s="6"/>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row>
    <row r="1189" spans="2:53" hidden="1" x14ac:dyDescent="0.4">
      <c r="B1189" s="6"/>
      <c r="C1189" s="6"/>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row>
    <row r="1190" spans="2:53" hidden="1" x14ac:dyDescent="0.4">
      <c r="B1190" s="6"/>
      <c r="C1190" s="6"/>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row>
    <row r="1191" spans="2:53" hidden="1" x14ac:dyDescent="0.4">
      <c r="B1191" s="6"/>
      <c r="C1191" s="6"/>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row>
    <row r="1192" spans="2:53" hidden="1" x14ac:dyDescent="0.4">
      <c r="B1192" s="6"/>
      <c r="C1192" s="6"/>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row>
    <row r="1193" spans="2:53" hidden="1" x14ac:dyDescent="0.4">
      <c r="B1193" s="6"/>
      <c r="C1193" s="6"/>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row>
    <row r="1194" spans="2:53" hidden="1" x14ac:dyDescent="0.4">
      <c r="B1194" s="6"/>
      <c r="C1194" s="6"/>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row>
    <row r="1195" spans="2:53" hidden="1" x14ac:dyDescent="0.4">
      <c r="B1195" s="6"/>
      <c r="C1195" s="6"/>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row>
    <row r="1196" spans="2:53" hidden="1" x14ac:dyDescent="0.4">
      <c r="B1196" s="6"/>
      <c r="C1196" s="6"/>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row>
    <row r="1197" spans="2:53" hidden="1" x14ac:dyDescent="0.4">
      <c r="B1197" s="6"/>
      <c r="C1197" s="6"/>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row>
    <row r="1198" spans="2:53" hidden="1" x14ac:dyDescent="0.4">
      <c r="B1198" s="6"/>
      <c r="C1198" s="6"/>
      <c r="D1198" s="6"/>
      <c r="E1198" s="6"/>
      <c r="F1198" s="6"/>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row>
    <row r="1199" spans="2:53" hidden="1" x14ac:dyDescent="0.4">
      <c r="B1199" s="6"/>
      <c r="C1199" s="6"/>
      <c r="D1199" s="6"/>
      <c r="E1199" s="6"/>
      <c r="F1199" s="6"/>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row>
    <row r="1200" spans="2:53" hidden="1" x14ac:dyDescent="0.4">
      <c r="B1200" s="6"/>
      <c r="C1200" s="6"/>
      <c r="D1200" s="6"/>
      <c r="E1200" s="6"/>
      <c r="F1200" s="6"/>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row>
    <row r="1201" spans="2:53" hidden="1" x14ac:dyDescent="0.4">
      <c r="B1201" s="6"/>
      <c r="C1201" s="6"/>
      <c r="D1201" s="6"/>
      <c r="E1201" s="6"/>
      <c r="F1201" s="6"/>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row>
    <row r="1202" spans="2:53" hidden="1" x14ac:dyDescent="0.4">
      <c r="B1202" s="6"/>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row>
    <row r="1203" spans="2:53" hidden="1" x14ac:dyDescent="0.4">
      <c r="B1203" s="6"/>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row>
    <row r="1204" spans="2:53" hidden="1" x14ac:dyDescent="0.4">
      <c r="B1204" s="6"/>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row>
    <row r="1205" spans="2:53" hidden="1" x14ac:dyDescent="0.4">
      <c r="B1205" s="6"/>
      <c r="C1205" s="6"/>
      <c r="D1205" s="6"/>
      <c r="E1205" s="6"/>
      <c r="F1205" s="6"/>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row>
    <row r="1206" spans="2:53" hidden="1" x14ac:dyDescent="0.4">
      <c r="B1206" s="6"/>
      <c r="C1206" s="6"/>
      <c r="D1206" s="6"/>
      <c r="E1206" s="6"/>
      <c r="F1206" s="6"/>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row>
    <row r="1207" spans="2:53" hidden="1" x14ac:dyDescent="0.4">
      <c r="B1207" s="6"/>
      <c r="C1207" s="6"/>
      <c r="D1207" s="6"/>
      <c r="E1207" s="6"/>
      <c r="F1207" s="6"/>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row>
    <row r="1208" spans="2:53" hidden="1" x14ac:dyDescent="0.4">
      <c r="B1208" s="6"/>
      <c r="C1208" s="6"/>
      <c r="D1208" s="6"/>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row>
    <row r="1209" spans="2:53" hidden="1" x14ac:dyDescent="0.4">
      <c r="B1209" s="6"/>
      <c r="C1209" s="6"/>
      <c r="D1209" s="6"/>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row>
    <row r="1210" spans="2:53" hidden="1" x14ac:dyDescent="0.4">
      <c r="B1210" s="6"/>
      <c r="C1210" s="6"/>
      <c r="D1210" s="6"/>
      <c r="E1210" s="6"/>
      <c r="F1210" s="6"/>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row>
    <row r="1211" spans="2:53" hidden="1" x14ac:dyDescent="0.4">
      <c r="B1211" s="6"/>
      <c r="C1211" s="6"/>
      <c r="D1211" s="6"/>
      <c r="E1211" s="6"/>
      <c r="F1211" s="6"/>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row>
    <row r="1212" spans="2:53" hidden="1" x14ac:dyDescent="0.4">
      <c r="B1212" s="6"/>
      <c r="C1212" s="6"/>
      <c r="D1212" s="6"/>
      <c r="E1212" s="6"/>
      <c r="F1212" s="6"/>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row>
    <row r="1213" spans="2:53" hidden="1" x14ac:dyDescent="0.4">
      <c r="B1213" s="6"/>
      <c r="C1213" s="6"/>
      <c r="D1213" s="6"/>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row>
    <row r="1214" spans="2:53" hidden="1" x14ac:dyDescent="0.4">
      <c r="B1214" s="6"/>
      <c r="C1214" s="6"/>
      <c r="D1214" s="6"/>
      <c r="E1214" s="6"/>
      <c r="F1214" s="6"/>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row>
    <row r="1215" spans="2:53" hidden="1" x14ac:dyDescent="0.4">
      <c r="B1215" s="6"/>
      <c r="C1215" s="6"/>
      <c r="D1215" s="6"/>
      <c r="E1215" s="6"/>
      <c r="F1215" s="6"/>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row>
    <row r="1216" spans="2:53" hidden="1" x14ac:dyDescent="0.4">
      <c r="B1216" s="6"/>
      <c r="C1216" s="6"/>
      <c r="D1216" s="6"/>
      <c r="E1216" s="6"/>
      <c r="F1216" s="6"/>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row>
    <row r="1217" spans="2:53" hidden="1" x14ac:dyDescent="0.4">
      <c r="B1217" s="6"/>
      <c r="C1217" s="6"/>
      <c r="D1217" s="6"/>
      <c r="E1217" s="6"/>
      <c r="F1217" s="6"/>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row>
    <row r="1218" spans="2:53" hidden="1" x14ac:dyDescent="0.4">
      <c r="B1218" s="6"/>
      <c r="C1218" s="6"/>
      <c r="D1218" s="6"/>
      <c r="E1218" s="6"/>
      <c r="F1218" s="6"/>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row>
    <row r="1219" spans="2:53" hidden="1" x14ac:dyDescent="0.4">
      <c r="B1219" s="6"/>
      <c r="C1219" s="6"/>
      <c r="D1219" s="6"/>
      <c r="E1219" s="6"/>
      <c r="F1219" s="6"/>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row>
    <row r="1220" spans="2:53" hidden="1" x14ac:dyDescent="0.4">
      <c r="B1220" s="6"/>
      <c r="C1220" s="6"/>
      <c r="D1220" s="6"/>
      <c r="E1220" s="6"/>
      <c r="F1220" s="6"/>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row>
    <row r="1221" spans="2:53" hidden="1" x14ac:dyDescent="0.4">
      <c r="B1221" s="6"/>
      <c r="C1221" s="6"/>
      <c r="D1221" s="6"/>
      <c r="E1221" s="6"/>
      <c r="F1221" s="6"/>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row>
    <row r="1222" spans="2:53" hidden="1" x14ac:dyDescent="0.4">
      <c r="B1222" s="6"/>
      <c r="C1222" s="6"/>
      <c r="D1222" s="6"/>
      <c r="E1222" s="6"/>
      <c r="F1222" s="6"/>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row>
    <row r="1223" spans="2:53" hidden="1" x14ac:dyDescent="0.4">
      <c r="B1223" s="6"/>
      <c r="C1223" s="6"/>
      <c r="D1223" s="6"/>
      <c r="E1223" s="6"/>
      <c r="F1223" s="6"/>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row>
    <row r="1224" spans="2:53" hidden="1" x14ac:dyDescent="0.4">
      <c r="B1224" s="6"/>
      <c r="C1224" s="6"/>
      <c r="D1224" s="6"/>
      <c r="E1224" s="6"/>
      <c r="F1224" s="6"/>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row>
    <row r="1225" spans="2:53" hidden="1" x14ac:dyDescent="0.4">
      <c r="B1225" s="6"/>
      <c r="C1225" s="6"/>
      <c r="D1225" s="6"/>
      <c r="E1225" s="6"/>
      <c r="F1225" s="6"/>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row>
    <row r="1226" spans="2:53" hidden="1" x14ac:dyDescent="0.4">
      <c r="B1226" s="6"/>
      <c r="C1226" s="6"/>
      <c r="D1226" s="6"/>
      <c r="E1226" s="6"/>
      <c r="F1226" s="6"/>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row>
    <row r="1227" spans="2:53" hidden="1" x14ac:dyDescent="0.4">
      <c r="B1227" s="6"/>
      <c r="C1227" s="6"/>
      <c r="D1227" s="6"/>
      <c r="E1227" s="6"/>
      <c r="F1227" s="6"/>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row>
    <row r="1228" spans="2:53" hidden="1" x14ac:dyDescent="0.4">
      <c r="B1228" s="6"/>
      <c r="C1228" s="6"/>
      <c r="D1228" s="6"/>
      <c r="E1228" s="6"/>
      <c r="F1228" s="6"/>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row>
    <row r="1229" spans="2:53" hidden="1" x14ac:dyDescent="0.4">
      <c r="B1229" s="6"/>
      <c r="C1229" s="6"/>
      <c r="D1229" s="6"/>
      <c r="E1229" s="6"/>
      <c r="F1229" s="6"/>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row>
    <row r="1230" spans="2:53" hidden="1" x14ac:dyDescent="0.4">
      <c r="B1230" s="6"/>
      <c r="C1230" s="6"/>
      <c r="D1230" s="6"/>
      <c r="E1230" s="6"/>
      <c r="F1230" s="6"/>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row>
    <row r="1231" spans="2:53" hidden="1" x14ac:dyDescent="0.4">
      <c r="B1231" s="6"/>
      <c r="C1231" s="6"/>
      <c r="D1231" s="6"/>
      <c r="E1231" s="6"/>
      <c r="F1231" s="6"/>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row>
    <row r="1232" spans="2:53" hidden="1" x14ac:dyDescent="0.4">
      <c r="B1232" s="6"/>
      <c r="C1232" s="6"/>
      <c r="D1232" s="6"/>
      <c r="E1232" s="6"/>
      <c r="F1232" s="6"/>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row>
    <row r="1233" spans="2:53" hidden="1" x14ac:dyDescent="0.4">
      <c r="B1233" s="6"/>
      <c r="C1233" s="6"/>
      <c r="D1233" s="6"/>
      <c r="E1233" s="6"/>
      <c r="F1233" s="6"/>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row>
    <row r="1234" spans="2:53" hidden="1" x14ac:dyDescent="0.4">
      <c r="B1234" s="6"/>
      <c r="C1234" s="6"/>
      <c r="D1234" s="6"/>
      <c r="E1234" s="6"/>
      <c r="F1234" s="6"/>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row>
    <row r="1235" spans="2:53" hidden="1" x14ac:dyDescent="0.4">
      <c r="B1235" s="6"/>
      <c r="C1235" s="6"/>
      <c r="D1235" s="6"/>
      <c r="E1235" s="6"/>
      <c r="F1235" s="6"/>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row>
    <row r="1236" spans="2:53" hidden="1" x14ac:dyDescent="0.4">
      <c r="B1236" s="6"/>
      <c r="C1236" s="6"/>
      <c r="D1236" s="6"/>
      <c r="E1236" s="6"/>
      <c r="F1236" s="6"/>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row>
    <row r="1237" spans="2:53" hidden="1" x14ac:dyDescent="0.4">
      <c r="B1237" s="6"/>
      <c r="C1237" s="6"/>
      <c r="D1237" s="6"/>
      <c r="E1237" s="6"/>
      <c r="F1237" s="6"/>
      <c r="G1237" s="6"/>
      <c r="H1237" s="6"/>
      <c r="I1237" s="6"/>
      <c r="J1237" s="6"/>
      <c r="K1237" s="6"/>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row>
    <row r="1238" spans="2:53" hidden="1" x14ac:dyDescent="0.4">
      <c r="B1238" s="6"/>
      <c r="C1238" s="6"/>
      <c r="D1238" s="6"/>
      <c r="E1238" s="6"/>
      <c r="F1238" s="6"/>
      <c r="G1238" s="6"/>
      <c r="H1238" s="6"/>
      <c r="I1238" s="6"/>
      <c r="J1238" s="6"/>
      <c r="K1238" s="6"/>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row>
    <row r="1239" spans="2:53" hidden="1" x14ac:dyDescent="0.4">
      <c r="B1239" s="6"/>
      <c r="C1239" s="6"/>
      <c r="D1239" s="6"/>
      <c r="E1239" s="6"/>
      <c r="F1239" s="6"/>
      <c r="G1239" s="6"/>
      <c r="H1239" s="6"/>
      <c r="I1239" s="6"/>
      <c r="J1239" s="6"/>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row>
    <row r="1240" spans="2:53" hidden="1" x14ac:dyDescent="0.4">
      <c r="B1240" s="6"/>
      <c r="C1240" s="6"/>
      <c r="D1240" s="6"/>
      <c r="E1240" s="6"/>
      <c r="F1240" s="6"/>
      <c r="G1240" s="6"/>
      <c r="H1240" s="6"/>
      <c r="I1240" s="6"/>
      <c r="J1240" s="6"/>
      <c r="K1240" s="6"/>
      <c r="L1240" s="6"/>
      <c r="M1240" s="6"/>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row>
    <row r="1241" spans="2:53" hidden="1" x14ac:dyDescent="0.4">
      <c r="B1241" s="6"/>
      <c r="C1241" s="6"/>
      <c r="D1241" s="6"/>
      <c r="E1241" s="6"/>
      <c r="F1241" s="6"/>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row>
    <row r="1242" spans="2:53" hidden="1" x14ac:dyDescent="0.4">
      <c r="B1242" s="6"/>
      <c r="C1242" s="6"/>
      <c r="D1242" s="6"/>
      <c r="E1242" s="6"/>
      <c r="F1242" s="6"/>
      <c r="G1242" s="6"/>
      <c r="H1242" s="6"/>
      <c r="I1242" s="6"/>
      <c r="J1242" s="6"/>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row>
    <row r="1243" spans="2:53" hidden="1" x14ac:dyDescent="0.4">
      <c r="B1243" s="6"/>
      <c r="C1243" s="6"/>
      <c r="D1243" s="6"/>
      <c r="E1243" s="6"/>
      <c r="F1243" s="6"/>
      <c r="G1243" s="6"/>
      <c r="H1243" s="6"/>
      <c r="I1243" s="6"/>
      <c r="J1243" s="6"/>
      <c r="K1243" s="6"/>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row>
    <row r="1244" spans="2:53" hidden="1" x14ac:dyDescent="0.4">
      <c r="B1244" s="6"/>
      <c r="C1244" s="6"/>
      <c r="D1244" s="6"/>
      <c r="E1244" s="6"/>
      <c r="F1244" s="6"/>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row>
    <row r="1245" spans="2:53" hidden="1" x14ac:dyDescent="0.4">
      <c r="B1245" s="6"/>
      <c r="C1245" s="6"/>
      <c r="D1245" s="6"/>
      <c r="E1245" s="6"/>
      <c r="F1245" s="6"/>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row>
    <row r="1246" spans="2:53" hidden="1" x14ac:dyDescent="0.4">
      <c r="B1246" s="6"/>
      <c r="C1246" s="6"/>
      <c r="D1246" s="6"/>
      <c r="E1246" s="6"/>
      <c r="F1246" s="6"/>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row>
    <row r="1247" spans="2:53" hidden="1" x14ac:dyDescent="0.4">
      <c r="B1247" s="6"/>
      <c r="C1247" s="6"/>
      <c r="D1247" s="6"/>
      <c r="E1247" s="6"/>
      <c r="F1247" s="6"/>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row>
    <row r="1248" spans="2:53" hidden="1" x14ac:dyDescent="0.4">
      <c r="B1248" s="6"/>
      <c r="C1248" s="6"/>
      <c r="D1248" s="6"/>
      <c r="E1248" s="6"/>
      <c r="F1248" s="6"/>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row>
    <row r="1249" spans="2:53" hidden="1" x14ac:dyDescent="0.4">
      <c r="B1249" s="6"/>
      <c r="C1249" s="6"/>
      <c r="D1249" s="6"/>
      <c r="E1249" s="6"/>
      <c r="F1249" s="6"/>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row>
    <row r="1250" spans="2:53" hidden="1" x14ac:dyDescent="0.4">
      <c r="B1250" s="6"/>
      <c r="C1250" s="6"/>
      <c r="D1250" s="6"/>
      <c r="E1250" s="6"/>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row>
    <row r="1251" spans="2:53" hidden="1" x14ac:dyDescent="0.4">
      <c r="B1251" s="6"/>
      <c r="C1251" s="6"/>
      <c r="D1251" s="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row>
    <row r="1252" spans="2:53" hidden="1" x14ac:dyDescent="0.4">
      <c r="B1252" s="6"/>
      <c r="C1252" s="6"/>
      <c r="D1252" s="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row>
    <row r="1253" spans="2:53" hidden="1" x14ac:dyDescent="0.4">
      <c r="B1253" s="6"/>
      <c r="C1253" s="6"/>
      <c r="D1253" s="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row>
    <row r="1254" spans="2:53" hidden="1" x14ac:dyDescent="0.4">
      <c r="B1254" s="6"/>
      <c r="C1254" s="6"/>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row>
    <row r="1255" spans="2:53" hidden="1" x14ac:dyDescent="0.4">
      <c r="B1255" s="6"/>
      <c r="C1255" s="6"/>
      <c r="D1255" s="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row>
    <row r="1256" spans="2:53" hidden="1" x14ac:dyDescent="0.4">
      <c r="B1256" s="6"/>
      <c r="C1256" s="6"/>
      <c r="D1256" s="6"/>
      <c r="E1256" s="6"/>
      <c r="F1256" s="6"/>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row>
    <row r="1257" spans="2:53" hidden="1" x14ac:dyDescent="0.4">
      <c r="B1257" s="6"/>
      <c r="C1257" s="6"/>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row>
    <row r="1258" spans="2:53" hidden="1" x14ac:dyDescent="0.4">
      <c r="B1258" s="6"/>
      <c r="C1258" s="6"/>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row>
    <row r="1259" spans="2:53" hidden="1" x14ac:dyDescent="0.4">
      <c r="B1259" s="6"/>
      <c r="C1259" s="6"/>
      <c r="D1259" s="6"/>
      <c r="E1259" s="6"/>
      <c r="F1259" s="6"/>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row>
    <row r="1260" spans="2:53" hidden="1" x14ac:dyDescent="0.4">
      <c r="B1260" s="6"/>
      <c r="C1260" s="6"/>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row>
    <row r="1261" spans="2:53" hidden="1" x14ac:dyDescent="0.4">
      <c r="B1261" s="6"/>
      <c r="C1261" s="6"/>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row>
    <row r="1262" spans="2:53" hidden="1" x14ac:dyDescent="0.4">
      <c r="B1262" s="6"/>
      <c r="C1262" s="6"/>
      <c r="D1262" s="6"/>
      <c r="E1262" s="6"/>
      <c r="F1262" s="6"/>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row>
    <row r="1263" spans="2:53" hidden="1" x14ac:dyDescent="0.4">
      <c r="B1263" s="6"/>
      <c r="C1263" s="6"/>
      <c r="D1263" s="6"/>
      <c r="E1263" s="6"/>
      <c r="F1263" s="6"/>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row>
    <row r="1264" spans="2:53" hidden="1" x14ac:dyDescent="0.4">
      <c r="B1264" s="6"/>
      <c r="C1264" s="6"/>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row>
    <row r="1265" spans="2:53" hidden="1" x14ac:dyDescent="0.4">
      <c r="B1265" s="6"/>
      <c r="C1265" s="6"/>
      <c r="D1265" s="6"/>
      <c r="E1265" s="6"/>
      <c r="F1265" s="6"/>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row>
    <row r="1266" spans="2:53" hidden="1" x14ac:dyDescent="0.4">
      <c r="B1266" s="6"/>
      <c r="C1266" s="6"/>
      <c r="D1266" s="6"/>
      <c r="E1266" s="6"/>
      <c r="F1266" s="6"/>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row>
    <row r="1267" spans="2:53" hidden="1" x14ac:dyDescent="0.4">
      <c r="B1267" s="6"/>
      <c r="C1267" s="6"/>
      <c r="D1267" s="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row>
    <row r="1268" spans="2:53" hidden="1" x14ac:dyDescent="0.4">
      <c r="B1268" s="6"/>
      <c r="C1268" s="6"/>
      <c r="D1268" s="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row>
    <row r="1269" spans="2:53" hidden="1" x14ac:dyDescent="0.4">
      <c r="B1269" s="6"/>
      <c r="C1269" s="6"/>
      <c r="D1269" s="6"/>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row>
    <row r="1270" spans="2:53" hidden="1" x14ac:dyDescent="0.4">
      <c r="B1270" s="6"/>
      <c r="C1270" s="6"/>
      <c r="D1270" s="6"/>
      <c r="E1270" s="6"/>
      <c r="F1270" s="6"/>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row>
    <row r="1271" spans="2:53" hidden="1" x14ac:dyDescent="0.4">
      <c r="B1271" s="6"/>
      <c r="C1271" s="6"/>
      <c r="D1271" s="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row>
    <row r="1272" spans="2:53" hidden="1" x14ac:dyDescent="0.4">
      <c r="B1272" s="6"/>
      <c r="C1272" s="6"/>
      <c r="D1272" s="6"/>
      <c r="E1272" s="6"/>
      <c r="F1272" s="6"/>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row>
    <row r="1273" spans="2:53" hidden="1" x14ac:dyDescent="0.4">
      <c r="B1273" s="6"/>
      <c r="C1273" s="6"/>
      <c r="D1273" s="6"/>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row>
    <row r="1274" spans="2:53" hidden="1" x14ac:dyDescent="0.4">
      <c r="B1274" s="6"/>
      <c r="C1274" s="6"/>
      <c r="D1274" s="6"/>
      <c r="E1274" s="6"/>
      <c r="F1274" s="6"/>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row>
    <row r="1275" spans="2:53" hidden="1" x14ac:dyDescent="0.4">
      <c r="B1275" s="6"/>
      <c r="C1275" s="6"/>
      <c r="D1275" s="6"/>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row>
    <row r="1276" spans="2:53" hidden="1" x14ac:dyDescent="0.4">
      <c r="B1276" s="6"/>
      <c r="C1276" s="6"/>
      <c r="D1276" s="6"/>
      <c r="E1276" s="6"/>
      <c r="F1276" s="6"/>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row>
    <row r="1277" spans="2:53" hidden="1" x14ac:dyDescent="0.4">
      <c r="B1277" s="6"/>
      <c r="C1277" s="6"/>
      <c r="D1277" s="6"/>
      <c r="E1277" s="6"/>
      <c r="F1277" s="6"/>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row>
    <row r="1278" spans="2:53" hidden="1" x14ac:dyDescent="0.4">
      <c r="B1278" s="6"/>
      <c r="C1278" s="6"/>
      <c r="D1278" s="6"/>
      <c r="E1278" s="6"/>
      <c r="F1278" s="6"/>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row>
    <row r="1279" spans="2:53" hidden="1" x14ac:dyDescent="0.4">
      <c r="B1279" s="6"/>
      <c r="C1279" s="6"/>
      <c r="D1279" s="6"/>
      <c r="E1279" s="6"/>
      <c r="F1279" s="6"/>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row>
    <row r="1280" spans="2:53" hidden="1" x14ac:dyDescent="0.4">
      <c r="B1280" s="6"/>
      <c r="C1280" s="6"/>
      <c r="D1280" s="6"/>
      <c r="E1280" s="6"/>
      <c r="F1280" s="6"/>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row>
    <row r="1281" spans="2:53" hidden="1" x14ac:dyDescent="0.4">
      <c r="B1281" s="6"/>
      <c r="C1281" s="6"/>
      <c r="D1281" s="6"/>
      <c r="E1281" s="6"/>
      <c r="F1281" s="6"/>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row>
    <row r="1282" spans="2:53" hidden="1" x14ac:dyDescent="0.4">
      <c r="B1282" s="6"/>
      <c r="C1282" s="6"/>
      <c r="D1282" s="6"/>
      <c r="E1282" s="6"/>
      <c r="F1282" s="6"/>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row>
    <row r="1283" spans="2:53" hidden="1" x14ac:dyDescent="0.4">
      <c r="B1283" s="6"/>
      <c r="C1283" s="6"/>
      <c r="D1283" s="6"/>
      <c r="E1283" s="6"/>
      <c r="F1283" s="6"/>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row>
    <row r="1284" spans="2:53" hidden="1" x14ac:dyDescent="0.4">
      <c r="B1284" s="6"/>
      <c r="C1284" s="6"/>
      <c r="D1284" s="6"/>
      <c r="E1284" s="6"/>
      <c r="F1284" s="6"/>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row>
    <row r="1285" spans="2:53" hidden="1" x14ac:dyDescent="0.4">
      <c r="B1285" s="6"/>
      <c r="C1285" s="6"/>
      <c r="D1285" s="6"/>
      <c r="E1285" s="6"/>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row>
    <row r="1286" spans="2:53" hidden="1" x14ac:dyDescent="0.4">
      <c r="B1286" s="6"/>
      <c r="C1286" s="6"/>
      <c r="D1286" s="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row>
    <row r="1287" spans="2:53" hidden="1" x14ac:dyDescent="0.4">
      <c r="B1287" s="6"/>
      <c r="C1287" s="6"/>
      <c r="D1287" s="6"/>
      <c r="E1287" s="6"/>
      <c r="F1287" s="6"/>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row>
    <row r="1288" spans="2:53" hidden="1" x14ac:dyDescent="0.4">
      <c r="B1288" s="6"/>
      <c r="C1288" s="6"/>
      <c r="D1288" s="6"/>
      <c r="E1288" s="6"/>
      <c r="F1288" s="6"/>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row>
    <row r="1289" spans="2:53" hidden="1" x14ac:dyDescent="0.4">
      <c r="B1289" s="6"/>
      <c r="C1289" s="6"/>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row>
    <row r="1290" spans="2:53" hidden="1" x14ac:dyDescent="0.4">
      <c r="B1290" s="6"/>
      <c r="C1290" s="6"/>
      <c r="D1290" s="6"/>
      <c r="E1290" s="6"/>
      <c r="F1290" s="6"/>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row>
    <row r="1291" spans="2:53" hidden="1" x14ac:dyDescent="0.4">
      <c r="B1291" s="6"/>
      <c r="C1291" s="6"/>
      <c r="D1291" s="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row>
    <row r="1292" spans="2:53" hidden="1" x14ac:dyDescent="0.4">
      <c r="B1292" s="6"/>
      <c r="C1292" s="6"/>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row>
    <row r="1293" spans="2:53" hidden="1" x14ac:dyDescent="0.4">
      <c r="B1293" s="6"/>
      <c r="C1293" s="6"/>
      <c r="D1293" s="6"/>
      <c r="E1293" s="6"/>
      <c r="F1293" s="6"/>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row>
    <row r="1294" spans="2:53" hidden="1" x14ac:dyDescent="0.4">
      <c r="B1294" s="6"/>
      <c r="C1294" s="6"/>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row>
    <row r="1295" spans="2:53" hidden="1" x14ac:dyDescent="0.4">
      <c r="B1295" s="6"/>
      <c r="C1295" s="6"/>
      <c r="D1295" s="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row>
    <row r="1296" spans="2:53" hidden="1" x14ac:dyDescent="0.4">
      <c r="B1296" s="6"/>
      <c r="C1296" s="6"/>
      <c r="D1296" s="6"/>
      <c r="E1296" s="6"/>
      <c r="F1296" s="6"/>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row>
    <row r="1297" spans="2:53" hidden="1" x14ac:dyDescent="0.4">
      <c r="B1297" s="6"/>
      <c r="C1297" s="6"/>
      <c r="D1297" s="6"/>
      <c r="E1297" s="6"/>
      <c r="F1297" s="6"/>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row>
    <row r="1298" spans="2:53" hidden="1" x14ac:dyDescent="0.4">
      <c r="B1298" s="6"/>
      <c r="C1298" s="6"/>
      <c r="D1298" s="6"/>
      <c r="E1298" s="6"/>
      <c r="F1298" s="6"/>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row>
    <row r="1299" spans="2:53" hidden="1" x14ac:dyDescent="0.4">
      <c r="B1299" s="6"/>
      <c r="C1299" s="6"/>
      <c r="D1299" s="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row>
    <row r="1300" spans="2:53" hidden="1" x14ac:dyDescent="0.4">
      <c r="B1300" s="6"/>
      <c r="C1300" s="6"/>
      <c r="D1300" s="6"/>
      <c r="E1300" s="6"/>
      <c r="F1300" s="6"/>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row>
    <row r="1301" spans="2:53" hidden="1" x14ac:dyDescent="0.4">
      <c r="B1301" s="6"/>
      <c r="C1301" s="6"/>
      <c r="D1301" s="6"/>
      <c r="E1301" s="6"/>
      <c r="F1301" s="6"/>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row>
    <row r="1302" spans="2:53" hidden="1" x14ac:dyDescent="0.4">
      <c r="B1302" s="6"/>
      <c r="C1302" s="6"/>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row>
  </sheetData>
  <sheetProtection algorithmName="SHA-512" hashValue="UIrfOEFIdMrbouICD7744UhmD8w1xD9O3M6qsFag/GC1LG1enXpxrpaVrbokJm5n/y/w3tjLrBW4UdT3HeWJCA==" saltValue="OyAir/RxBjhzaPNRqFJo1A==" spinCount="100000" sheet="1" objects="1" scenarios="1"/>
  <mergeCells count="7">
    <mergeCell ref="B54:C54"/>
    <mergeCell ref="B80:C80"/>
    <mergeCell ref="B4:J4"/>
    <mergeCell ref="C2:F2"/>
    <mergeCell ref="B6:C6"/>
    <mergeCell ref="B30:C30"/>
    <mergeCell ref="E6:J6"/>
  </mergeCells>
  <pageMargins left="0.7" right="0.7" top="0.75" bottom="0.75" header="0.3" footer="0.3"/>
  <pageSetup paperSize="8"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0F53-DD85-41B8-AD2E-AD76DA591B9C}">
  <sheetPr codeName="Sheet7">
    <tabColor rgb="FF7F2669"/>
  </sheetPr>
  <dimension ref="A1:AG1059"/>
  <sheetViews>
    <sheetView zoomScale="85" zoomScaleNormal="85" workbookViewId="0">
      <selection activeCell="B8" sqref="B8:F11"/>
    </sheetView>
  </sheetViews>
  <sheetFormatPr defaultColWidth="0" defaultRowHeight="14.5" customHeight="1" zeroHeight="1" x14ac:dyDescent="0.4"/>
  <cols>
    <col min="1" max="1" width="4.84375" customWidth="1"/>
    <col min="2" max="2" width="39.23046875" customWidth="1"/>
    <col min="3" max="5" width="20" customWidth="1"/>
    <col min="6" max="6" width="26.69140625" customWidth="1"/>
    <col min="7" max="7" width="8.84375" customWidth="1"/>
    <col min="8" max="33" width="0" hidden="1" customWidth="1"/>
    <col min="34" max="16384" width="8.84375" hidden="1"/>
  </cols>
  <sheetData>
    <row r="1" spans="1:27" s="6" customFormat="1" ht="7.95" customHeight="1" x14ac:dyDescent="0.4">
      <c r="B1" s="8"/>
    </row>
    <row r="2" spans="1:27" s="6" customFormat="1" ht="39" customHeight="1" x14ac:dyDescent="0.4">
      <c r="B2" s="8"/>
      <c r="C2" s="267" t="s">
        <v>15</v>
      </c>
      <c r="D2" s="265"/>
      <c r="E2" s="265"/>
      <c r="F2" s="6" t="s">
        <v>2</v>
      </c>
      <c r="W2" s="6" t="s">
        <v>2</v>
      </c>
    </row>
    <row r="3" spans="1:27" s="6" customFormat="1" ht="22.2" customHeight="1" x14ac:dyDescent="0.4">
      <c r="B3" s="8"/>
      <c r="C3" s="37"/>
      <c r="D3" s="37"/>
      <c r="E3" s="37"/>
    </row>
    <row r="4" spans="1:27" s="6" customFormat="1" ht="28.95" customHeight="1" x14ac:dyDescent="0.4">
      <c r="B4" s="265" t="s">
        <v>556</v>
      </c>
      <c r="C4" s="265"/>
      <c r="D4" s="265"/>
      <c r="E4" s="265"/>
      <c r="F4" s="265"/>
    </row>
    <row r="5" spans="1:27" s="6" customFormat="1" ht="12" customHeight="1" x14ac:dyDescent="0.4"/>
    <row r="6" spans="1:27" ht="24.65" customHeight="1" x14ac:dyDescent="0.6">
      <c r="A6" s="6"/>
      <c r="B6" s="38" t="s">
        <v>45</v>
      </c>
      <c r="C6" s="6"/>
      <c r="D6" s="6"/>
      <c r="E6" s="6"/>
      <c r="F6" s="6"/>
      <c r="G6" s="6"/>
      <c r="H6" s="6"/>
      <c r="I6" s="6"/>
      <c r="J6" s="6"/>
      <c r="K6" s="6"/>
      <c r="L6" s="6"/>
      <c r="M6" s="6"/>
      <c r="N6" s="6"/>
      <c r="O6" s="6"/>
      <c r="P6" s="6"/>
      <c r="Q6" s="6"/>
      <c r="R6" s="6"/>
      <c r="S6" s="6"/>
      <c r="T6" s="6"/>
      <c r="U6" s="6"/>
      <c r="V6" s="6"/>
      <c r="W6" s="6"/>
      <c r="X6" s="6"/>
      <c r="Y6" s="6"/>
      <c r="Z6" s="6"/>
      <c r="AA6" s="6"/>
    </row>
    <row r="7" spans="1:27" ht="9.65" customHeight="1" x14ac:dyDescent="0.6">
      <c r="A7" s="6"/>
      <c r="B7" s="38"/>
      <c r="C7" s="38"/>
      <c r="D7" s="38"/>
      <c r="E7" s="38"/>
      <c r="F7" s="38"/>
      <c r="G7" s="6"/>
      <c r="H7" s="6"/>
      <c r="I7" s="6"/>
      <c r="J7" s="6"/>
      <c r="K7" s="6"/>
      <c r="L7" s="6"/>
      <c r="M7" s="6"/>
      <c r="N7" s="6"/>
      <c r="O7" s="6"/>
      <c r="P7" s="6"/>
      <c r="Q7" s="6"/>
      <c r="R7" s="6"/>
      <c r="S7" s="6"/>
      <c r="T7" s="6"/>
      <c r="U7" s="6"/>
      <c r="V7" s="6"/>
      <c r="W7" s="6"/>
      <c r="X7" s="6"/>
      <c r="Y7" s="6"/>
      <c r="Z7" s="6"/>
      <c r="AA7" s="6"/>
    </row>
    <row r="8" spans="1:27" ht="26.5" customHeight="1" x14ac:dyDescent="0.4">
      <c r="A8" s="6"/>
      <c r="B8" s="266"/>
      <c r="C8" s="266"/>
      <c r="D8" s="266"/>
      <c r="E8" s="266"/>
      <c r="F8" s="266"/>
      <c r="G8" s="6"/>
      <c r="H8" s="6"/>
      <c r="I8" s="6"/>
      <c r="J8" s="6"/>
      <c r="K8" s="6"/>
      <c r="L8" s="6"/>
      <c r="M8" s="6"/>
      <c r="N8" s="6"/>
      <c r="O8" s="6"/>
      <c r="P8" s="6"/>
      <c r="Q8" s="6"/>
      <c r="R8" s="6"/>
      <c r="S8" s="6"/>
      <c r="T8" s="6"/>
      <c r="U8" s="6"/>
      <c r="V8" s="6"/>
      <c r="W8" s="6"/>
      <c r="X8" s="6"/>
      <c r="Y8" s="6"/>
      <c r="Z8" s="6"/>
      <c r="AA8" s="6"/>
    </row>
    <row r="9" spans="1:27" s="40" customFormat="1" ht="61.2" customHeight="1" x14ac:dyDescent="0.4">
      <c r="A9" s="39"/>
      <c r="B9" s="266"/>
      <c r="C9" s="266"/>
      <c r="D9" s="266"/>
      <c r="E9" s="266"/>
      <c r="F9" s="266"/>
      <c r="G9" s="39"/>
      <c r="H9" s="39"/>
      <c r="I9" s="39"/>
      <c r="J9" s="39"/>
      <c r="K9" s="39"/>
      <c r="L9" s="39"/>
      <c r="M9" s="39"/>
      <c r="N9" s="39"/>
      <c r="O9" s="39"/>
      <c r="P9" s="39"/>
      <c r="Q9" s="39"/>
      <c r="R9" s="39"/>
      <c r="S9" s="39"/>
      <c r="T9" s="39"/>
      <c r="U9" s="39"/>
      <c r="V9" s="39"/>
      <c r="W9" s="39"/>
      <c r="X9" s="39"/>
      <c r="Y9" s="39"/>
      <c r="Z9" s="39"/>
      <c r="AA9" s="39"/>
    </row>
    <row r="10" spans="1:27" s="40" customFormat="1" ht="61.2" customHeight="1" x14ac:dyDescent="0.4">
      <c r="A10" s="39"/>
      <c r="B10" s="266"/>
      <c r="C10" s="266"/>
      <c r="D10" s="266"/>
      <c r="E10" s="266"/>
      <c r="F10" s="266"/>
      <c r="G10" s="39"/>
      <c r="H10" s="39"/>
      <c r="I10" s="39"/>
      <c r="J10" s="39"/>
      <c r="K10" s="39"/>
      <c r="L10" s="39"/>
      <c r="M10" s="39"/>
      <c r="N10" s="39"/>
      <c r="O10" s="39"/>
      <c r="P10" s="39"/>
      <c r="Q10" s="39"/>
      <c r="R10" s="39"/>
      <c r="S10" s="39"/>
      <c r="T10" s="39"/>
      <c r="U10" s="39"/>
      <c r="V10" s="39"/>
      <c r="W10" s="39"/>
      <c r="X10" s="39"/>
      <c r="Y10" s="39"/>
      <c r="Z10" s="39"/>
      <c r="AA10" s="39"/>
    </row>
    <row r="11" spans="1:27" s="40" customFormat="1" ht="92.15" customHeight="1" x14ac:dyDescent="0.4">
      <c r="A11" s="39"/>
      <c r="B11" s="266"/>
      <c r="C11" s="266"/>
      <c r="D11" s="266"/>
      <c r="E11" s="266"/>
      <c r="F11" s="266"/>
      <c r="G11" s="39"/>
      <c r="H11" s="39"/>
      <c r="I11" s="39"/>
      <c r="J11" s="39"/>
      <c r="K11" s="39"/>
      <c r="L11" s="39"/>
      <c r="M11" s="39"/>
      <c r="N11" s="39"/>
      <c r="O11" s="39"/>
      <c r="P11" s="39"/>
      <c r="Q11" s="39"/>
      <c r="R11" s="39"/>
      <c r="S11" s="39"/>
      <c r="T11" s="39"/>
      <c r="U11" s="39"/>
      <c r="V11" s="39"/>
      <c r="W11" s="39"/>
      <c r="X11" s="39"/>
      <c r="Y11" s="39"/>
      <c r="Z11" s="39"/>
      <c r="AA11" s="39"/>
    </row>
    <row r="12" spans="1:27" s="40" customFormat="1" ht="11.5" customHeight="1" x14ac:dyDescent="0.6">
      <c r="A12" s="39"/>
      <c r="B12" s="38"/>
      <c r="C12" s="38"/>
      <c r="D12" s="38"/>
      <c r="E12" s="38"/>
      <c r="F12" s="38"/>
      <c r="G12" s="39"/>
      <c r="H12" s="39"/>
      <c r="I12" s="39"/>
      <c r="J12" s="39"/>
      <c r="K12" s="39"/>
      <c r="L12" s="39"/>
      <c r="M12" s="39"/>
      <c r="N12" s="39"/>
      <c r="O12" s="39"/>
      <c r="P12" s="39"/>
      <c r="Q12" s="39"/>
      <c r="R12" s="39"/>
      <c r="S12" s="39"/>
      <c r="T12" s="39"/>
      <c r="U12" s="39"/>
      <c r="V12" s="39"/>
      <c r="W12" s="39"/>
      <c r="X12" s="39"/>
      <c r="Y12" s="39"/>
      <c r="Z12" s="39"/>
      <c r="AA12" s="39"/>
    </row>
    <row r="13" spans="1:27" s="40" customFormat="1" ht="61.2" hidden="1" customHeight="1" x14ac:dyDescent="0.6">
      <c r="A13" s="39"/>
      <c r="B13" s="38"/>
      <c r="C13" s="38"/>
      <c r="D13" s="38"/>
      <c r="E13" s="38"/>
      <c r="F13" s="38"/>
      <c r="G13" s="39"/>
      <c r="H13" s="39"/>
      <c r="I13" s="39"/>
      <c r="J13" s="39"/>
      <c r="K13" s="39"/>
      <c r="L13" s="39"/>
      <c r="M13" s="39"/>
      <c r="N13" s="39"/>
      <c r="O13" s="39"/>
      <c r="P13" s="39"/>
      <c r="Q13" s="39"/>
      <c r="R13" s="39"/>
      <c r="S13" s="39"/>
      <c r="T13" s="39"/>
      <c r="U13" s="39"/>
      <c r="V13" s="39"/>
      <c r="W13" s="39"/>
      <c r="X13" s="39"/>
      <c r="Y13" s="39"/>
      <c r="Z13" s="39"/>
      <c r="AA13" s="39"/>
    </row>
    <row r="14" spans="1:27" s="40" customFormat="1" ht="61.2" hidden="1" customHeight="1" x14ac:dyDescent="0.6">
      <c r="A14" s="39"/>
      <c r="B14" s="38"/>
      <c r="C14" s="38"/>
      <c r="D14" s="38"/>
      <c r="E14" s="38"/>
      <c r="F14" s="38"/>
      <c r="G14" s="39"/>
      <c r="H14" s="39"/>
      <c r="I14" s="39"/>
      <c r="J14" s="39"/>
      <c r="K14" s="39"/>
      <c r="L14" s="39"/>
      <c r="M14" s="39"/>
      <c r="N14" s="39"/>
      <c r="O14" s="39"/>
      <c r="P14" s="39"/>
      <c r="Q14" s="39"/>
      <c r="R14" s="39"/>
      <c r="S14" s="39"/>
      <c r="T14" s="39"/>
      <c r="U14" s="39"/>
      <c r="V14" s="39"/>
      <c r="W14" s="39"/>
      <c r="X14" s="39"/>
      <c r="Y14" s="39"/>
      <c r="Z14" s="39"/>
      <c r="AA14" s="39"/>
    </row>
    <row r="15" spans="1:27" s="40" customFormat="1" ht="61.2" hidden="1" customHeight="1" x14ac:dyDescent="0.6">
      <c r="A15" s="39"/>
      <c r="B15" s="38"/>
      <c r="C15" s="38"/>
      <c r="D15" s="38"/>
      <c r="E15" s="38"/>
      <c r="F15" s="38"/>
      <c r="G15" s="39"/>
      <c r="H15" s="39"/>
      <c r="I15" s="39"/>
      <c r="J15" s="39"/>
      <c r="K15" s="39"/>
      <c r="L15" s="39"/>
      <c r="M15" s="39"/>
      <c r="N15" s="39"/>
      <c r="O15" s="39"/>
      <c r="P15" s="39"/>
      <c r="Q15" s="39"/>
      <c r="R15" s="39"/>
      <c r="S15" s="39"/>
      <c r="T15" s="39"/>
      <c r="U15" s="39"/>
      <c r="V15" s="39"/>
      <c r="W15" s="39"/>
      <c r="X15" s="39"/>
      <c r="Y15" s="39"/>
      <c r="Z15" s="39"/>
      <c r="AA15" s="39"/>
    </row>
    <row r="16" spans="1:27" s="40" customFormat="1" ht="61.2" hidden="1" customHeight="1" x14ac:dyDescent="0.6">
      <c r="A16" s="39"/>
      <c r="B16" s="38"/>
      <c r="C16" s="38"/>
      <c r="D16" s="38"/>
      <c r="E16" s="38"/>
      <c r="F16" s="38"/>
      <c r="G16" s="39"/>
      <c r="H16" s="39"/>
      <c r="I16" s="39"/>
      <c r="J16" s="39"/>
      <c r="K16" s="39"/>
      <c r="L16" s="39"/>
      <c r="M16" s="39"/>
      <c r="N16" s="39"/>
      <c r="O16" s="39"/>
      <c r="P16" s="39"/>
      <c r="Q16" s="39"/>
      <c r="R16" s="39"/>
      <c r="S16" s="39"/>
      <c r="T16" s="39"/>
      <c r="U16" s="39"/>
      <c r="V16" s="39"/>
      <c r="W16" s="39"/>
      <c r="X16" s="39"/>
      <c r="Y16" s="39"/>
      <c r="Z16" s="39"/>
      <c r="AA16" s="39"/>
    </row>
    <row r="17" spans="1:27" s="40" customFormat="1" ht="61.2" hidden="1" customHeight="1" x14ac:dyDescent="0.6">
      <c r="A17" s="39"/>
      <c r="B17" s="38"/>
      <c r="C17" s="38"/>
      <c r="D17" s="38"/>
      <c r="E17" s="38"/>
      <c r="F17" s="38"/>
      <c r="G17" s="39"/>
      <c r="H17" s="39"/>
      <c r="I17" s="39"/>
      <c r="J17" s="39"/>
      <c r="K17" s="39"/>
      <c r="L17" s="39"/>
      <c r="M17" s="39"/>
      <c r="N17" s="39"/>
      <c r="O17" s="39"/>
      <c r="P17" s="39"/>
      <c r="Q17" s="39"/>
      <c r="R17" s="39"/>
      <c r="S17" s="39"/>
      <c r="T17" s="39"/>
      <c r="U17" s="39"/>
      <c r="V17" s="39"/>
      <c r="W17" s="39"/>
      <c r="X17" s="39"/>
      <c r="Y17" s="39"/>
      <c r="Z17" s="39"/>
      <c r="AA17" s="39"/>
    </row>
    <row r="18" spans="1:27" ht="14.6" hidden="1"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row>
    <row r="19" spans="1:27" ht="14.6" hidden="1"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row>
    <row r="20" spans="1:27" ht="14.6" hidden="1"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row>
    <row r="21" spans="1:27" ht="14.6" hidden="1"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row>
    <row r="22" spans="1:27" ht="14.6" hidden="1"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row>
    <row r="23" spans="1:27" ht="14.6" hidden="1"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row>
    <row r="24" spans="1:27" ht="14.6" hidden="1"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row>
    <row r="25" spans="1:27" ht="14.6" hidden="1"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row>
    <row r="26" spans="1:27" ht="14.6" hidden="1"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row>
    <row r="27" spans="1:27" ht="14.6" hidden="1"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row>
    <row r="28" spans="1:27" ht="14.6" hidden="1"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row>
    <row r="29" spans="1:27" ht="14.6" hidden="1"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row>
    <row r="30" spans="1:27" ht="14.6" hidden="1"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row>
    <row r="31" spans="1:27" ht="14.6" hidden="1"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4.6" hidden="1"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4.6" hidden="1"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row>
    <row r="34" spans="1:27" ht="14.6" hidden="1"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row>
    <row r="35" spans="1:27" ht="14.6" hidden="1"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row>
    <row r="36" spans="1:27" ht="14.6" hidden="1" x14ac:dyDescent="0.4">
      <c r="A36" s="6"/>
      <c r="B36" s="6"/>
      <c r="C36" s="6"/>
      <c r="D36" s="6"/>
      <c r="E36" s="6"/>
      <c r="F36" s="6"/>
      <c r="G36" s="6"/>
      <c r="H36" s="6"/>
      <c r="I36" s="6"/>
      <c r="J36" s="6"/>
      <c r="K36" s="6"/>
      <c r="L36" s="6"/>
      <c r="M36" s="6"/>
      <c r="N36" s="6"/>
      <c r="O36" s="6"/>
      <c r="P36" s="6"/>
      <c r="Q36" s="6"/>
      <c r="R36" s="6"/>
      <c r="S36" s="6"/>
      <c r="T36" s="6"/>
      <c r="U36" s="6"/>
      <c r="V36" s="6"/>
      <c r="W36" s="6"/>
      <c r="X36" s="6"/>
      <c r="Y36" s="6"/>
      <c r="Z36" s="6"/>
      <c r="AA36" s="6"/>
    </row>
    <row r="37" spans="1:27" ht="14.6" hidden="1" x14ac:dyDescent="0.4">
      <c r="A37" s="6"/>
      <c r="B37" s="6"/>
      <c r="C37" s="6"/>
      <c r="D37" s="6"/>
      <c r="E37" s="6"/>
      <c r="F37" s="6"/>
      <c r="G37" s="6"/>
      <c r="H37" s="6"/>
      <c r="I37" s="6"/>
      <c r="J37" s="6"/>
      <c r="K37" s="6"/>
      <c r="L37" s="6"/>
      <c r="M37" s="6"/>
      <c r="N37" s="6"/>
      <c r="O37" s="6"/>
      <c r="P37" s="6"/>
      <c r="Q37" s="6"/>
      <c r="R37" s="6"/>
      <c r="S37" s="6"/>
      <c r="T37" s="6"/>
      <c r="U37" s="6"/>
      <c r="V37" s="6"/>
      <c r="W37" s="6"/>
      <c r="X37" s="6"/>
      <c r="Y37" s="6"/>
      <c r="Z37" s="6"/>
      <c r="AA37" s="6"/>
    </row>
    <row r="38" spans="1:27" ht="14.6" hidden="1" x14ac:dyDescent="0.4">
      <c r="A38" s="6"/>
      <c r="B38" s="6"/>
      <c r="C38" s="6"/>
      <c r="D38" s="6"/>
      <c r="E38" s="6"/>
      <c r="F38" s="6"/>
      <c r="G38" s="6"/>
      <c r="H38" s="6"/>
      <c r="I38" s="6"/>
      <c r="J38" s="6"/>
      <c r="K38" s="6"/>
      <c r="L38" s="6"/>
      <c r="M38" s="6"/>
      <c r="N38" s="6"/>
      <c r="O38" s="6"/>
      <c r="P38" s="6"/>
      <c r="Q38" s="6"/>
      <c r="R38" s="6"/>
      <c r="S38" s="6"/>
      <c r="T38" s="6"/>
      <c r="U38" s="6"/>
      <c r="V38" s="6"/>
      <c r="W38" s="6"/>
      <c r="X38" s="6"/>
      <c r="Y38" s="6"/>
      <c r="Z38" s="6"/>
      <c r="AA38" s="6"/>
    </row>
    <row r="39" spans="1:27" ht="14.6" hidden="1" x14ac:dyDescent="0.4">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0" spans="1:27" ht="14.6" hidden="1" x14ac:dyDescent="0.4">
      <c r="A40" s="6"/>
      <c r="B40" s="6"/>
      <c r="C40" s="6"/>
      <c r="D40" s="6"/>
      <c r="E40" s="6"/>
      <c r="F40" s="6"/>
      <c r="G40" s="6"/>
      <c r="H40" s="6"/>
      <c r="I40" s="6"/>
      <c r="J40" s="6"/>
      <c r="K40" s="6"/>
      <c r="L40" s="6"/>
      <c r="M40" s="6"/>
      <c r="N40" s="6"/>
      <c r="O40" s="6"/>
      <c r="P40" s="6"/>
      <c r="Q40" s="6"/>
      <c r="R40" s="6"/>
      <c r="S40" s="6"/>
      <c r="T40" s="6"/>
      <c r="U40" s="6"/>
      <c r="V40" s="6"/>
      <c r="W40" s="6"/>
      <c r="X40" s="6"/>
      <c r="Y40" s="6"/>
      <c r="Z40" s="6"/>
      <c r="AA40" s="6"/>
    </row>
    <row r="41" spans="1:27" ht="14.6" hidden="1" x14ac:dyDescent="0.4">
      <c r="A41" s="6"/>
      <c r="B41" s="6"/>
      <c r="C41" s="6"/>
      <c r="D41" s="6"/>
      <c r="E41" s="6"/>
      <c r="F41" s="6"/>
      <c r="G41" s="6"/>
      <c r="H41" s="6"/>
      <c r="I41" s="6"/>
      <c r="J41" s="6"/>
      <c r="K41" s="6"/>
      <c r="L41" s="6"/>
      <c r="M41" s="6"/>
      <c r="N41" s="6"/>
      <c r="O41" s="6"/>
      <c r="P41" s="6"/>
      <c r="Q41" s="6"/>
      <c r="R41" s="6"/>
      <c r="S41" s="6"/>
      <c r="T41" s="6"/>
      <c r="U41" s="6"/>
      <c r="V41" s="6"/>
      <c r="W41" s="6"/>
      <c r="X41" s="6"/>
      <c r="Y41" s="6"/>
      <c r="Z41" s="6"/>
      <c r="AA41" s="6"/>
    </row>
    <row r="42" spans="1:27" ht="14.6" hidden="1" x14ac:dyDescent="0.4">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ht="14.6" hidden="1" x14ac:dyDescent="0.4">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ht="14.6" hidden="1" x14ac:dyDescent="0.4">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ht="14.6" hidden="1" x14ac:dyDescent="0.4">
      <c r="A45" s="6"/>
      <c r="B45" s="6"/>
      <c r="C45" s="6"/>
      <c r="D45" s="6"/>
      <c r="E45" s="6"/>
      <c r="F45" s="6"/>
      <c r="G45" s="6"/>
      <c r="H45" s="6"/>
      <c r="I45" s="6"/>
      <c r="J45" s="6"/>
      <c r="K45" s="6"/>
      <c r="L45" s="6"/>
      <c r="M45" s="6"/>
      <c r="N45" s="6"/>
      <c r="O45" s="6"/>
      <c r="P45" s="6"/>
      <c r="Q45" s="6"/>
      <c r="R45" s="6"/>
      <c r="S45" s="6"/>
      <c r="T45" s="6"/>
      <c r="U45" s="6"/>
      <c r="V45" s="6"/>
      <c r="W45" s="6"/>
      <c r="X45" s="6"/>
      <c r="Y45" s="6"/>
      <c r="Z45" s="6"/>
      <c r="AA45" s="6"/>
    </row>
    <row r="46" spans="1:27" ht="14.6" hidden="1" x14ac:dyDescent="0.4">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spans="1:27" ht="14.6" hidden="1" x14ac:dyDescent="0.4">
      <c r="A47" s="6"/>
      <c r="B47" s="6"/>
      <c r="C47" s="6"/>
      <c r="D47" s="6"/>
      <c r="E47" s="6"/>
      <c r="F47" s="6"/>
      <c r="G47" s="6"/>
      <c r="H47" s="6"/>
      <c r="I47" s="6"/>
      <c r="J47" s="6"/>
      <c r="K47" s="6"/>
      <c r="L47" s="6"/>
      <c r="M47" s="6"/>
      <c r="N47" s="6"/>
      <c r="O47" s="6"/>
      <c r="P47" s="6"/>
      <c r="Q47" s="6"/>
      <c r="R47" s="6"/>
      <c r="S47" s="6"/>
      <c r="T47" s="6"/>
      <c r="U47" s="6"/>
      <c r="V47" s="6"/>
      <c r="W47" s="6"/>
      <c r="X47" s="6"/>
      <c r="Y47" s="6"/>
      <c r="Z47" s="6"/>
      <c r="AA47" s="6"/>
    </row>
    <row r="48" spans="1:27" ht="14.6" hidden="1" x14ac:dyDescent="0.4">
      <c r="A48" s="6"/>
      <c r="B48" s="6"/>
      <c r="C48" s="6"/>
      <c r="D48" s="6"/>
      <c r="E48" s="6"/>
      <c r="F48" s="6"/>
      <c r="G48" s="6"/>
      <c r="H48" s="6"/>
      <c r="I48" s="6"/>
      <c r="J48" s="6"/>
      <c r="K48" s="6"/>
      <c r="L48" s="6"/>
      <c r="M48" s="6"/>
      <c r="N48" s="6"/>
      <c r="O48" s="6"/>
      <c r="P48" s="6"/>
      <c r="Q48" s="6"/>
      <c r="R48" s="6"/>
      <c r="S48" s="6"/>
      <c r="T48" s="6"/>
      <c r="U48" s="6"/>
      <c r="V48" s="6"/>
      <c r="W48" s="6"/>
      <c r="X48" s="6"/>
      <c r="Y48" s="6"/>
      <c r="Z48" s="6"/>
      <c r="AA48" s="6"/>
    </row>
    <row r="49" spans="1:27" ht="14.6" hidden="1" x14ac:dyDescent="0.4">
      <c r="A49" s="6"/>
      <c r="B49" s="6"/>
      <c r="C49" s="6"/>
      <c r="D49" s="6"/>
      <c r="E49" s="6"/>
      <c r="F49" s="6"/>
      <c r="G49" s="6"/>
      <c r="H49" s="6"/>
      <c r="I49" s="6"/>
      <c r="J49" s="6"/>
      <c r="K49" s="6"/>
      <c r="L49" s="6"/>
      <c r="M49" s="6"/>
      <c r="N49" s="6"/>
      <c r="O49" s="6"/>
      <c r="P49" s="6"/>
      <c r="Q49" s="6"/>
      <c r="R49" s="6"/>
      <c r="S49" s="6"/>
      <c r="T49" s="6"/>
      <c r="U49" s="6"/>
      <c r="V49" s="6"/>
      <c r="W49" s="6"/>
      <c r="X49" s="6"/>
      <c r="Y49" s="6"/>
      <c r="Z49" s="6"/>
      <c r="AA49" s="6"/>
    </row>
    <row r="50" spans="1:27" ht="14.6" hidden="1" x14ac:dyDescent="0.4">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spans="1:27" ht="14.6" hidden="1" x14ac:dyDescent="0.4">
      <c r="A51" s="6"/>
      <c r="B51" s="6"/>
      <c r="C51" s="6"/>
      <c r="D51" s="6"/>
      <c r="E51" s="6"/>
      <c r="F51" s="6"/>
      <c r="G51" s="6"/>
      <c r="H51" s="6"/>
      <c r="I51" s="6"/>
      <c r="J51" s="6"/>
      <c r="K51" s="6"/>
      <c r="L51" s="6"/>
      <c r="M51" s="6"/>
      <c r="N51" s="6"/>
      <c r="O51" s="6"/>
      <c r="P51" s="6"/>
      <c r="Q51" s="6"/>
      <c r="R51" s="6"/>
      <c r="S51" s="6"/>
      <c r="T51" s="6"/>
      <c r="U51" s="6"/>
      <c r="V51" s="6"/>
      <c r="W51" s="6"/>
      <c r="X51" s="6"/>
      <c r="Y51" s="6"/>
      <c r="Z51" s="6"/>
      <c r="AA51" s="6"/>
    </row>
    <row r="52" spans="1:27" ht="14.6" hidden="1" x14ac:dyDescent="0.4">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spans="1:27" ht="14.6" hidden="1" x14ac:dyDescent="0.4">
      <c r="A53" s="6"/>
      <c r="B53" s="6"/>
      <c r="C53" s="6"/>
      <c r="D53" s="6"/>
      <c r="E53" s="6"/>
      <c r="F53" s="6"/>
      <c r="G53" s="6"/>
      <c r="H53" s="6"/>
      <c r="I53" s="6"/>
      <c r="J53" s="6"/>
      <c r="K53" s="6"/>
      <c r="L53" s="6"/>
      <c r="M53" s="6"/>
      <c r="N53" s="6"/>
      <c r="O53" s="6"/>
      <c r="P53" s="6"/>
      <c r="Q53" s="6"/>
      <c r="R53" s="6"/>
      <c r="S53" s="6"/>
      <c r="T53" s="6"/>
      <c r="U53" s="6"/>
      <c r="V53" s="6"/>
      <c r="W53" s="6"/>
      <c r="X53" s="6"/>
      <c r="Y53" s="6"/>
      <c r="Z53" s="6"/>
      <c r="AA53" s="6"/>
    </row>
    <row r="54" spans="1:27" ht="14.6" hidden="1" x14ac:dyDescent="0.4">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spans="1:27" ht="14.6" hidden="1" x14ac:dyDescent="0.4">
      <c r="A55" s="6"/>
      <c r="B55" s="6"/>
      <c r="C55" s="6"/>
      <c r="D55" s="6"/>
      <c r="E55" s="6"/>
      <c r="F55" s="6"/>
      <c r="G55" s="6"/>
      <c r="H55" s="6"/>
      <c r="I55" s="6"/>
      <c r="J55" s="6"/>
      <c r="K55" s="6"/>
      <c r="L55" s="6"/>
      <c r="M55" s="6"/>
      <c r="N55" s="6"/>
      <c r="O55" s="6"/>
      <c r="P55" s="6"/>
      <c r="Q55" s="6"/>
      <c r="R55" s="6"/>
      <c r="S55" s="6"/>
      <c r="T55" s="6"/>
      <c r="U55" s="6"/>
      <c r="V55" s="6"/>
      <c r="W55" s="6"/>
      <c r="X55" s="6"/>
      <c r="Y55" s="6"/>
      <c r="Z55" s="6"/>
      <c r="AA55" s="6"/>
    </row>
    <row r="56" spans="1:27" ht="14.6" hidden="1" x14ac:dyDescent="0.4">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spans="1:27" ht="14.6" hidden="1" x14ac:dyDescent="0.4">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spans="1:27" ht="14.6" hidden="1" x14ac:dyDescent="0.4">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spans="1:27" ht="14.6" hidden="1" x14ac:dyDescent="0.4">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ht="14.6" hidden="1" x14ac:dyDescent="0.4">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spans="1:27" ht="14.6" hidden="1" x14ac:dyDescent="0.4">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spans="1:27" ht="14.6" hidden="1" x14ac:dyDescent="0.4">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spans="1:27" ht="14.6" hidden="1" x14ac:dyDescent="0.4">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spans="1:27" ht="14.6" hidden="1" x14ac:dyDescent="0.4">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spans="1:27" ht="14.6" hidden="1" x14ac:dyDescent="0.4">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spans="1:27" ht="14.6" hidden="1" x14ac:dyDescent="0.4">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spans="1:27" ht="14.6" hidden="1" x14ac:dyDescent="0.4">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spans="1:27" ht="14.6" hidden="1" x14ac:dyDescent="0.4">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spans="1:27" ht="14.6" hidden="1" x14ac:dyDescent="0.4">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spans="1:27" ht="14.6" hidden="1" x14ac:dyDescent="0.4">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spans="1:27" ht="14.6" hidden="1" x14ac:dyDescent="0.4">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spans="1:27" ht="14.6" hidden="1" x14ac:dyDescent="0.4">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spans="1:27" ht="14.6" hidden="1" x14ac:dyDescent="0.4">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spans="1:27" ht="14.6" hidden="1" x14ac:dyDescent="0.4">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spans="1:27" ht="14.6" hidden="1" x14ac:dyDescent="0.4">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spans="1:27" ht="14.6" hidden="1" x14ac:dyDescent="0.4">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spans="1:27" ht="14.6" hidden="1" x14ac:dyDescent="0.4">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spans="1:27" ht="14.6" hidden="1" x14ac:dyDescent="0.4">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spans="1:27" ht="14.6" hidden="1" x14ac:dyDescent="0.4">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spans="1:27" ht="14.6" hidden="1" x14ac:dyDescent="0.4">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spans="1:27" ht="14.6" hidden="1" x14ac:dyDescent="0.4">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spans="1:27" ht="14.6" hidden="1" x14ac:dyDescent="0.4">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spans="1:27" ht="14.6" hidden="1" x14ac:dyDescent="0.4">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spans="1:27" ht="14.6" hidden="1" x14ac:dyDescent="0.4">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spans="1:27" ht="14.6" hidden="1" x14ac:dyDescent="0.4">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spans="1:27" ht="14.6" hidden="1" x14ac:dyDescent="0.4">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spans="1:27" ht="14.6" hidden="1" x14ac:dyDescent="0.4">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spans="1:27" ht="14.6" hidden="1" x14ac:dyDescent="0.4">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spans="1:27" ht="14.6" hidden="1" x14ac:dyDescent="0.4">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spans="1:27" ht="14.6" hidden="1" x14ac:dyDescent="0.4">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spans="1:27" ht="14.6" hidden="1" x14ac:dyDescent="0.4">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spans="1:27" ht="14.6" hidden="1" x14ac:dyDescent="0.4">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spans="1:27" ht="14.6" hidden="1" x14ac:dyDescent="0.4">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spans="1:27" ht="14.6" hidden="1" x14ac:dyDescent="0.4">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ht="14.6" hidden="1" x14ac:dyDescent="0.4">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ht="14.6" hidden="1" x14ac:dyDescent="0.4">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ht="14.6" hidden="1" x14ac:dyDescent="0.4">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spans="1:27" ht="14.6" hidden="1" x14ac:dyDescent="0.4">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spans="1:27" ht="14.6" hidden="1" x14ac:dyDescent="0.4">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spans="1:27" ht="14.6" hidden="1" x14ac:dyDescent="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ht="14.6" hidden="1" x14ac:dyDescent="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7" ht="14.6" hidden="1" x14ac:dyDescent="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spans="1:27" ht="14.6" hidden="1" x14ac:dyDescent="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spans="1:27" ht="14.6" hidden="1" x14ac:dyDescent="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ht="14.6" hidden="1" x14ac:dyDescent="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ht="14.6" hidden="1" x14ac:dyDescent="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ht="14.6" hidden="1" x14ac:dyDescent="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ht="14.6" hidden="1" x14ac:dyDescent="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ht="14.6" hidden="1" x14ac:dyDescent="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ht="14.6" hidden="1" x14ac:dyDescent="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ht="14.6" hidden="1" x14ac:dyDescent="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ht="14.6" hidden="1" x14ac:dyDescent="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ht="14.6" hidden="1" x14ac:dyDescent="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ht="14.6" hidden="1" x14ac:dyDescent="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ht="14.6" hidden="1" x14ac:dyDescent="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ht="14.6" hidden="1" x14ac:dyDescent="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ht="14.6" hidden="1" x14ac:dyDescent="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ht="14.6" hidden="1" x14ac:dyDescent="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ht="14.6" hidden="1" x14ac:dyDescent="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ht="14.6" hidden="1" x14ac:dyDescent="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ht="14.6" hidden="1" x14ac:dyDescent="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ht="14.6" hidden="1" x14ac:dyDescent="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ht="14.6" hidden="1" x14ac:dyDescent="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ht="14.6" hidden="1" x14ac:dyDescent="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ht="14.6" hidden="1" x14ac:dyDescent="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ht="14.6" hidden="1" x14ac:dyDescent="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ht="14.6" hidden="1" x14ac:dyDescent="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ht="14.6" hidden="1" x14ac:dyDescent="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ht="14.6" hidden="1" x14ac:dyDescent="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ht="14.6" hidden="1" x14ac:dyDescent="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ht="14.6" hidden="1" x14ac:dyDescent="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ht="14.6" hidden="1" x14ac:dyDescent="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ht="14.6" hidden="1" x14ac:dyDescent="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ht="14.6" hidden="1" x14ac:dyDescent="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ht="14.6" hidden="1" x14ac:dyDescent="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ht="14.6" hidden="1" x14ac:dyDescent="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ht="14.6" hidden="1" x14ac:dyDescent="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ht="14.6" hidden="1" x14ac:dyDescent="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ht="14.6" hidden="1" x14ac:dyDescent="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ht="14.6" hidden="1" x14ac:dyDescent="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ht="14.6" hidden="1" x14ac:dyDescent="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ht="14.6" hidden="1" x14ac:dyDescent="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ht="14.6" hidden="1" x14ac:dyDescent="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ht="14.6" hidden="1" x14ac:dyDescent="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ht="14.6" hidden="1" x14ac:dyDescent="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ht="14.6" hidden="1" x14ac:dyDescent="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ht="14.6" hidden="1" x14ac:dyDescent="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ht="14.6" hidden="1" x14ac:dyDescent="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ht="14.6" hidden="1" x14ac:dyDescent="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ht="14.6" hidden="1" x14ac:dyDescent="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ht="14.6" hidden="1" x14ac:dyDescent="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ht="14.6" hidden="1" x14ac:dyDescent="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ht="14.6" hidden="1" x14ac:dyDescent="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ht="14.6" hidden="1" x14ac:dyDescent="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ht="14.6" hidden="1" x14ac:dyDescent="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ht="14.6" hidden="1" x14ac:dyDescent="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ht="14.6" hidden="1" x14ac:dyDescent="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ht="14.6" hidden="1" x14ac:dyDescent="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ht="14.6" hidden="1" x14ac:dyDescent="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ht="14.6" hidden="1" x14ac:dyDescent="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ht="14.6" hidden="1" x14ac:dyDescent="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ht="14.6" hidden="1" x14ac:dyDescent="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ht="14.6" hidden="1" x14ac:dyDescent="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ht="14.6" hidden="1" x14ac:dyDescent="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ht="14.6" hidden="1" x14ac:dyDescent="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ht="14.6" hidden="1" x14ac:dyDescent="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ht="14.6" hidden="1" x14ac:dyDescent="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ht="14.6" hidden="1" x14ac:dyDescent="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ht="14.6" hidden="1" x14ac:dyDescent="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ht="14.6" hidden="1" x14ac:dyDescent="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ht="14.6" hidden="1" x14ac:dyDescent="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ht="14.6" hidden="1" x14ac:dyDescent="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ht="14.6" hidden="1" x14ac:dyDescent="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ht="14.6" hidden="1" x14ac:dyDescent="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ht="14.6" hidden="1" x14ac:dyDescent="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ht="14.6" hidden="1" x14ac:dyDescent="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ht="14.6" hidden="1" x14ac:dyDescent="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ht="14.6" hidden="1" x14ac:dyDescent="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ht="14.6" hidden="1" x14ac:dyDescent="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ht="14.6" hidden="1" x14ac:dyDescent="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ht="14.6" hidden="1" x14ac:dyDescent="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ht="14.6" hidden="1" x14ac:dyDescent="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ht="14.6" hidden="1" x14ac:dyDescent="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ht="14.6" hidden="1" x14ac:dyDescent="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ht="14.6" hidden="1" x14ac:dyDescent="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ht="14.6" hidden="1" x14ac:dyDescent="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ht="14.6" hidden="1" x14ac:dyDescent="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ht="14.6" hidden="1" x14ac:dyDescent="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ht="14.6" hidden="1" x14ac:dyDescent="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ht="14.6" hidden="1" x14ac:dyDescent="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ht="14.6" hidden="1" x14ac:dyDescent="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ht="14.6" hidden="1" x14ac:dyDescent="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ht="14.6" hidden="1" x14ac:dyDescent="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ht="14.6" hidden="1" x14ac:dyDescent="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ht="14.6" hidden="1" x14ac:dyDescent="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ht="14.6" hidden="1" x14ac:dyDescent="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ht="14.6" hidden="1" x14ac:dyDescent="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ht="14.6" hidden="1" x14ac:dyDescent="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ht="14.6" hidden="1" x14ac:dyDescent="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ht="14.6" hidden="1" x14ac:dyDescent="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ht="14.6" hidden="1" x14ac:dyDescent="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ht="14.6" hidden="1" x14ac:dyDescent="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ht="14.6" hidden="1" x14ac:dyDescent="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ht="14.6" hidden="1" x14ac:dyDescent="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ht="14.6" hidden="1" x14ac:dyDescent="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ht="14.6" hidden="1" x14ac:dyDescent="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ht="14.6" hidden="1" x14ac:dyDescent="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ht="14.6" hidden="1" x14ac:dyDescent="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ht="14.6" hidden="1" x14ac:dyDescent="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ht="14.6" hidden="1" x14ac:dyDescent="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ht="14.6" hidden="1" x14ac:dyDescent="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ht="14.6" hidden="1" x14ac:dyDescent="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ht="14.6" hidden="1" x14ac:dyDescent="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ht="14.6" hidden="1" x14ac:dyDescent="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ht="14.6" hidden="1" x14ac:dyDescent="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ht="14.6" hidden="1" x14ac:dyDescent="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ht="14.6" hidden="1" x14ac:dyDescent="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ht="14.6" hidden="1" x14ac:dyDescent="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ht="14.6" hidden="1" x14ac:dyDescent="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ht="14.6" hidden="1" x14ac:dyDescent="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ht="14.6" hidden="1" x14ac:dyDescent="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ht="14.6" hidden="1" x14ac:dyDescent="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ht="14.6" hidden="1" x14ac:dyDescent="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4.6" hidden="1" x14ac:dyDescent="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4.6" hidden="1" x14ac:dyDescent="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4.6" hidden="1" x14ac:dyDescent="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4.6" hidden="1" x14ac:dyDescent="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4.6" hidden="1" x14ac:dyDescent="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4.6" hidden="1" x14ac:dyDescent="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4.6" hidden="1" x14ac:dyDescent="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4.6" hidden="1" x14ac:dyDescent="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4.6" hidden="1" x14ac:dyDescent="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4.6" hidden="1" x14ac:dyDescent="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4.6" hidden="1" x14ac:dyDescent="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4.6" hidden="1" x14ac:dyDescent="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4.6" hidden="1" x14ac:dyDescent="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4.6" hidden="1" x14ac:dyDescent="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4.6" hidden="1" x14ac:dyDescent="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4.6" hidden="1" x14ac:dyDescent="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4.6" hidden="1" x14ac:dyDescent="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4.6" hidden="1" x14ac:dyDescent="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4.6" hidden="1" x14ac:dyDescent="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4.6" hidden="1" x14ac:dyDescent="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4.6" hidden="1" x14ac:dyDescent="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4.6" hidden="1" x14ac:dyDescent="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4.6" hidden="1" x14ac:dyDescent="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4.6" hidden="1" x14ac:dyDescent="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4.6" hidden="1" x14ac:dyDescent="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4.6" hidden="1" x14ac:dyDescent="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4.6" hidden="1" x14ac:dyDescent="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4.6" hidden="1" x14ac:dyDescent="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4.6" hidden="1" x14ac:dyDescent="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4.6" hidden="1" x14ac:dyDescent="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4.6" hidden="1" x14ac:dyDescent="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4.6" hidden="1" x14ac:dyDescent="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4.6" hidden="1" x14ac:dyDescent="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4.6" hidden="1" x14ac:dyDescent="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4.6" hidden="1" x14ac:dyDescent="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4.6" hidden="1" x14ac:dyDescent="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4.6" hidden="1" x14ac:dyDescent="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4.6" hidden="1" x14ac:dyDescent="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4.6" hidden="1" x14ac:dyDescent="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4.6" hidden="1" x14ac:dyDescent="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4.6" hidden="1" x14ac:dyDescent="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4.6" hidden="1" x14ac:dyDescent="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4.6" hidden="1" x14ac:dyDescent="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4.6" hidden="1" x14ac:dyDescent="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4.6" hidden="1" x14ac:dyDescent="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4.6" hidden="1" x14ac:dyDescent="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4.6" hidden="1" x14ac:dyDescent="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4.6" hidden="1" x14ac:dyDescent="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4.6" hidden="1" x14ac:dyDescent="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4.6" hidden="1" x14ac:dyDescent="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4.6" hidden="1" x14ac:dyDescent="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4.6" hidden="1" x14ac:dyDescent="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4.6" hidden="1" x14ac:dyDescent="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4.6" hidden="1" x14ac:dyDescent="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4.6" hidden="1" x14ac:dyDescent="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4.6" hidden="1" x14ac:dyDescent="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4.6" hidden="1" x14ac:dyDescent="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4.6" hidden="1" x14ac:dyDescent="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4.6" hidden="1" x14ac:dyDescent="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4.6" hidden="1" x14ac:dyDescent="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4.6" hidden="1" x14ac:dyDescent="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4.6" hidden="1" x14ac:dyDescent="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4.6" hidden="1" x14ac:dyDescent="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4.6" hidden="1" x14ac:dyDescent="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4.6" hidden="1" x14ac:dyDescent="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4.6" hidden="1" x14ac:dyDescent="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4.6" hidden="1" x14ac:dyDescent="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4.6" hidden="1" x14ac:dyDescent="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4.6" hidden="1" x14ac:dyDescent="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4.6" hidden="1" x14ac:dyDescent="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4.6" hidden="1" x14ac:dyDescent="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4.6" hidden="1" x14ac:dyDescent="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4.6" hidden="1" x14ac:dyDescent="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4.6" hidden="1" x14ac:dyDescent="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4.6" hidden="1" x14ac:dyDescent="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4.6" hidden="1" x14ac:dyDescent="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4.6" hidden="1" x14ac:dyDescent="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4.6" hidden="1" x14ac:dyDescent="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4.6" hidden="1" x14ac:dyDescent="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4.6" hidden="1" x14ac:dyDescent="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4.6" hidden="1" x14ac:dyDescent="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4.6" hidden="1" x14ac:dyDescent="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4.6" hidden="1" x14ac:dyDescent="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4.6" hidden="1" x14ac:dyDescent="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4.6" hidden="1" x14ac:dyDescent="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4.6" hidden="1" x14ac:dyDescent="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4.6" hidden="1" x14ac:dyDescent="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4.6" hidden="1" x14ac:dyDescent="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4.6" hidden="1" x14ac:dyDescent="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4.6" hidden="1" x14ac:dyDescent="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4.6" hidden="1" x14ac:dyDescent="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4.6" hidden="1" x14ac:dyDescent="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4.6" hidden="1" x14ac:dyDescent="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4.6" hidden="1" x14ac:dyDescent="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4.6" hidden="1" x14ac:dyDescent="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4.6" hidden="1" x14ac:dyDescent="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4.6" hidden="1" x14ac:dyDescent="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4.6" hidden="1" x14ac:dyDescent="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4.6" hidden="1" x14ac:dyDescent="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4.6" hidden="1" x14ac:dyDescent="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4.6" hidden="1" x14ac:dyDescent="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4.6" hidden="1" x14ac:dyDescent="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4.6" hidden="1" x14ac:dyDescent="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4.6" hidden="1" x14ac:dyDescent="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4.6" hidden="1" x14ac:dyDescent="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4.6" hidden="1" x14ac:dyDescent="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4.6" hidden="1" x14ac:dyDescent="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4.6" hidden="1" x14ac:dyDescent="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4.6" hidden="1" x14ac:dyDescent="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4.6" hidden="1" x14ac:dyDescent="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4.6" hidden="1" x14ac:dyDescent="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4.6" hidden="1" x14ac:dyDescent="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4.6" hidden="1" x14ac:dyDescent="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4.6" hidden="1" x14ac:dyDescent="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4.6" hidden="1" x14ac:dyDescent="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4.6" hidden="1" x14ac:dyDescent="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4.6" hidden="1" x14ac:dyDescent="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4.6" hidden="1" x14ac:dyDescent="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4.6" hidden="1" x14ac:dyDescent="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4.6" hidden="1" x14ac:dyDescent="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4.6" hidden="1" x14ac:dyDescent="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4.6" hidden="1" x14ac:dyDescent="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4.6" hidden="1" x14ac:dyDescent="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4.6" hidden="1" x14ac:dyDescent="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4.6" hidden="1" x14ac:dyDescent="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4.6" hidden="1" x14ac:dyDescent="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4.6" hidden="1" x14ac:dyDescent="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4.6" hidden="1" x14ac:dyDescent="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4.6" hidden="1" x14ac:dyDescent="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4.6" hidden="1" x14ac:dyDescent="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4.6" hidden="1" x14ac:dyDescent="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4.6" hidden="1" x14ac:dyDescent="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4.6" hidden="1" x14ac:dyDescent="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4.6" hidden="1" x14ac:dyDescent="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4.6" hidden="1" x14ac:dyDescent="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4.6" hidden="1" x14ac:dyDescent="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4.6" hidden="1" x14ac:dyDescent="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4.6" hidden="1" x14ac:dyDescent="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4.6" hidden="1" x14ac:dyDescent="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4.6" hidden="1" x14ac:dyDescent="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4.6" hidden="1" x14ac:dyDescent="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4.6" hidden="1" x14ac:dyDescent="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4.6" hidden="1" x14ac:dyDescent="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4.6" hidden="1" x14ac:dyDescent="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4.6" hidden="1" x14ac:dyDescent="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4.6" hidden="1" x14ac:dyDescent="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4.6" hidden="1" x14ac:dyDescent="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4.6" hidden="1" x14ac:dyDescent="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4.6" hidden="1" x14ac:dyDescent="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4.6" hidden="1" x14ac:dyDescent="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4.6" hidden="1" x14ac:dyDescent="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4.6" hidden="1" x14ac:dyDescent="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4.6" hidden="1" x14ac:dyDescent="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4.6" hidden="1" x14ac:dyDescent="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4.6" hidden="1" x14ac:dyDescent="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4.6" hidden="1" x14ac:dyDescent="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4.6" hidden="1" x14ac:dyDescent="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4.6" hidden="1" x14ac:dyDescent="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4.6" hidden="1" x14ac:dyDescent="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4.6" hidden="1" x14ac:dyDescent="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4.6" hidden="1" x14ac:dyDescent="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4.6" hidden="1" x14ac:dyDescent="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4.6" hidden="1" x14ac:dyDescent="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4.6" hidden="1" x14ac:dyDescent="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4.6" hidden="1" x14ac:dyDescent="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4.6" hidden="1" x14ac:dyDescent="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4.6" hidden="1" x14ac:dyDescent="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4.6" hidden="1" x14ac:dyDescent="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4.6" hidden="1" x14ac:dyDescent="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4.6" hidden="1" x14ac:dyDescent="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4.6" hidden="1" x14ac:dyDescent="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4.6" hidden="1" x14ac:dyDescent="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4.6" hidden="1" x14ac:dyDescent="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4.6" hidden="1" x14ac:dyDescent="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4.6" hidden="1" x14ac:dyDescent="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4.6" hidden="1" x14ac:dyDescent="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4.6" hidden="1" x14ac:dyDescent="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4.6" hidden="1" x14ac:dyDescent="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4.6" hidden="1" x14ac:dyDescent="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4.6" hidden="1" x14ac:dyDescent="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4.6" hidden="1" x14ac:dyDescent="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4.6" hidden="1" x14ac:dyDescent="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4.6" hidden="1" x14ac:dyDescent="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4.6" hidden="1" x14ac:dyDescent="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4.6" hidden="1" x14ac:dyDescent="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4.6" hidden="1" x14ac:dyDescent="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4.6" hidden="1" x14ac:dyDescent="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4.6" hidden="1" x14ac:dyDescent="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4.6" hidden="1" x14ac:dyDescent="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4.6" hidden="1" x14ac:dyDescent="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4.6" hidden="1" x14ac:dyDescent="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4.6" hidden="1" x14ac:dyDescent="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4.6" hidden="1" x14ac:dyDescent="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4.6" hidden="1" x14ac:dyDescent="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4.6" hidden="1" x14ac:dyDescent="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4.6" hidden="1" x14ac:dyDescent="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4.6" hidden="1" x14ac:dyDescent="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4.6" hidden="1" x14ac:dyDescent="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4.6" hidden="1" x14ac:dyDescent="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4.6" hidden="1" x14ac:dyDescent="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4.6" hidden="1" x14ac:dyDescent="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4.6" hidden="1" x14ac:dyDescent="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4.6" hidden="1" x14ac:dyDescent="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4.6" hidden="1" x14ac:dyDescent="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4.6" hidden="1" x14ac:dyDescent="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4.6" hidden="1" x14ac:dyDescent="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4.6" hidden="1" x14ac:dyDescent="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4.6" hidden="1" x14ac:dyDescent="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4.6" hidden="1" x14ac:dyDescent="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4.6" hidden="1" x14ac:dyDescent="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4.6" hidden="1" x14ac:dyDescent="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4.6" hidden="1" x14ac:dyDescent="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4.6" hidden="1" x14ac:dyDescent="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4.6" hidden="1" x14ac:dyDescent="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4.6" hidden="1" x14ac:dyDescent="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4.6" hidden="1" x14ac:dyDescent="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4.6" hidden="1" x14ac:dyDescent="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4.6" hidden="1" x14ac:dyDescent="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4.6" hidden="1" x14ac:dyDescent="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4.6" hidden="1" x14ac:dyDescent="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4.6" hidden="1" x14ac:dyDescent="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4.6" hidden="1" x14ac:dyDescent="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4.6" hidden="1" x14ac:dyDescent="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4.6" hidden="1" x14ac:dyDescent="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4.6" hidden="1" x14ac:dyDescent="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4.6" hidden="1" x14ac:dyDescent="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4.6" hidden="1" x14ac:dyDescent="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4.6" hidden="1" x14ac:dyDescent="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4.6" hidden="1" x14ac:dyDescent="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4.6" hidden="1" x14ac:dyDescent="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4.6" hidden="1" x14ac:dyDescent="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4.6" hidden="1" x14ac:dyDescent="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4.6" hidden="1" x14ac:dyDescent="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4.6" hidden="1" x14ac:dyDescent="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4.6" hidden="1" x14ac:dyDescent="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4.6" hidden="1" x14ac:dyDescent="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4.6" hidden="1" x14ac:dyDescent="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4.6" hidden="1" x14ac:dyDescent="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4.6" hidden="1" x14ac:dyDescent="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4.6" hidden="1" x14ac:dyDescent="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4.6" hidden="1" x14ac:dyDescent="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4.6" hidden="1" x14ac:dyDescent="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4.6" hidden="1" x14ac:dyDescent="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4.6" hidden="1" x14ac:dyDescent="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4.6" hidden="1" x14ac:dyDescent="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4.6" hidden="1" x14ac:dyDescent="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4.6" hidden="1" x14ac:dyDescent="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4.6" hidden="1" x14ac:dyDescent="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4.6" hidden="1" x14ac:dyDescent="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4.6" hidden="1" x14ac:dyDescent="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4.6" hidden="1" x14ac:dyDescent="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4.6" hidden="1" x14ac:dyDescent="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4.6" hidden="1" x14ac:dyDescent="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4.6" hidden="1" x14ac:dyDescent="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4.6" hidden="1" x14ac:dyDescent="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4.6" hidden="1" x14ac:dyDescent="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4.6" hidden="1" x14ac:dyDescent="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4.6" hidden="1" x14ac:dyDescent="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4.6" hidden="1" x14ac:dyDescent="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4.6" hidden="1" x14ac:dyDescent="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4.6" hidden="1" x14ac:dyDescent="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4.6" hidden="1" x14ac:dyDescent="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4.6" hidden="1" x14ac:dyDescent="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4.6" hidden="1" x14ac:dyDescent="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4.6" hidden="1" x14ac:dyDescent="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4.6" hidden="1" x14ac:dyDescent="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4.6" hidden="1" x14ac:dyDescent="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4.6" hidden="1" x14ac:dyDescent="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4.6" hidden="1" x14ac:dyDescent="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4.6" hidden="1" x14ac:dyDescent="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4.6" hidden="1" x14ac:dyDescent="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4.6" hidden="1" x14ac:dyDescent="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4.6" hidden="1" x14ac:dyDescent="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4.6" hidden="1" x14ac:dyDescent="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4.6" hidden="1" x14ac:dyDescent="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4.6" hidden="1" x14ac:dyDescent="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4.6" hidden="1" x14ac:dyDescent="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4.6" hidden="1" x14ac:dyDescent="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4.6" hidden="1" x14ac:dyDescent="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4.6" hidden="1" x14ac:dyDescent="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4.6" hidden="1" x14ac:dyDescent="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4.6" hidden="1" x14ac:dyDescent="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4.6" hidden="1" x14ac:dyDescent="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4.6" hidden="1" x14ac:dyDescent="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4.6" hidden="1" x14ac:dyDescent="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4.6" hidden="1" x14ac:dyDescent="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4.6" hidden="1" x14ac:dyDescent="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4.6" hidden="1" x14ac:dyDescent="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4.6" hidden="1" x14ac:dyDescent="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4.6" hidden="1" x14ac:dyDescent="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4.6" hidden="1" x14ac:dyDescent="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4.6" hidden="1" x14ac:dyDescent="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4.6" hidden="1" x14ac:dyDescent="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4.6" hidden="1" x14ac:dyDescent="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4.6" hidden="1" x14ac:dyDescent="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4.6" hidden="1" x14ac:dyDescent="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4.6" hidden="1" x14ac:dyDescent="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4.6" hidden="1" x14ac:dyDescent="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4.6" hidden="1" x14ac:dyDescent="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4.6" hidden="1" x14ac:dyDescent="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4.6" hidden="1" x14ac:dyDescent="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4.6" hidden="1" x14ac:dyDescent="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4.6" hidden="1" x14ac:dyDescent="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4.6" hidden="1" x14ac:dyDescent="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4.6" hidden="1" x14ac:dyDescent="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4.6" hidden="1" x14ac:dyDescent="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4.6" hidden="1" x14ac:dyDescent="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4.6" hidden="1" x14ac:dyDescent="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4.6" hidden="1" x14ac:dyDescent="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4.6" hidden="1" x14ac:dyDescent="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4.6" hidden="1" x14ac:dyDescent="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4.6" hidden="1" x14ac:dyDescent="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4.6" hidden="1" x14ac:dyDescent="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4.6" hidden="1" x14ac:dyDescent="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4.6" hidden="1" x14ac:dyDescent="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4.6" hidden="1" x14ac:dyDescent="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4.6" hidden="1" x14ac:dyDescent="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4.6" hidden="1" x14ac:dyDescent="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4.6" hidden="1" x14ac:dyDescent="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4.6" hidden="1" x14ac:dyDescent="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4.6" hidden="1" x14ac:dyDescent="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4.6" hidden="1" x14ac:dyDescent="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4.6" hidden="1" x14ac:dyDescent="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4.6" hidden="1" x14ac:dyDescent="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4.6" hidden="1" x14ac:dyDescent="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4.6" hidden="1" x14ac:dyDescent="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4.6" hidden="1" x14ac:dyDescent="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4.6" hidden="1" x14ac:dyDescent="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4.6" hidden="1" x14ac:dyDescent="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4.6" hidden="1" x14ac:dyDescent="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4.6" hidden="1" x14ac:dyDescent="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4.6" hidden="1" x14ac:dyDescent="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4.6" hidden="1" x14ac:dyDescent="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4.6" hidden="1" x14ac:dyDescent="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4.6" hidden="1" x14ac:dyDescent="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4.6" hidden="1" x14ac:dyDescent="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4.6" hidden="1" x14ac:dyDescent="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4.6" hidden="1" x14ac:dyDescent="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4.6" hidden="1" x14ac:dyDescent="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4.6" hidden="1" x14ac:dyDescent="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4.6" hidden="1" x14ac:dyDescent="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4.6" hidden="1" x14ac:dyDescent="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4.6" hidden="1" x14ac:dyDescent="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4.6" hidden="1" x14ac:dyDescent="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4.6" hidden="1" x14ac:dyDescent="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4.6" hidden="1" x14ac:dyDescent="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4.6" hidden="1" x14ac:dyDescent="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4.6" hidden="1" x14ac:dyDescent="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4.6" hidden="1" x14ac:dyDescent="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4.6" hidden="1" x14ac:dyDescent="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4.6" hidden="1" x14ac:dyDescent="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4.6" hidden="1" x14ac:dyDescent="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4.6" hidden="1" x14ac:dyDescent="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4.6" hidden="1" x14ac:dyDescent="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4.6" hidden="1" x14ac:dyDescent="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4.6" hidden="1" x14ac:dyDescent="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4.6" hidden="1" x14ac:dyDescent="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4.6" hidden="1" x14ac:dyDescent="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4.6" hidden="1" x14ac:dyDescent="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4.6" hidden="1" x14ac:dyDescent="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4.6" hidden="1" x14ac:dyDescent="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4.6" hidden="1" x14ac:dyDescent="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4.6" hidden="1" x14ac:dyDescent="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4.6" hidden="1" x14ac:dyDescent="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4.6" hidden="1" x14ac:dyDescent="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4.6" hidden="1" x14ac:dyDescent="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4.6" hidden="1" x14ac:dyDescent="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4.6" hidden="1" x14ac:dyDescent="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4.6" hidden="1" x14ac:dyDescent="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4.6" hidden="1" x14ac:dyDescent="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4.6" hidden="1" x14ac:dyDescent="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4.6" hidden="1" x14ac:dyDescent="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4.6" hidden="1" x14ac:dyDescent="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4.6" hidden="1" x14ac:dyDescent="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4.6" hidden="1" x14ac:dyDescent="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4.6" hidden="1" x14ac:dyDescent="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4.6" hidden="1" x14ac:dyDescent="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4.6" hidden="1" x14ac:dyDescent="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4.6" hidden="1" x14ac:dyDescent="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4.6" hidden="1" x14ac:dyDescent="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4.6" hidden="1" x14ac:dyDescent="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4.6" hidden="1" x14ac:dyDescent="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4.6" hidden="1" x14ac:dyDescent="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4.6" hidden="1" x14ac:dyDescent="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4.6" hidden="1" x14ac:dyDescent="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4.6" hidden="1" x14ac:dyDescent="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4.6" hidden="1" x14ac:dyDescent="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4.6" hidden="1" x14ac:dyDescent="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4.6" hidden="1" x14ac:dyDescent="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4.6" hidden="1" x14ac:dyDescent="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4.6" hidden="1" x14ac:dyDescent="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4.6" hidden="1" x14ac:dyDescent="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4.6" hidden="1" x14ac:dyDescent="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4.6" hidden="1" x14ac:dyDescent="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4.6" hidden="1" x14ac:dyDescent="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4.6" hidden="1" x14ac:dyDescent="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4.6" hidden="1" x14ac:dyDescent="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4.6" hidden="1" x14ac:dyDescent="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4.6" hidden="1" x14ac:dyDescent="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4.6" hidden="1" x14ac:dyDescent="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4.6" hidden="1" x14ac:dyDescent="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4.6" hidden="1" x14ac:dyDescent="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4.6" hidden="1" x14ac:dyDescent="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4.6" hidden="1" x14ac:dyDescent="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4.6" hidden="1" x14ac:dyDescent="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4.6" hidden="1" x14ac:dyDescent="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4.6" hidden="1" x14ac:dyDescent="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4.6" hidden="1" x14ac:dyDescent="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4.6" hidden="1" x14ac:dyDescent="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4.6" hidden="1" x14ac:dyDescent="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4.6" hidden="1" x14ac:dyDescent="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4.6" hidden="1" x14ac:dyDescent="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4.6" hidden="1" x14ac:dyDescent="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4.6" hidden="1" x14ac:dyDescent="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4.6" hidden="1" x14ac:dyDescent="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4.6" hidden="1" x14ac:dyDescent="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4.6" hidden="1" x14ac:dyDescent="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4.6" hidden="1" x14ac:dyDescent="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4.6" hidden="1" x14ac:dyDescent="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4.6" hidden="1" x14ac:dyDescent="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4.6" hidden="1" x14ac:dyDescent="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4.6" hidden="1" x14ac:dyDescent="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4.6" hidden="1" x14ac:dyDescent="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4.6" hidden="1" x14ac:dyDescent="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4.6" hidden="1" x14ac:dyDescent="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4.6" hidden="1" x14ac:dyDescent="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4.6" hidden="1" x14ac:dyDescent="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4.6" hidden="1" x14ac:dyDescent="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4.6" hidden="1" x14ac:dyDescent="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4.6" hidden="1" x14ac:dyDescent="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4.6" hidden="1" x14ac:dyDescent="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4.6" hidden="1" x14ac:dyDescent="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4.6" hidden="1" x14ac:dyDescent="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4.6" hidden="1" x14ac:dyDescent="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4.6" hidden="1" x14ac:dyDescent="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4.6" hidden="1" x14ac:dyDescent="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4.6" hidden="1" x14ac:dyDescent="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4.6" hidden="1" x14ac:dyDescent="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4.6" hidden="1" x14ac:dyDescent="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4.6" hidden="1" x14ac:dyDescent="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4.6" hidden="1" x14ac:dyDescent="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4.6" hidden="1" x14ac:dyDescent="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4.6" hidden="1" x14ac:dyDescent="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4.6" hidden="1" x14ac:dyDescent="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4.6" hidden="1" x14ac:dyDescent="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4.6" hidden="1" x14ac:dyDescent="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4.6" hidden="1" x14ac:dyDescent="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4.6" hidden="1" x14ac:dyDescent="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4.6" hidden="1" x14ac:dyDescent="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4.6" hidden="1" x14ac:dyDescent="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4.6" hidden="1" x14ac:dyDescent="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4.6" hidden="1" x14ac:dyDescent="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4.6" hidden="1" x14ac:dyDescent="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4.6" hidden="1" x14ac:dyDescent="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4.6" hidden="1" x14ac:dyDescent="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4.6" hidden="1" x14ac:dyDescent="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4.6" hidden="1" x14ac:dyDescent="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4.6" hidden="1" x14ac:dyDescent="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4.6" hidden="1" x14ac:dyDescent="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4.6" hidden="1" x14ac:dyDescent="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4.6" hidden="1" x14ac:dyDescent="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4.6" hidden="1" x14ac:dyDescent="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4.6" hidden="1" x14ac:dyDescent="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4.6" hidden="1" x14ac:dyDescent="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4.6" hidden="1" x14ac:dyDescent="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4.6" hidden="1" x14ac:dyDescent="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4.6" hidden="1" x14ac:dyDescent="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4.6" hidden="1" x14ac:dyDescent="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4.6" hidden="1" x14ac:dyDescent="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4.6" hidden="1" x14ac:dyDescent="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4.6" hidden="1" x14ac:dyDescent="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4.6" hidden="1" x14ac:dyDescent="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4.6" hidden="1" x14ac:dyDescent="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4.6" hidden="1" x14ac:dyDescent="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4.6" hidden="1" x14ac:dyDescent="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4.6" hidden="1" x14ac:dyDescent="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4.6" hidden="1" x14ac:dyDescent="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4.6" hidden="1" x14ac:dyDescent="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4.6" hidden="1" x14ac:dyDescent="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4.6" hidden="1" x14ac:dyDescent="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4.6" hidden="1" x14ac:dyDescent="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4.6" hidden="1" x14ac:dyDescent="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4.6" hidden="1" x14ac:dyDescent="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4.6" hidden="1" x14ac:dyDescent="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4.6" hidden="1" x14ac:dyDescent="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4.6" hidden="1" x14ac:dyDescent="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4.6" hidden="1" x14ac:dyDescent="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4.6" hidden="1" x14ac:dyDescent="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4.6" hidden="1" x14ac:dyDescent="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4.6" hidden="1" x14ac:dyDescent="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4.6" hidden="1" x14ac:dyDescent="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4.6" hidden="1" x14ac:dyDescent="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4.6" hidden="1" x14ac:dyDescent="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4.6" hidden="1" x14ac:dyDescent="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4.6" hidden="1" x14ac:dyDescent="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4.6" hidden="1" x14ac:dyDescent="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4.6" hidden="1" x14ac:dyDescent="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4.6" hidden="1" x14ac:dyDescent="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4.6" hidden="1" x14ac:dyDescent="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4.6" hidden="1" x14ac:dyDescent="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4.6" hidden="1" x14ac:dyDescent="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4.6" hidden="1" x14ac:dyDescent="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4.6" hidden="1" x14ac:dyDescent="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4.6" hidden="1" x14ac:dyDescent="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4.6" hidden="1" x14ac:dyDescent="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4.6" hidden="1" x14ac:dyDescent="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4.6" hidden="1" x14ac:dyDescent="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4.6" hidden="1" x14ac:dyDescent="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4.6" hidden="1" x14ac:dyDescent="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4.6" hidden="1" x14ac:dyDescent="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4.6" hidden="1" x14ac:dyDescent="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4.6" hidden="1" x14ac:dyDescent="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4.6" hidden="1" x14ac:dyDescent="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4.6" hidden="1" x14ac:dyDescent="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4.6" hidden="1" x14ac:dyDescent="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4.6" hidden="1" x14ac:dyDescent="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4.6" hidden="1" x14ac:dyDescent="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4.6" hidden="1" x14ac:dyDescent="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4.6" hidden="1" x14ac:dyDescent="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4.6" hidden="1" x14ac:dyDescent="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4.6" hidden="1" x14ac:dyDescent="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4.6" hidden="1" x14ac:dyDescent="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4.6" hidden="1" x14ac:dyDescent="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4.6" hidden="1" x14ac:dyDescent="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4.6" hidden="1" x14ac:dyDescent="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4.6" hidden="1" x14ac:dyDescent="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4.6" hidden="1" x14ac:dyDescent="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4.6" hidden="1" x14ac:dyDescent="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4.6" hidden="1" x14ac:dyDescent="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4.6" hidden="1" x14ac:dyDescent="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4.6" hidden="1" x14ac:dyDescent="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4.6" hidden="1" x14ac:dyDescent="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4.6" hidden="1" x14ac:dyDescent="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4.6" hidden="1" x14ac:dyDescent="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4.6" hidden="1" x14ac:dyDescent="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4.6" hidden="1" x14ac:dyDescent="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4.6" hidden="1" x14ac:dyDescent="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4.6" hidden="1" x14ac:dyDescent="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4.6" hidden="1" x14ac:dyDescent="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4.6" hidden="1" x14ac:dyDescent="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4.6" hidden="1" x14ac:dyDescent="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4.6" hidden="1" x14ac:dyDescent="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4.6" hidden="1" x14ac:dyDescent="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4.6" hidden="1" x14ac:dyDescent="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4.6" hidden="1" x14ac:dyDescent="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4.6" hidden="1" x14ac:dyDescent="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4.6" hidden="1" x14ac:dyDescent="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4.6" hidden="1" x14ac:dyDescent="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4.6" hidden="1" x14ac:dyDescent="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4.6" hidden="1" x14ac:dyDescent="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4.6" hidden="1" x14ac:dyDescent="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4.6" hidden="1" x14ac:dyDescent="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4.6" hidden="1" x14ac:dyDescent="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4.6" hidden="1" x14ac:dyDescent="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4.6" hidden="1" x14ac:dyDescent="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4.6" hidden="1" x14ac:dyDescent="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4.6" hidden="1" x14ac:dyDescent="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4.6" hidden="1" x14ac:dyDescent="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4.6" hidden="1" x14ac:dyDescent="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4.6" hidden="1" x14ac:dyDescent="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4.6" hidden="1" x14ac:dyDescent="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4.6" hidden="1" x14ac:dyDescent="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4.6" hidden="1" x14ac:dyDescent="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4.6" hidden="1" x14ac:dyDescent="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4.6" hidden="1" x14ac:dyDescent="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4.6" hidden="1" x14ac:dyDescent="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4.6" hidden="1" x14ac:dyDescent="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4.6" hidden="1" x14ac:dyDescent="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4.6" hidden="1" x14ac:dyDescent="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4.6" hidden="1" x14ac:dyDescent="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4.6" hidden="1" x14ac:dyDescent="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4.6" hidden="1" x14ac:dyDescent="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4.6" hidden="1" x14ac:dyDescent="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4.6" hidden="1" x14ac:dyDescent="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4.6" hidden="1" x14ac:dyDescent="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4.6" hidden="1" x14ac:dyDescent="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4.6" hidden="1" x14ac:dyDescent="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4.6" hidden="1" x14ac:dyDescent="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4.6" hidden="1" x14ac:dyDescent="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4.6" hidden="1" x14ac:dyDescent="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4.6" hidden="1" x14ac:dyDescent="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4.6" hidden="1" x14ac:dyDescent="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4.6" hidden="1" x14ac:dyDescent="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4.6" hidden="1" x14ac:dyDescent="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4.6" hidden="1" x14ac:dyDescent="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4.6" hidden="1" x14ac:dyDescent="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4.6" hidden="1" x14ac:dyDescent="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4.6" hidden="1" x14ac:dyDescent="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4.6" hidden="1" x14ac:dyDescent="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4.6" hidden="1" x14ac:dyDescent="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4.6" hidden="1" x14ac:dyDescent="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4.6" hidden="1" x14ac:dyDescent="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4.6" hidden="1" x14ac:dyDescent="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4.6" hidden="1" x14ac:dyDescent="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4.6" hidden="1" x14ac:dyDescent="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4.6" hidden="1" x14ac:dyDescent="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4.6" hidden="1" x14ac:dyDescent="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4.6" hidden="1" x14ac:dyDescent="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4.6" hidden="1" x14ac:dyDescent="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4.6" hidden="1" x14ac:dyDescent="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4.6" hidden="1" x14ac:dyDescent="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4.6" hidden="1" x14ac:dyDescent="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4.6" hidden="1" x14ac:dyDescent="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4.6" hidden="1" x14ac:dyDescent="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4.6" hidden="1" x14ac:dyDescent="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4.6" hidden="1" x14ac:dyDescent="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4.6" hidden="1" x14ac:dyDescent="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4.6" hidden="1" x14ac:dyDescent="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4.6" hidden="1" x14ac:dyDescent="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4.6" hidden="1" x14ac:dyDescent="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4.6" hidden="1" x14ac:dyDescent="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4.6" hidden="1" x14ac:dyDescent="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4.6" hidden="1" x14ac:dyDescent="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4.6" hidden="1" x14ac:dyDescent="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4.6" hidden="1" x14ac:dyDescent="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4.6" hidden="1" x14ac:dyDescent="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4.6" hidden="1" x14ac:dyDescent="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4.6" hidden="1" x14ac:dyDescent="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4.6" hidden="1" x14ac:dyDescent="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4.6" hidden="1" x14ac:dyDescent="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4.6" hidden="1" x14ac:dyDescent="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4.6" hidden="1" x14ac:dyDescent="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4.6" hidden="1" x14ac:dyDescent="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4.6" hidden="1" x14ac:dyDescent="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4.6" hidden="1" x14ac:dyDescent="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4.6" hidden="1" x14ac:dyDescent="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4.6" hidden="1" x14ac:dyDescent="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4.6" hidden="1" x14ac:dyDescent="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4.6" hidden="1" x14ac:dyDescent="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4.6" hidden="1" x14ac:dyDescent="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4.6" hidden="1" x14ac:dyDescent="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4.6" hidden="1" x14ac:dyDescent="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4.6" hidden="1" x14ac:dyDescent="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4.6" hidden="1" x14ac:dyDescent="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4.6" hidden="1" x14ac:dyDescent="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4.6" hidden="1" x14ac:dyDescent="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4.6" hidden="1" x14ac:dyDescent="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4.6" hidden="1" x14ac:dyDescent="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4.6" hidden="1" x14ac:dyDescent="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4.6" hidden="1" x14ac:dyDescent="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4.6" hidden="1" x14ac:dyDescent="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4.6" hidden="1" x14ac:dyDescent="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4.6" hidden="1" x14ac:dyDescent="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4.6" hidden="1" x14ac:dyDescent="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4.6" hidden="1" x14ac:dyDescent="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4.6" hidden="1" x14ac:dyDescent="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4.6" hidden="1" x14ac:dyDescent="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4.6" hidden="1" x14ac:dyDescent="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4.6" hidden="1" x14ac:dyDescent="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4.6" hidden="1" x14ac:dyDescent="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4.6" hidden="1" x14ac:dyDescent="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4.6" hidden="1" x14ac:dyDescent="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4.6" hidden="1" x14ac:dyDescent="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4.6" hidden="1" x14ac:dyDescent="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4.6" hidden="1" x14ac:dyDescent="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4.6" hidden="1" x14ac:dyDescent="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4.6" hidden="1" x14ac:dyDescent="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4.6" hidden="1" x14ac:dyDescent="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4.6" hidden="1" x14ac:dyDescent="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4.6" hidden="1" x14ac:dyDescent="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4.6" hidden="1" x14ac:dyDescent="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4.6" hidden="1" x14ac:dyDescent="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4.6" hidden="1" x14ac:dyDescent="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4.6" hidden="1" x14ac:dyDescent="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4.6" hidden="1" x14ac:dyDescent="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4.6" hidden="1" x14ac:dyDescent="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4.6" hidden="1" x14ac:dyDescent="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4.6" hidden="1" x14ac:dyDescent="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4.6" hidden="1" x14ac:dyDescent="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4.6" hidden="1" x14ac:dyDescent="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4.6" hidden="1" x14ac:dyDescent="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4.6" hidden="1" x14ac:dyDescent="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4.6" hidden="1" x14ac:dyDescent="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4.6" hidden="1" x14ac:dyDescent="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4.6" hidden="1" x14ac:dyDescent="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4.6" hidden="1" x14ac:dyDescent="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4.6" hidden="1" x14ac:dyDescent="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4.6" hidden="1" x14ac:dyDescent="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4.6" hidden="1" x14ac:dyDescent="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4.6" hidden="1" x14ac:dyDescent="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4.6" hidden="1" x14ac:dyDescent="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4.6" hidden="1" x14ac:dyDescent="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4.6" hidden="1" x14ac:dyDescent="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4.6" hidden="1" x14ac:dyDescent="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4.6" hidden="1" x14ac:dyDescent="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4.6" hidden="1" x14ac:dyDescent="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4.6" hidden="1" x14ac:dyDescent="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4.6" hidden="1" x14ac:dyDescent="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4.6" hidden="1" x14ac:dyDescent="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4.6" hidden="1" x14ac:dyDescent="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4.6" hidden="1" x14ac:dyDescent="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4.6" hidden="1" x14ac:dyDescent="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4.6" hidden="1" x14ac:dyDescent="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4.6" hidden="1" x14ac:dyDescent="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4.6" hidden="1" x14ac:dyDescent="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4.6" hidden="1" x14ac:dyDescent="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4.6" hidden="1" x14ac:dyDescent="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4.6" hidden="1" x14ac:dyDescent="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4.6" hidden="1" x14ac:dyDescent="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4.6" hidden="1" x14ac:dyDescent="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4.6" hidden="1" x14ac:dyDescent="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4.6" hidden="1" x14ac:dyDescent="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4.6" hidden="1" x14ac:dyDescent="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4.6" hidden="1" x14ac:dyDescent="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4.6" hidden="1" x14ac:dyDescent="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4.6" hidden="1" x14ac:dyDescent="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4.6" hidden="1" x14ac:dyDescent="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4.6" hidden="1" x14ac:dyDescent="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4.6" hidden="1" x14ac:dyDescent="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4.6" hidden="1" x14ac:dyDescent="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4.6" hidden="1" x14ac:dyDescent="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4.6" hidden="1" x14ac:dyDescent="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4.6" hidden="1" x14ac:dyDescent="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4.6" hidden="1" x14ac:dyDescent="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4.6" hidden="1" x14ac:dyDescent="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4.6" hidden="1" x14ac:dyDescent="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4.6" hidden="1" x14ac:dyDescent="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4.6" hidden="1" x14ac:dyDescent="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4.6" hidden="1" x14ac:dyDescent="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4.6" hidden="1" x14ac:dyDescent="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4.6" hidden="1" x14ac:dyDescent="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4.6" hidden="1" x14ac:dyDescent="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4.6" hidden="1" x14ac:dyDescent="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4.6" hidden="1" x14ac:dyDescent="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4.6" hidden="1" x14ac:dyDescent="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4.6" hidden="1" x14ac:dyDescent="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4.6" hidden="1" x14ac:dyDescent="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4.6" hidden="1" x14ac:dyDescent="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4.6" hidden="1" x14ac:dyDescent="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4.6" hidden="1" x14ac:dyDescent="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4.6" hidden="1" x14ac:dyDescent="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4.6" hidden="1" x14ac:dyDescent="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4.6" hidden="1" x14ac:dyDescent="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4.6" hidden="1" x14ac:dyDescent="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4.6" hidden="1" x14ac:dyDescent="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4.6" hidden="1" x14ac:dyDescent="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4.6" hidden="1" x14ac:dyDescent="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4.6" hidden="1" x14ac:dyDescent="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4.6" hidden="1" x14ac:dyDescent="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4.6" hidden="1" x14ac:dyDescent="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4.6" hidden="1" x14ac:dyDescent="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4.6" hidden="1" x14ac:dyDescent="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4.6" hidden="1" x14ac:dyDescent="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4.6" hidden="1" x14ac:dyDescent="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4.6" hidden="1" x14ac:dyDescent="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4.6" hidden="1" x14ac:dyDescent="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4.6" hidden="1" x14ac:dyDescent="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4.6" hidden="1" x14ac:dyDescent="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4.6" hidden="1" x14ac:dyDescent="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4.6" hidden="1" x14ac:dyDescent="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4.6" hidden="1" x14ac:dyDescent="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4.6" hidden="1" x14ac:dyDescent="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4.6" hidden="1" x14ac:dyDescent="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4.6" hidden="1" x14ac:dyDescent="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4.6" hidden="1" x14ac:dyDescent="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4.6" hidden="1" x14ac:dyDescent="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4.6" hidden="1" x14ac:dyDescent="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4.6" hidden="1" x14ac:dyDescent="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4.6" hidden="1" x14ac:dyDescent="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4.6" hidden="1" x14ac:dyDescent="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4.6" hidden="1" x14ac:dyDescent="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4.6" hidden="1" x14ac:dyDescent="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4.6" hidden="1" x14ac:dyDescent="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4.6" hidden="1" x14ac:dyDescent="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4.6" hidden="1" x14ac:dyDescent="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4.6" hidden="1" x14ac:dyDescent="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4.6" hidden="1" x14ac:dyDescent="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4.6" hidden="1" x14ac:dyDescent="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4.6" hidden="1" x14ac:dyDescent="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4.6" hidden="1" x14ac:dyDescent="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4.6" hidden="1" x14ac:dyDescent="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4.6" hidden="1" x14ac:dyDescent="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4.6" hidden="1" x14ac:dyDescent="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4.6" hidden="1" x14ac:dyDescent="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4.6" hidden="1" x14ac:dyDescent="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4.6" hidden="1" x14ac:dyDescent="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4.6" hidden="1" x14ac:dyDescent="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row r="1001" spans="1:27" ht="14.6" hidden="1" x14ac:dyDescent="0.4">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row>
    <row r="1002" spans="1:27" ht="14.6" hidden="1" x14ac:dyDescent="0.4">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row>
    <row r="1003" spans="1:27" ht="14.6" hidden="1" x14ac:dyDescent="0.4">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row>
    <row r="1004" spans="1:27" ht="14.6" hidden="1" x14ac:dyDescent="0.4">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row>
    <row r="1005" spans="1:27" ht="14.6" hidden="1" x14ac:dyDescent="0.4">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row>
    <row r="1006" spans="1:27" ht="14.6" hidden="1" x14ac:dyDescent="0.4">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row>
    <row r="1007" spans="1:27" ht="14.6" hidden="1" x14ac:dyDescent="0.4">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row>
    <row r="1008" spans="1:27" ht="14.6" hidden="1" x14ac:dyDescent="0.4">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row>
    <row r="1009" spans="1:27" ht="14.6" hidden="1" x14ac:dyDescent="0.4">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row>
    <row r="1010" spans="1:27" ht="14.6" hidden="1" x14ac:dyDescent="0.4">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row>
    <row r="1011" spans="1:27" ht="14.6" hidden="1" x14ac:dyDescent="0.4">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row>
    <row r="1012" spans="1:27" ht="14.6" hidden="1" x14ac:dyDescent="0.4">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row>
    <row r="1013" spans="1:27" ht="14.6" hidden="1" x14ac:dyDescent="0.4">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row>
    <row r="1014" spans="1:27" ht="14.6" hidden="1" x14ac:dyDescent="0.4">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row>
    <row r="1015" spans="1:27" ht="14.6" hidden="1" x14ac:dyDescent="0.4">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row>
    <row r="1016" spans="1:27" ht="14.6" hidden="1" x14ac:dyDescent="0.4">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row>
    <row r="1017" spans="1:27" ht="14.6" hidden="1" x14ac:dyDescent="0.4">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row>
    <row r="1018" spans="1:27" ht="14.6" hidden="1" x14ac:dyDescent="0.4">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row>
    <row r="1019" spans="1:27" ht="14.6" hidden="1" x14ac:dyDescent="0.4">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row>
    <row r="1020" spans="1:27" ht="14.6" hidden="1" x14ac:dyDescent="0.4">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row>
    <row r="1021" spans="1:27" ht="14.6" hidden="1" x14ac:dyDescent="0.4">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row>
    <row r="1022" spans="1:27" ht="14.6" hidden="1" x14ac:dyDescent="0.4">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row>
    <row r="1023" spans="1:27" ht="14.6" hidden="1" x14ac:dyDescent="0.4">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row>
    <row r="1024" spans="1:27" ht="14.6" hidden="1" x14ac:dyDescent="0.4">
      <c r="A1024" s="6"/>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row>
    <row r="1025" spans="1:27" ht="14.6" hidden="1" x14ac:dyDescent="0.4">
      <c r="A1025" s="6"/>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row>
    <row r="1026" spans="1:27" ht="14.6" hidden="1" x14ac:dyDescent="0.4">
      <c r="A1026" s="6"/>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row>
    <row r="1027" spans="1:27" ht="14.6" hidden="1" x14ac:dyDescent="0.4">
      <c r="A1027" s="6"/>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row>
    <row r="1028" spans="1:27" ht="14.6" hidden="1" x14ac:dyDescent="0.4">
      <c r="A1028" s="6"/>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row>
    <row r="1029" spans="1:27" ht="14.6" hidden="1" x14ac:dyDescent="0.4">
      <c r="A1029" s="6"/>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row>
    <row r="1030" spans="1:27" ht="14.6" hidden="1" x14ac:dyDescent="0.4">
      <c r="A1030" s="6"/>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row>
    <row r="1031" spans="1:27" ht="14.6" hidden="1" x14ac:dyDescent="0.4">
      <c r="A1031" s="6"/>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row>
    <row r="1032" spans="1:27" ht="14.6" hidden="1" x14ac:dyDescent="0.4">
      <c r="A1032" s="6"/>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row>
    <row r="1033" spans="1:27" ht="14.6" hidden="1" x14ac:dyDescent="0.4">
      <c r="A1033" s="6"/>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row>
    <row r="1034" spans="1:27" ht="14.6" hidden="1" x14ac:dyDescent="0.4">
      <c r="A1034" s="6"/>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row>
    <row r="1035" spans="1:27" ht="14.6" hidden="1" x14ac:dyDescent="0.4">
      <c r="A1035" s="6"/>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row>
    <row r="1036" spans="1:27" ht="14.6" hidden="1" x14ac:dyDescent="0.4">
      <c r="A1036" s="6"/>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row>
    <row r="1037" spans="1:27" ht="14.6" hidden="1" x14ac:dyDescent="0.4">
      <c r="A1037" s="6"/>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row>
    <row r="1038" spans="1:27" ht="14.6" hidden="1" x14ac:dyDescent="0.4">
      <c r="A1038" s="6"/>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row>
    <row r="1039" spans="1:27" ht="14.6" hidden="1" x14ac:dyDescent="0.4">
      <c r="A1039" s="6"/>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row>
    <row r="1040" spans="1:27" ht="14.6" hidden="1" x14ac:dyDescent="0.4">
      <c r="A1040" s="6"/>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row>
    <row r="1041" spans="1:27" ht="14.6" hidden="1" x14ac:dyDescent="0.4">
      <c r="A1041" s="6"/>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row>
    <row r="1042" spans="1:27" ht="14.6" hidden="1" x14ac:dyDescent="0.4">
      <c r="A1042" s="6"/>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row>
    <row r="1043" spans="1:27" ht="14.6" hidden="1" x14ac:dyDescent="0.4">
      <c r="A1043" s="6"/>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row>
    <row r="1044" spans="1:27" ht="14.6" hidden="1" x14ac:dyDescent="0.4">
      <c r="A1044" s="6"/>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row>
    <row r="1045" spans="1:27" ht="14.6" hidden="1" x14ac:dyDescent="0.4">
      <c r="A1045" s="6"/>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row>
    <row r="1046" spans="1:27" ht="14.6" hidden="1" x14ac:dyDescent="0.4">
      <c r="A1046" s="6"/>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row>
    <row r="1047" spans="1:27" ht="14.6" hidden="1" x14ac:dyDescent="0.4">
      <c r="A1047" s="6"/>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row>
    <row r="1048" spans="1:27" ht="14.6" hidden="1" x14ac:dyDescent="0.4">
      <c r="A1048" s="6"/>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row>
    <row r="1049" spans="1:27" ht="14.6" hidden="1" x14ac:dyDescent="0.4">
      <c r="A1049" s="6"/>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row>
    <row r="1050" spans="1:27" ht="14.6" hidden="1" x14ac:dyDescent="0.4">
      <c r="A1050" s="6"/>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row>
    <row r="1051" spans="1:27" ht="14.6" hidden="1" x14ac:dyDescent="0.4">
      <c r="A1051" s="6"/>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row>
    <row r="1052" spans="1:27" ht="14.6" hidden="1" x14ac:dyDescent="0.4">
      <c r="A1052" s="6"/>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row>
    <row r="1053" spans="1:27" ht="14.6" hidden="1" x14ac:dyDescent="0.4">
      <c r="A1053" s="6"/>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row>
    <row r="1054" spans="1:27" ht="14.6" hidden="1" x14ac:dyDescent="0.4">
      <c r="A1054" s="6"/>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row>
    <row r="1055" spans="1:27" ht="14.6" hidden="1" x14ac:dyDescent="0.4">
      <c r="A1055" s="6"/>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row>
    <row r="1056" spans="1:27" ht="14.6" hidden="1" x14ac:dyDescent="0.4">
      <c r="A1056" s="6"/>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row>
    <row r="1057" spans="1:27" ht="14.6" hidden="1" x14ac:dyDescent="0.4">
      <c r="A1057" s="6"/>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row>
    <row r="1058" spans="1:27" ht="14.6" hidden="1" x14ac:dyDescent="0.4">
      <c r="A1058" s="6"/>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row>
    <row r="1059" spans="1:27" ht="14.6" hidden="1" x14ac:dyDescent="0.4">
      <c r="A1059" s="6"/>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row>
  </sheetData>
  <sheetProtection algorithmName="SHA-512" hashValue="RGWZawLyrH7WjEhjZKoYPLmZwbTJqJyQQSKvEmRQ2yUJ9oG4PxnQGZkaLAiLk+jSR/EZ1VuohBXp+lpIxdmHaQ==" saltValue="1s7wSncE31HzLaiD+YMJoQ==" spinCount="100000" sheet="1" objects="1" scenarios="1"/>
  <mergeCells count="3">
    <mergeCell ref="B4:F4"/>
    <mergeCell ref="B8:F11"/>
    <mergeCell ref="C2:E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2453-3320-43BC-AB57-5961D2AB5BDA}">
  <sheetPr codeName="Sheet8">
    <tabColor rgb="FFFF0000"/>
    <pageSetUpPr fitToPage="1"/>
  </sheetPr>
  <dimension ref="B2:T91"/>
  <sheetViews>
    <sheetView zoomScale="85" zoomScaleNormal="85" workbookViewId="0">
      <selection activeCell="K6" sqref="K6"/>
    </sheetView>
  </sheetViews>
  <sheetFormatPr defaultColWidth="8.69140625" defaultRowHeight="14.6" x14ac:dyDescent="0.4"/>
  <cols>
    <col min="1" max="1" width="1.84375" style="40" customWidth="1"/>
    <col min="2" max="2" width="38.69140625" style="40" customWidth="1"/>
    <col min="3" max="3" width="13.15234375" style="40" customWidth="1"/>
    <col min="4" max="4" width="12.15234375" style="40" customWidth="1"/>
    <col min="5" max="7" width="13.15234375" style="40" customWidth="1"/>
    <col min="8" max="8" width="13.4609375" style="40" customWidth="1"/>
    <col min="9" max="12" width="13.15234375" style="40" customWidth="1"/>
    <col min="13" max="14" width="34.53515625" style="47" customWidth="1"/>
    <col min="15" max="15" width="52" style="47" customWidth="1"/>
    <col min="16" max="19" width="38" style="47" customWidth="1"/>
    <col min="20" max="20" width="38.53515625" style="47" customWidth="1"/>
    <col min="21" max="16384" width="8.69140625" style="40"/>
  </cols>
  <sheetData>
    <row r="2" spans="2:10" ht="15.9" x14ac:dyDescent="0.4">
      <c r="B2" s="276" t="s">
        <v>80</v>
      </c>
      <c r="C2" s="277"/>
      <c r="D2" s="277"/>
      <c r="E2" s="277"/>
      <c r="F2" s="277"/>
      <c r="G2" s="277"/>
      <c r="H2" s="278"/>
    </row>
    <row r="3" spans="2:10" s="47" customFormat="1" ht="29.15" x14ac:dyDescent="0.4">
      <c r="B3" s="50" t="s">
        <v>46</v>
      </c>
      <c r="C3" s="50" t="s">
        <v>47</v>
      </c>
      <c r="D3" s="50" t="s">
        <v>30</v>
      </c>
      <c r="E3" s="50" t="s">
        <v>48</v>
      </c>
      <c r="F3" s="50" t="s">
        <v>49</v>
      </c>
      <c r="G3" s="50" t="s">
        <v>50</v>
      </c>
      <c r="H3" s="50" t="s">
        <v>78</v>
      </c>
      <c r="I3" s="50" t="s">
        <v>135</v>
      </c>
      <c r="J3" s="50" t="s">
        <v>185</v>
      </c>
    </row>
    <row r="4" spans="2:10" ht="43.75" x14ac:dyDescent="0.4">
      <c r="B4" s="56" t="s">
        <v>51</v>
      </c>
      <c r="C4" s="56" t="s">
        <v>95</v>
      </c>
      <c r="D4" s="49" t="s">
        <v>73</v>
      </c>
      <c r="E4" s="49" t="s">
        <v>25</v>
      </c>
      <c r="F4" s="56" t="s">
        <v>28</v>
      </c>
      <c r="G4" s="49" t="s">
        <v>28</v>
      </c>
      <c r="H4" s="56" t="s">
        <v>84</v>
      </c>
      <c r="I4" s="56" t="s">
        <v>137</v>
      </c>
      <c r="J4" s="49" t="s">
        <v>188</v>
      </c>
    </row>
    <row r="5" spans="2:10" ht="29.15" x14ac:dyDescent="0.4">
      <c r="B5" s="56" t="s">
        <v>52</v>
      </c>
      <c r="C5" s="56">
        <v>30</v>
      </c>
      <c r="D5" s="49" t="s">
        <v>53</v>
      </c>
      <c r="E5" s="56" t="s">
        <v>54</v>
      </c>
      <c r="F5" s="56" t="s">
        <v>27</v>
      </c>
      <c r="G5" s="56" t="s">
        <v>55</v>
      </c>
      <c r="H5" s="56" t="s">
        <v>81</v>
      </c>
      <c r="I5" s="56" t="s">
        <v>136</v>
      </c>
      <c r="J5" s="49" t="s">
        <v>186</v>
      </c>
    </row>
    <row r="6" spans="2:10" ht="43.75" x14ac:dyDescent="0.4">
      <c r="B6" s="56" t="s">
        <v>56</v>
      </c>
      <c r="C6" s="56">
        <v>40</v>
      </c>
      <c r="D6" s="49" t="s">
        <v>90</v>
      </c>
      <c r="E6" s="56" t="s">
        <v>57</v>
      </c>
      <c r="F6" s="56" t="s">
        <v>58</v>
      </c>
      <c r="G6" s="56"/>
      <c r="H6" s="56" t="s">
        <v>82</v>
      </c>
      <c r="I6" s="56" t="s">
        <v>138</v>
      </c>
      <c r="J6" s="49" t="s">
        <v>179</v>
      </c>
    </row>
    <row r="7" spans="2:10" ht="29.15" x14ac:dyDescent="0.4">
      <c r="B7" s="56" t="s">
        <v>163</v>
      </c>
      <c r="C7" s="56">
        <v>50</v>
      </c>
      <c r="D7" s="49"/>
      <c r="E7" s="56"/>
      <c r="F7" s="56"/>
      <c r="G7" s="56"/>
      <c r="H7" s="56" t="s">
        <v>83</v>
      </c>
      <c r="I7" s="56"/>
      <c r="J7" s="49" t="s">
        <v>187</v>
      </c>
    </row>
    <row r="8" spans="2:10" x14ac:dyDescent="0.4">
      <c r="B8" s="56" t="s">
        <v>59</v>
      </c>
      <c r="C8" s="56">
        <v>60</v>
      </c>
      <c r="D8" s="56"/>
      <c r="E8" s="56"/>
      <c r="F8" s="56"/>
      <c r="G8" s="56"/>
      <c r="H8" s="56"/>
      <c r="I8" s="56"/>
      <c r="J8" s="56"/>
    </row>
    <row r="9" spans="2:10" x14ac:dyDescent="0.4">
      <c r="B9" s="56" t="s">
        <v>103</v>
      </c>
      <c r="C9" s="56">
        <v>70</v>
      </c>
      <c r="D9" s="56"/>
      <c r="E9" s="56"/>
      <c r="F9" s="56"/>
      <c r="G9" s="56"/>
      <c r="H9" s="56"/>
      <c r="I9" s="56"/>
      <c r="J9" s="56"/>
    </row>
    <row r="10" spans="2:10" x14ac:dyDescent="0.4">
      <c r="B10" s="56" t="s">
        <v>104</v>
      </c>
      <c r="C10" s="56"/>
      <c r="D10" s="56"/>
      <c r="E10" s="56"/>
      <c r="F10" s="56"/>
      <c r="G10" s="56"/>
      <c r="H10" s="56"/>
      <c r="I10" s="56"/>
      <c r="J10" s="56"/>
    </row>
    <row r="11" spans="2:10" x14ac:dyDescent="0.4">
      <c r="B11" s="56" t="s">
        <v>60</v>
      </c>
      <c r="C11" s="56"/>
      <c r="D11" s="56"/>
      <c r="E11" s="56"/>
      <c r="F11" s="56"/>
      <c r="G11" s="56"/>
      <c r="H11" s="56"/>
      <c r="I11" s="56"/>
      <c r="J11" s="56"/>
    </row>
    <row r="12" spans="2:10" x14ac:dyDescent="0.4">
      <c r="B12" s="56" t="s">
        <v>61</v>
      </c>
      <c r="C12" s="56"/>
      <c r="D12" s="56"/>
      <c r="E12" s="56"/>
      <c r="F12" s="56"/>
      <c r="G12" s="56"/>
      <c r="H12" s="56"/>
      <c r="I12" s="56"/>
      <c r="J12" s="56"/>
    </row>
    <row r="13" spans="2:10" x14ac:dyDescent="0.4">
      <c r="B13" s="56" t="s">
        <v>94</v>
      </c>
      <c r="C13" s="56"/>
      <c r="D13" s="56"/>
      <c r="E13" s="56"/>
      <c r="F13" s="56"/>
      <c r="G13" s="56"/>
      <c r="H13" s="56"/>
      <c r="I13" s="56"/>
      <c r="J13" s="56"/>
    </row>
    <row r="14" spans="2:10" x14ac:dyDescent="0.4">
      <c r="B14" s="56" t="s">
        <v>62</v>
      </c>
      <c r="C14" s="56"/>
      <c r="D14" s="56"/>
      <c r="E14" s="56"/>
      <c r="F14" s="56"/>
      <c r="G14" s="56"/>
      <c r="H14" s="56"/>
      <c r="I14" s="56"/>
      <c r="J14" s="56"/>
    </row>
    <row r="15" spans="2:10" x14ac:dyDescent="0.4">
      <c r="B15" s="56" t="s">
        <v>63</v>
      </c>
      <c r="C15" s="56"/>
      <c r="D15" s="56"/>
      <c r="E15" s="56"/>
      <c r="F15" s="56"/>
      <c r="G15" s="56"/>
      <c r="H15" s="56"/>
      <c r="I15" s="56"/>
      <c r="J15" s="56"/>
    </row>
    <row r="16" spans="2:10" x14ac:dyDescent="0.4">
      <c r="B16" s="56" t="str">
        <f>'Proposed Cross-Sections'!I8</f>
        <v>Custom Feature #1</v>
      </c>
      <c r="C16" s="56"/>
      <c r="D16" s="56"/>
      <c r="E16" s="56"/>
      <c r="F16" s="56"/>
      <c r="G16" s="56"/>
      <c r="H16" s="56"/>
      <c r="I16" s="56"/>
      <c r="J16" s="56"/>
    </row>
    <row r="17" spans="2:20" x14ac:dyDescent="0.4">
      <c r="B17" s="56" t="str">
        <f>'Proposed Cross-Sections'!I9</f>
        <v>Custom Feature #2</v>
      </c>
      <c r="C17" s="56"/>
      <c r="D17" s="56"/>
      <c r="E17" s="56"/>
      <c r="F17" s="56"/>
      <c r="G17" s="56"/>
      <c r="H17" s="56"/>
      <c r="I17" s="56"/>
      <c r="J17" s="56"/>
    </row>
    <row r="18" spans="2:20" x14ac:dyDescent="0.4">
      <c r="B18" s="56" t="str">
        <f>'Proposed Cross-Sections'!I10</f>
        <v>Custom Feature #3</v>
      </c>
      <c r="C18" s="56"/>
      <c r="D18" s="56"/>
      <c r="E18" s="56"/>
      <c r="F18" s="56"/>
      <c r="G18" s="56"/>
      <c r="H18" s="56"/>
      <c r="I18" s="56"/>
      <c r="J18" s="56"/>
    </row>
    <row r="19" spans="2:20" x14ac:dyDescent="0.4">
      <c r="B19" s="56" t="str">
        <f>'Proposed Cross-Sections'!I11</f>
        <v>Custom Feature #4</v>
      </c>
      <c r="C19" s="56"/>
      <c r="D19" s="56"/>
      <c r="E19" s="56"/>
      <c r="F19" s="56"/>
      <c r="G19" s="56"/>
      <c r="H19" s="56"/>
      <c r="I19" s="56"/>
      <c r="J19" s="56"/>
    </row>
    <row r="20" spans="2:20" x14ac:dyDescent="0.4">
      <c r="B20" s="56" t="str">
        <f>'Proposed Cross-Sections'!K8</f>
        <v>Custom Feature #5</v>
      </c>
      <c r="C20" s="56"/>
      <c r="D20" s="56"/>
      <c r="E20" s="56"/>
      <c r="F20" s="56"/>
      <c r="G20" s="56"/>
      <c r="H20" s="56"/>
      <c r="I20" s="56"/>
      <c r="J20" s="56"/>
    </row>
    <row r="21" spans="2:20" x14ac:dyDescent="0.4">
      <c r="B21" s="56" t="str">
        <f>'Proposed Cross-Sections'!K9</f>
        <v>Custom Feature #6</v>
      </c>
      <c r="C21" s="56"/>
      <c r="D21" s="56"/>
      <c r="E21" s="56"/>
      <c r="F21" s="56"/>
      <c r="G21" s="56"/>
      <c r="H21" s="56"/>
      <c r="I21" s="56"/>
      <c r="J21" s="56"/>
    </row>
    <row r="22" spans="2:20" x14ac:dyDescent="0.4">
      <c r="B22" s="56" t="str">
        <f>'Proposed Cross-Sections'!K10</f>
        <v>Custom Feature #7</v>
      </c>
      <c r="C22" s="56"/>
      <c r="D22" s="56"/>
      <c r="E22" s="56"/>
      <c r="F22" s="56"/>
      <c r="G22" s="56"/>
      <c r="H22" s="56"/>
      <c r="I22" s="56"/>
      <c r="J22" s="56"/>
    </row>
    <row r="23" spans="2:20" x14ac:dyDescent="0.4">
      <c r="B23" s="56" t="str">
        <f>'Proposed Cross-Sections'!K11</f>
        <v>Custom Feature #8</v>
      </c>
      <c r="C23" s="56"/>
      <c r="D23" s="56"/>
      <c r="E23" s="56"/>
      <c r="F23" s="56"/>
      <c r="G23" s="56"/>
      <c r="H23" s="56"/>
      <c r="I23" s="56"/>
      <c r="J23" s="56"/>
    </row>
    <row r="25" spans="2:20" x14ac:dyDescent="0.4">
      <c r="B25" s="285" t="s">
        <v>64</v>
      </c>
      <c r="C25" s="275" t="s">
        <v>65</v>
      </c>
      <c r="D25" s="275"/>
      <c r="E25" s="275" t="s">
        <v>66</v>
      </c>
      <c r="F25" s="275"/>
      <c r="G25" s="275" t="s">
        <v>67</v>
      </c>
      <c r="H25" s="275"/>
      <c r="I25" s="53"/>
      <c r="J25" s="53"/>
      <c r="K25" s="53"/>
      <c r="L25" s="53"/>
      <c r="M25" s="57"/>
      <c r="N25" s="57"/>
      <c r="O25" s="57"/>
      <c r="P25" s="57"/>
      <c r="Q25" s="57"/>
      <c r="R25" s="57"/>
      <c r="S25" s="57"/>
      <c r="T25" s="57"/>
    </row>
    <row r="26" spans="2:20" x14ac:dyDescent="0.4">
      <c r="B26" s="285"/>
      <c r="C26" s="275" t="s">
        <v>68</v>
      </c>
      <c r="D26" s="275"/>
      <c r="E26" s="275" t="s">
        <v>69</v>
      </c>
      <c r="F26" s="275"/>
      <c r="G26" s="275" t="s">
        <v>70</v>
      </c>
      <c r="H26" s="275"/>
      <c r="I26" s="53"/>
      <c r="J26" s="53"/>
      <c r="K26" s="53"/>
      <c r="L26" s="53"/>
      <c r="M26" s="57"/>
      <c r="N26" s="57"/>
      <c r="O26" s="57"/>
      <c r="P26" s="57"/>
      <c r="Q26" s="57"/>
      <c r="R26" s="57"/>
      <c r="S26" s="57"/>
      <c r="T26" s="57"/>
    </row>
    <row r="27" spans="2:20" ht="47.15" customHeight="1" x14ac:dyDescent="0.4">
      <c r="B27" s="51" t="s">
        <v>102</v>
      </c>
      <c r="C27" s="275">
        <v>30</v>
      </c>
      <c r="D27" s="275"/>
      <c r="E27" s="275">
        <v>40</v>
      </c>
      <c r="F27" s="275"/>
      <c r="G27" s="275">
        <v>50</v>
      </c>
      <c r="H27" s="275"/>
      <c r="I27" s="275">
        <v>60</v>
      </c>
      <c r="J27" s="275"/>
      <c r="K27" s="275">
        <v>70</v>
      </c>
      <c r="L27" s="275"/>
      <c r="M27" s="57"/>
      <c r="N27" s="57"/>
      <c r="O27" s="57"/>
      <c r="P27" s="57"/>
      <c r="Q27" s="57"/>
      <c r="R27" s="57"/>
      <c r="S27" s="57"/>
      <c r="T27" s="57"/>
    </row>
    <row r="28" spans="2:20" ht="29.15" x14ac:dyDescent="0.4">
      <c r="B28" s="51" t="s">
        <v>71</v>
      </c>
      <c r="C28" s="275" t="s">
        <v>28</v>
      </c>
      <c r="D28" s="275"/>
      <c r="E28" s="275" t="s">
        <v>55</v>
      </c>
      <c r="F28" s="275"/>
      <c r="G28" s="52"/>
      <c r="H28" s="52"/>
      <c r="I28" s="52"/>
      <c r="J28" s="52"/>
      <c r="K28" s="52"/>
      <c r="L28" s="52"/>
      <c r="M28" s="57"/>
      <c r="N28" s="57"/>
      <c r="O28" s="57"/>
      <c r="P28" s="57"/>
      <c r="Q28" s="57"/>
      <c r="R28" s="57"/>
      <c r="S28" s="57"/>
      <c r="T28" s="57"/>
    </row>
    <row r="29" spans="2:20" s="47" customFormat="1" x14ac:dyDescent="0.4">
      <c r="B29" s="51" t="s">
        <v>72</v>
      </c>
      <c r="C29" s="284" t="s">
        <v>73</v>
      </c>
      <c r="D29" s="284"/>
      <c r="E29" s="284" t="s">
        <v>53</v>
      </c>
      <c r="F29" s="284"/>
      <c r="G29" s="284" t="s">
        <v>90</v>
      </c>
      <c r="H29" s="284"/>
      <c r="I29" s="54"/>
      <c r="J29" s="54"/>
      <c r="K29" s="54"/>
      <c r="L29" s="54"/>
      <c r="M29" s="57"/>
      <c r="N29" s="57"/>
      <c r="O29" s="57"/>
      <c r="P29" s="57"/>
      <c r="Q29" s="57"/>
      <c r="R29" s="57"/>
      <c r="S29" s="57"/>
      <c r="T29" s="57"/>
    </row>
    <row r="30" spans="2:20" ht="43.75" x14ac:dyDescent="0.4">
      <c r="B30" s="53"/>
      <c r="C30" s="58" t="s">
        <v>74</v>
      </c>
      <c r="D30" s="58" t="s">
        <v>75</v>
      </c>
      <c r="E30" s="58" t="s">
        <v>74</v>
      </c>
      <c r="F30" s="58" t="s">
        <v>75</v>
      </c>
      <c r="G30" s="58" t="s">
        <v>74</v>
      </c>
      <c r="H30" s="58" t="s">
        <v>75</v>
      </c>
      <c r="I30" s="58" t="s">
        <v>74</v>
      </c>
      <c r="J30" s="58" t="s">
        <v>75</v>
      </c>
      <c r="K30" s="58" t="s">
        <v>74</v>
      </c>
      <c r="L30" s="58" t="s">
        <v>75</v>
      </c>
      <c r="M30" s="271" t="s">
        <v>147</v>
      </c>
      <c r="N30" s="273"/>
      <c r="O30" s="271" t="s">
        <v>141</v>
      </c>
      <c r="P30" s="272"/>
      <c r="Q30" s="272"/>
      <c r="R30" s="273"/>
      <c r="S30" s="103"/>
      <c r="T30" s="103"/>
    </row>
    <row r="31" spans="2:20" ht="72.900000000000006" x14ac:dyDescent="0.4">
      <c r="B31" s="53" t="s">
        <v>51</v>
      </c>
      <c r="C31" s="55">
        <v>2.6</v>
      </c>
      <c r="D31" s="55">
        <v>2</v>
      </c>
      <c r="E31" s="55">
        <v>2.6</v>
      </c>
      <c r="F31" s="55">
        <v>2</v>
      </c>
      <c r="G31" s="55">
        <v>2.6</v>
      </c>
      <c r="H31" s="55">
        <v>2</v>
      </c>
      <c r="I31" s="55"/>
      <c r="J31" s="55"/>
      <c r="K31" s="55"/>
      <c r="L31" s="55"/>
      <c r="M31" s="57" t="s">
        <v>143</v>
      </c>
      <c r="N31" s="57" t="s">
        <v>152</v>
      </c>
      <c r="O31" s="57" t="s">
        <v>151</v>
      </c>
      <c r="P31" s="57"/>
      <c r="Q31" s="57"/>
      <c r="R31" s="57"/>
      <c r="S31" s="57"/>
      <c r="T31" s="57"/>
    </row>
    <row r="32" spans="2:20" x14ac:dyDescent="0.4">
      <c r="B32" s="53" t="s">
        <v>52</v>
      </c>
      <c r="C32" s="55">
        <v>3.2</v>
      </c>
      <c r="D32" s="55">
        <v>3.2</v>
      </c>
      <c r="E32" s="55"/>
      <c r="F32" s="55"/>
      <c r="G32" s="55"/>
      <c r="H32" s="55"/>
      <c r="I32" s="55"/>
      <c r="J32" s="55"/>
      <c r="K32" s="55"/>
      <c r="L32" s="55"/>
      <c r="M32" s="57"/>
      <c r="N32" s="57"/>
      <c r="O32" s="57"/>
      <c r="P32" s="57"/>
      <c r="Q32" s="57"/>
      <c r="R32" s="57"/>
      <c r="S32" s="57"/>
      <c r="T32" s="57"/>
    </row>
    <row r="33" spans="2:20" x14ac:dyDescent="0.4">
      <c r="B33" s="53" t="s">
        <v>56</v>
      </c>
      <c r="C33" s="55">
        <v>4.5</v>
      </c>
      <c r="D33" s="55">
        <v>3.9</v>
      </c>
      <c r="E33" s="55"/>
      <c r="F33" s="55"/>
      <c r="G33" s="55"/>
      <c r="H33" s="55"/>
      <c r="I33" s="55"/>
      <c r="J33" s="55"/>
      <c r="K33" s="55"/>
      <c r="L33" s="55"/>
      <c r="M33" s="57"/>
      <c r="N33" s="57"/>
      <c r="O33" s="57"/>
      <c r="P33" s="57"/>
      <c r="Q33" s="57"/>
      <c r="R33" s="57"/>
      <c r="S33" s="57"/>
      <c r="T33" s="57"/>
    </row>
    <row r="34" spans="2:20" ht="58.3" x14ac:dyDescent="0.4">
      <c r="B34" s="53" t="s">
        <v>163</v>
      </c>
      <c r="C34" s="55">
        <v>3</v>
      </c>
      <c r="D34" s="55">
        <v>2.75</v>
      </c>
      <c r="E34" s="55"/>
      <c r="F34" s="55"/>
      <c r="G34" s="55"/>
      <c r="H34" s="55"/>
      <c r="I34" s="55"/>
      <c r="J34" s="55"/>
      <c r="K34" s="55"/>
      <c r="L34" s="55"/>
      <c r="M34" s="57" t="s">
        <v>105</v>
      </c>
      <c r="N34" s="57" t="s">
        <v>146</v>
      </c>
      <c r="O34" s="57" t="s">
        <v>165</v>
      </c>
      <c r="P34" s="57" t="s">
        <v>166</v>
      </c>
      <c r="Q34" s="57"/>
      <c r="R34" s="57"/>
      <c r="S34" s="57"/>
      <c r="T34" s="57"/>
    </row>
    <row r="35" spans="2:20" ht="58.3" x14ac:dyDescent="0.4">
      <c r="B35" s="53" t="s">
        <v>59</v>
      </c>
      <c r="C35" s="55">
        <v>2</v>
      </c>
      <c r="D35" s="55">
        <v>1.5</v>
      </c>
      <c r="E35" s="55">
        <v>2</v>
      </c>
      <c r="F35" s="55">
        <v>1.5</v>
      </c>
      <c r="G35" s="55">
        <v>2</v>
      </c>
      <c r="H35" s="55">
        <v>1.5</v>
      </c>
      <c r="I35" s="55"/>
      <c r="J35" s="55"/>
      <c r="K35" s="55"/>
      <c r="L35" s="55"/>
      <c r="M35" s="57" t="s">
        <v>86</v>
      </c>
      <c r="N35" s="57" t="s">
        <v>146</v>
      </c>
      <c r="O35" s="57" t="s">
        <v>168</v>
      </c>
      <c r="P35" s="57" t="s">
        <v>169</v>
      </c>
      <c r="Q35" s="57"/>
      <c r="R35" s="57"/>
      <c r="S35" s="57"/>
      <c r="T35" s="57"/>
    </row>
    <row r="36" spans="2:20" ht="102" x14ac:dyDescent="0.4">
      <c r="B36" s="53" t="s">
        <v>103</v>
      </c>
      <c r="C36" s="55">
        <v>2.2999999999999998</v>
      </c>
      <c r="D36" s="55">
        <v>1.8</v>
      </c>
      <c r="E36" s="55">
        <v>2.5</v>
      </c>
      <c r="F36" s="55">
        <v>2.2999999999999998</v>
      </c>
      <c r="G36" s="55">
        <v>2.8</v>
      </c>
      <c r="H36" s="55">
        <v>2.2999999999999998</v>
      </c>
      <c r="I36" s="55"/>
      <c r="J36" s="55"/>
      <c r="K36" s="55"/>
      <c r="L36" s="55"/>
      <c r="M36" s="57" t="s">
        <v>86</v>
      </c>
      <c r="N36" s="57" t="s">
        <v>146</v>
      </c>
      <c r="O36" s="57" t="s">
        <v>145</v>
      </c>
      <c r="P36" s="57" t="s">
        <v>148</v>
      </c>
      <c r="Q36" s="57" t="s">
        <v>170</v>
      </c>
      <c r="R36" s="57" t="s">
        <v>171</v>
      </c>
      <c r="S36" s="57" t="s">
        <v>172</v>
      </c>
      <c r="T36" s="57" t="s">
        <v>173</v>
      </c>
    </row>
    <row r="37" spans="2:20" ht="102" x14ac:dyDescent="0.4">
      <c r="B37" s="53" t="s">
        <v>104</v>
      </c>
      <c r="C37" s="55">
        <v>3.3</v>
      </c>
      <c r="D37" s="55">
        <v>2.2999999999999998</v>
      </c>
      <c r="E37" s="55">
        <v>3.3</v>
      </c>
      <c r="F37" s="55">
        <v>2.8</v>
      </c>
      <c r="G37" s="55">
        <v>4.3</v>
      </c>
      <c r="H37" s="55">
        <v>3.3</v>
      </c>
      <c r="I37" s="55"/>
      <c r="J37" s="55"/>
      <c r="K37" s="55"/>
      <c r="L37" s="55"/>
      <c r="M37" s="57" t="s">
        <v>86</v>
      </c>
      <c r="N37" s="57" t="s">
        <v>146</v>
      </c>
      <c r="O37" s="57" t="s">
        <v>145</v>
      </c>
      <c r="P37" s="57" t="s">
        <v>148</v>
      </c>
      <c r="Q37" s="57" t="s">
        <v>174</v>
      </c>
      <c r="R37" s="57" t="s">
        <v>175</v>
      </c>
      <c r="S37" s="57" t="s">
        <v>176</v>
      </c>
      <c r="T37" s="57" t="s">
        <v>177</v>
      </c>
    </row>
    <row r="38" spans="2:20" ht="43.75" x14ac:dyDescent="0.4">
      <c r="B38" s="53" t="s">
        <v>60</v>
      </c>
      <c r="C38" s="55">
        <v>3</v>
      </c>
      <c r="D38" s="55">
        <v>3</v>
      </c>
      <c r="E38" s="55">
        <v>4.5</v>
      </c>
      <c r="F38" s="55">
        <v>4.5</v>
      </c>
      <c r="G38" s="55"/>
      <c r="H38" s="55"/>
      <c r="I38" s="55"/>
      <c r="J38" s="55"/>
      <c r="K38" s="55"/>
      <c r="L38" s="55"/>
      <c r="M38" s="57" t="s">
        <v>87</v>
      </c>
      <c r="N38" s="57"/>
      <c r="O38" s="57" t="s">
        <v>144</v>
      </c>
      <c r="P38" s="57"/>
      <c r="Q38" s="57"/>
      <c r="R38" s="57"/>
      <c r="S38" s="57"/>
      <c r="T38" s="57"/>
    </row>
    <row r="39" spans="2:20" x14ac:dyDescent="0.4">
      <c r="B39" s="53" t="s">
        <v>61</v>
      </c>
      <c r="C39" s="55">
        <v>2</v>
      </c>
      <c r="D39" s="55">
        <v>1.8</v>
      </c>
      <c r="E39" s="55"/>
      <c r="F39" s="55"/>
      <c r="G39" s="55"/>
      <c r="H39" s="55"/>
      <c r="I39" s="55"/>
      <c r="J39" s="55"/>
      <c r="K39" s="55"/>
      <c r="L39" s="55"/>
      <c r="M39" s="57" t="s">
        <v>89</v>
      </c>
      <c r="N39" s="57"/>
      <c r="O39" s="57"/>
      <c r="P39" s="57"/>
      <c r="Q39" s="57"/>
      <c r="R39" s="57"/>
      <c r="S39" s="57"/>
      <c r="T39" s="57"/>
    </row>
    <row r="40" spans="2:20" x14ac:dyDescent="0.4">
      <c r="B40" s="53" t="s">
        <v>94</v>
      </c>
      <c r="C40" s="55"/>
      <c r="D40" s="55"/>
      <c r="E40" s="55"/>
      <c r="F40" s="55"/>
      <c r="G40" s="55"/>
      <c r="H40" s="55"/>
      <c r="I40" s="55"/>
      <c r="J40" s="55"/>
      <c r="K40" s="55"/>
      <c r="L40" s="55"/>
      <c r="M40" s="57"/>
      <c r="N40" s="57"/>
      <c r="O40" s="57"/>
      <c r="P40" s="57"/>
      <c r="Q40" s="57"/>
      <c r="R40" s="57"/>
      <c r="S40" s="57"/>
      <c r="T40" s="57"/>
    </row>
    <row r="41" spans="2:20" x14ac:dyDescent="0.4">
      <c r="B41" s="53" t="s">
        <v>62</v>
      </c>
      <c r="C41" s="55">
        <v>2.7</v>
      </c>
      <c r="D41" s="55">
        <v>1.8</v>
      </c>
      <c r="E41" s="55"/>
      <c r="F41" s="55"/>
      <c r="G41" s="55"/>
      <c r="H41" s="55"/>
      <c r="I41" s="55"/>
      <c r="J41" s="55"/>
      <c r="K41" s="55"/>
      <c r="L41" s="55"/>
      <c r="M41" s="57" t="s">
        <v>89</v>
      </c>
      <c r="N41" s="57"/>
      <c r="O41" s="57"/>
      <c r="P41" s="57"/>
      <c r="Q41" s="57"/>
      <c r="R41" s="57"/>
      <c r="S41" s="57"/>
      <c r="T41" s="57"/>
    </row>
    <row r="42" spans="2:20" ht="29.15" x14ac:dyDescent="0.4">
      <c r="B42" s="53" t="s">
        <v>63</v>
      </c>
      <c r="C42" s="55">
        <v>0.5</v>
      </c>
      <c r="D42" s="55">
        <v>0</v>
      </c>
      <c r="E42" s="55">
        <v>1</v>
      </c>
      <c r="F42" s="55">
        <v>0.5</v>
      </c>
      <c r="G42" s="55">
        <v>2</v>
      </c>
      <c r="H42" s="55">
        <v>1.5</v>
      </c>
      <c r="I42" s="55">
        <v>2.5</v>
      </c>
      <c r="J42" s="55">
        <v>2</v>
      </c>
      <c r="K42" s="55">
        <v>3.5</v>
      </c>
      <c r="L42" s="55">
        <v>3</v>
      </c>
      <c r="M42" s="57" t="s">
        <v>88</v>
      </c>
      <c r="N42" s="57"/>
      <c r="O42" s="57" t="s">
        <v>150</v>
      </c>
      <c r="P42" s="57"/>
      <c r="Q42" s="57"/>
      <c r="R42" s="57"/>
      <c r="S42" s="57"/>
      <c r="T42" s="57"/>
    </row>
    <row r="44" spans="2:20" ht="15.9" x14ac:dyDescent="0.4">
      <c r="B44" s="279" t="s">
        <v>79</v>
      </c>
      <c r="C44" s="280"/>
      <c r="D44" s="280"/>
      <c r="E44" s="280"/>
      <c r="F44" s="280"/>
      <c r="G44" s="280"/>
      <c r="H44" s="280"/>
      <c r="I44" s="280"/>
      <c r="J44" s="280"/>
      <c r="K44" s="280"/>
      <c r="L44" s="281"/>
    </row>
    <row r="45" spans="2:20" x14ac:dyDescent="0.4">
      <c r="B45" s="60"/>
      <c r="C45" s="282" t="s">
        <v>76</v>
      </c>
      <c r="D45" s="282"/>
      <c r="E45" s="282"/>
      <c r="F45" s="282"/>
      <c r="G45" s="282"/>
      <c r="H45" s="283" t="s">
        <v>77</v>
      </c>
      <c r="I45" s="283"/>
      <c r="J45" s="283"/>
      <c r="K45" s="283"/>
      <c r="L45" s="283"/>
    </row>
    <row r="46" spans="2:20" x14ac:dyDescent="0.4">
      <c r="B46" s="48" t="s">
        <v>51</v>
      </c>
      <c r="C46" s="81">
        <v>2.6</v>
      </c>
      <c r="D46" s="81">
        <v>2.6</v>
      </c>
      <c r="E46" s="81">
        <v>2.6</v>
      </c>
      <c r="F46" s="81"/>
      <c r="G46" s="81"/>
      <c r="H46" s="81">
        <v>2</v>
      </c>
      <c r="I46" s="81">
        <v>2</v>
      </c>
      <c r="J46" s="81">
        <v>2</v>
      </c>
      <c r="K46" s="81"/>
      <c r="L46" s="81"/>
    </row>
    <row r="47" spans="2:20" x14ac:dyDescent="0.4">
      <c r="B47" s="48" t="s">
        <v>52</v>
      </c>
      <c r="C47" s="81">
        <v>3.25</v>
      </c>
      <c r="D47" s="81"/>
      <c r="E47" s="81"/>
      <c r="F47" s="81"/>
      <c r="G47" s="81"/>
      <c r="H47" s="81">
        <v>3.25</v>
      </c>
      <c r="I47" s="81"/>
      <c r="J47" s="81"/>
      <c r="K47" s="81"/>
      <c r="L47" s="81"/>
    </row>
    <row r="48" spans="2:20" x14ac:dyDescent="0.4">
      <c r="B48" s="48" t="s">
        <v>56</v>
      </c>
      <c r="C48" s="81">
        <v>4.5</v>
      </c>
      <c r="D48" s="81"/>
      <c r="E48" s="81"/>
      <c r="F48" s="81"/>
      <c r="G48" s="81"/>
      <c r="H48" s="81">
        <v>3.9</v>
      </c>
      <c r="I48" s="81"/>
      <c r="J48" s="81"/>
      <c r="K48" s="81"/>
      <c r="L48" s="81"/>
    </row>
    <row r="49" spans="2:12" x14ac:dyDescent="0.4">
      <c r="B49" s="48" t="s">
        <v>163</v>
      </c>
      <c r="C49" s="81">
        <v>3</v>
      </c>
      <c r="D49" s="81"/>
      <c r="E49" s="81"/>
      <c r="F49" s="81"/>
      <c r="G49" s="81"/>
      <c r="H49" s="81">
        <v>2.75</v>
      </c>
      <c r="I49" s="81"/>
      <c r="J49" s="81"/>
      <c r="K49" s="81"/>
      <c r="L49" s="81"/>
    </row>
    <row r="50" spans="2:12" x14ac:dyDescent="0.4">
      <c r="B50" s="48" t="s">
        <v>59</v>
      </c>
      <c r="C50" s="81">
        <v>2</v>
      </c>
      <c r="D50" s="81"/>
      <c r="E50" s="81"/>
      <c r="F50" s="81"/>
      <c r="G50" s="81"/>
      <c r="H50" s="81">
        <v>1.5</v>
      </c>
      <c r="I50" s="81"/>
      <c r="J50" s="81"/>
      <c r="K50" s="81"/>
      <c r="L50" s="81"/>
    </row>
    <row r="51" spans="2:12" x14ac:dyDescent="0.4">
      <c r="B51" s="48" t="s">
        <v>103</v>
      </c>
      <c r="C51" s="81">
        <v>2.2999999999999998</v>
      </c>
      <c r="D51" s="81">
        <v>2.5</v>
      </c>
      <c r="E51" s="81">
        <v>2.8</v>
      </c>
      <c r="F51" s="81"/>
      <c r="G51" s="81"/>
      <c r="H51" s="81">
        <v>1.8</v>
      </c>
      <c r="I51" s="81">
        <v>2.2999999999999998</v>
      </c>
      <c r="J51" s="81">
        <v>2.2999999999999998</v>
      </c>
      <c r="K51" s="81"/>
      <c r="L51" s="81"/>
    </row>
    <row r="52" spans="2:12" x14ac:dyDescent="0.4">
      <c r="B52" s="48" t="s">
        <v>104</v>
      </c>
      <c r="C52" s="81">
        <v>3.3</v>
      </c>
      <c r="D52" s="81">
        <v>3.3</v>
      </c>
      <c r="E52" s="81">
        <v>4.3</v>
      </c>
      <c r="F52" s="81"/>
      <c r="G52" s="81"/>
      <c r="H52" s="81">
        <v>2.2999999999999998</v>
      </c>
      <c r="I52" s="81">
        <v>2.8</v>
      </c>
      <c r="J52" s="81">
        <v>3.3</v>
      </c>
      <c r="K52" s="81"/>
      <c r="L52" s="81"/>
    </row>
    <row r="53" spans="2:12" x14ac:dyDescent="0.4">
      <c r="B53" s="48" t="s">
        <v>60</v>
      </c>
      <c r="C53" s="81">
        <v>3</v>
      </c>
      <c r="D53" s="81">
        <v>4.5</v>
      </c>
      <c r="E53" s="81"/>
      <c r="F53" s="81"/>
      <c r="G53" s="81"/>
      <c r="H53" s="81">
        <v>3</v>
      </c>
      <c r="I53" s="81">
        <v>4.5</v>
      </c>
      <c r="J53" s="81"/>
      <c r="K53" s="81"/>
      <c r="L53" s="81"/>
    </row>
    <row r="54" spans="2:12" x14ac:dyDescent="0.4">
      <c r="B54" s="48" t="s">
        <v>61</v>
      </c>
      <c r="C54" s="81">
        <v>2</v>
      </c>
      <c r="D54" s="81"/>
      <c r="E54" s="81"/>
      <c r="F54" s="81"/>
      <c r="G54" s="81"/>
      <c r="H54" s="81">
        <v>1.8</v>
      </c>
      <c r="I54" s="81"/>
      <c r="J54" s="81"/>
      <c r="K54" s="81"/>
      <c r="L54" s="81"/>
    </row>
    <row r="55" spans="2:12" x14ac:dyDescent="0.4">
      <c r="B55" s="48" t="s">
        <v>94</v>
      </c>
      <c r="C55" s="81">
        <v>2.7</v>
      </c>
      <c r="D55" s="81"/>
      <c r="E55" s="81"/>
      <c r="F55" s="81"/>
      <c r="G55" s="81"/>
      <c r="H55" s="81">
        <v>2.7</v>
      </c>
      <c r="I55" s="81"/>
      <c r="J55" s="81"/>
      <c r="K55" s="81"/>
      <c r="L55" s="81"/>
    </row>
    <row r="56" spans="2:12" x14ac:dyDescent="0.4">
      <c r="B56" s="48" t="s">
        <v>62</v>
      </c>
      <c r="C56" s="81">
        <v>2.7</v>
      </c>
      <c r="D56" s="81"/>
      <c r="E56" s="81"/>
      <c r="F56" s="81"/>
      <c r="G56" s="81"/>
      <c r="H56" s="81">
        <v>1.8</v>
      </c>
      <c r="I56" s="81"/>
      <c r="J56" s="81"/>
      <c r="K56" s="81"/>
      <c r="L56" s="81"/>
    </row>
    <row r="57" spans="2:12" x14ac:dyDescent="0.4">
      <c r="B57" s="48" t="s">
        <v>63</v>
      </c>
      <c r="C57" s="81">
        <v>0.5</v>
      </c>
      <c r="D57" s="81">
        <v>1</v>
      </c>
      <c r="E57" s="81">
        <v>2</v>
      </c>
      <c r="F57" s="81">
        <v>2.5</v>
      </c>
      <c r="G57" s="81">
        <v>3.5</v>
      </c>
      <c r="H57" s="81">
        <v>0</v>
      </c>
      <c r="I57" s="81">
        <v>0.5</v>
      </c>
      <c r="J57" s="81">
        <v>1.5</v>
      </c>
      <c r="K57" s="81">
        <v>2</v>
      </c>
      <c r="L57" s="81">
        <v>3</v>
      </c>
    </row>
    <row r="58" spans="2:12" x14ac:dyDescent="0.4">
      <c r="B58" s="48" t="s">
        <v>155</v>
      </c>
      <c r="C58" s="81">
        <v>0.5</v>
      </c>
      <c r="D58" s="81">
        <v>1.5</v>
      </c>
      <c r="E58" s="81"/>
      <c r="F58" s="81"/>
      <c r="G58" s="81"/>
      <c r="H58" s="81">
        <v>0.5</v>
      </c>
      <c r="I58" s="81">
        <v>1.5</v>
      </c>
      <c r="J58" s="81"/>
      <c r="K58" s="81"/>
      <c r="L58" s="81"/>
    </row>
    <row r="61" spans="2:12" x14ac:dyDescent="0.4">
      <c r="B61" s="274" t="s">
        <v>164</v>
      </c>
      <c r="C61" s="274"/>
    </row>
    <row r="62" spans="2:12" x14ac:dyDescent="0.4">
      <c r="B62" s="40" t="s">
        <v>47</v>
      </c>
      <c r="C62" s="40">
        <f>IF('Proposed Cross-Sections'!F8='DV1'!C4,20,'Proposed Cross-Sections'!F8)</f>
        <v>0</v>
      </c>
    </row>
    <row r="63" spans="2:12" x14ac:dyDescent="0.4">
      <c r="B63" s="40" t="s">
        <v>97</v>
      </c>
      <c r="C63" s="40">
        <f>'Proposed Cross-Sections'!F9</f>
        <v>0</v>
      </c>
    </row>
    <row r="64" spans="2:12" x14ac:dyDescent="0.4">
      <c r="B64" s="40" t="s">
        <v>96</v>
      </c>
      <c r="C64" s="40">
        <f>C62*1.1</f>
        <v>0</v>
      </c>
    </row>
    <row r="65" spans="2:3" ht="43.75" x14ac:dyDescent="0.4">
      <c r="B65" s="59" t="s">
        <v>98</v>
      </c>
      <c r="C65" s="63">
        <f>IF(C63&gt;C64,C62+10,C62)</f>
        <v>0</v>
      </c>
    </row>
    <row r="66" spans="2:3" x14ac:dyDescent="0.4">
      <c r="B66" s="63" t="s">
        <v>99</v>
      </c>
      <c r="C66" s="63">
        <f>'Proposed Cross-Sections'!C11</f>
        <v>0</v>
      </c>
    </row>
    <row r="67" spans="2:3" x14ac:dyDescent="0.4">
      <c r="B67" s="63" t="s">
        <v>30</v>
      </c>
      <c r="C67" s="59">
        <f>'Proposed Cross-Sections'!F10</f>
        <v>0</v>
      </c>
    </row>
    <row r="68" spans="2:3" ht="23.5" customHeight="1" x14ac:dyDescent="0.4">
      <c r="B68" s="108" t="s">
        <v>153</v>
      </c>
      <c r="C68" s="108" t="b">
        <f>IF(AND(C65=20,C66=H4),0,IF(AND(C65=20,C66=H5),1,IF(AND(C65=20,C66=H6),2,IF(AND(C65=20,C66=H7),2,IF(AND(C65=20,C66=H7),2,IF(C65=30,3,IF(C65=40,4,IF(C65&gt;=50,5))))))))</f>
        <v>0</v>
      </c>
    </row>
    <row r="69" spans="2:3" ht="31" customHeight="1" thickBot="1" x14ac:dyDescent="0.45">
      <c r="B69" s="109" t="s">
        <v>154</v>
      </c>
      <c r="C69" s="110">
        <f>IF(OR(C62=20,C62=C5,C62=C6),0,1)</f>
        <v>1</v>
      </c>
    </row>
    <row r="91" spans="2:5" x14ac:dyDescent="0.4">
      <c r="B91" s="268"/>
      <c r="C91" s="269"/>
      <c r="D91" s="269"/>
      <c r="E91" s="270"/>
    </row>
  </sheetData>
  <sheetProtection algorithmName="SHA-512" hashValue="MIpvNyfjZ0BMGnUygpvkV6CICbxWJQW1ZQBb5vPm2Q+ey2VGFIuK8CNtJ5xBefrpHi9B2Goai+VVZr8nMzzJlg==" saltValue="AOf1LQiwt++60FeOQdJISg==" spinCount="100000" sheet="1" objects="1" scenarios="1"/>
  <mergeCells count="25">
    <mergeCell ref="B2:H2"/>
    <mergeCell ref="B44:L44"/>
    <mergeCell ref="I27:J27"/>
    <mergeCell ref="K27:L27"/>
    <mergeCell ref="C45:G45"/>
    <mergeCell ref="H45:L45"/>
    <mergeCell ref="C29:D29"/>
    <mergeCell ref="E29:F29"/>
    <mergeCell ref="G29:H29"/>
    <mergeCell ref="B25:B26"/>
    <mergeCell ref="C25:D25"/>
    <mergeCell ref="E25:F25"/>
    <mergeCell ref="C27:D27"/>
    <mergeCell ref="E27:F27"/>
    <mergeCell ref="G25:H25"/>
    <mergeCell ref="C26:D26"/>
    <mergeCell ref="B91:E91"/>
    <mergeCell ref="O30:R30"/>
    <mergeCell ref="M30:N30"/>
    <mergeCell ref="B61:C61"/>
    <mergeCell ref="E26:F26"/>
    <mergeCell ref="G26:H26"/>
    <mergeCell ref="C28:D28"/>
    <mergeCell ref="E28:F28"/>
    <mergeCell ref="G27:H27"/>
  </mergeCells>
  <hyperlinks>
    <hyperlink ref="M42" r:id="rId1" location="page=52" xr:uid="{D3B6AD21-3EC2-428A-A39D-744D0D75BE5F}"/>
    <hyperlink ref="M35" r:id="rId2" location="page=42" display="Cycle Infrastructure Design (publishing.service.gov.uk) LTN 1/20 table 5-2 pp. 43" xr:uid="{A738AB23-5870-4B70-ABF8-D16555E1014C}"/>
    <hyperlink ref="M36" r:id="rId3" location="page=42" display="Cycle Infrastructure Design (publishing.service.gov.uk) LTN 1/20 table 5-2 pp. 43" xr:uid="{FCC1826D-141E-4B29-92C5-8D5CAB16D5B7}"/>
    <hyperlink ref="M37" r:id="rId4" location="page=42" display="Cycle Infrastructure Design (publishing.service.gov.uk) LTN 1/20 table 5-2 pp. 43" xr:uid="{AA71DCE2-1011-43A7-9474-4115CB434792}"/>
    <hyperlink ref="M38" r:id="rId5" location="page=66" xr:uid="{5182B03B-CAA6-45F0-83FD-1A63793FF408}"/>
    <hyperlink ref="M39" r:id="rId6" location="page=75" xr:uid="{74F92B11-49BE-4840-965D-B164ABA63887}"/>
    <hyperlink ref="M41" r:id="rId7" location="page=75" xr:uid="{4617E547-8C5A-40ED-B953-B5C746A31D1E}"/>
    <hyperlink ref="M31" r:id="rId8" location="page=48" display="Manual for Streets 2: Section 5 pp.43_x000a__x000a_&quot;There is no maximum width for footways; widths should take account of pedestrian volumes and composition.&quot;" xr:uid="{BC148C7E-08E7-4D65-8EA5-E84CD0648344}"/>
  </hyperlinks>
  <pageMargins left="0.7" right="0.7" top="0.75" bottom="0.75" header="0.3" footer="0.3"/>
  <pageSetup paperSize="8" fitToHeight="0" orientation="landscape"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A1315-A33F-4CC9-A0A3-7B6F6FB7F5F4}">
  <sheetPr>
    <tabColor rgb="FFFF0000"/>
  </sheetPr>
  <dimension ref="A1:E332"/>
  <sheetViews>
    <sheetView topLeftCell="A315" zoomScale="85" zoomScaleNormal="85" workbookViewId="0">
      <selection activeCell="F347" sqref="F347"/>
    </sheetView>
  </sheetViews>
  <sheetFormatPr defaultRowHeight="14.6" x14ac:dyDescent="0.4"/>
  <cols>
    <col min="1" max="1" width="35.15234375" customWidth="1"/>
    <col min="2" max="2" width="45" customWidth="1"/>
    <col min="3" max="3" width="14.15234375" customWidth="1"/>
    <col min="4" max="4" width="39.07421875" customWidth="1"/>
    <col min="5" max="5" width="22.53515625" customWidth="1"/>
  </cols>
  <sheetData>
    <row r="1" spans="1:5" x14ac:dyDescent="0.4">
      <c r="A1" s="133" t="s">
        <v>191</v>
      </c>
      <c r="B1" s="133" t="s">
        <v>523</v>
      </c>
      <c r="C1" s="133" t="s">
        <v>524</v>
      </c>
      <c r="D1" s="133" t="s">
        <v>525</v>
      </c>
      <c r="E1" s="133" t="s">
        <v>158</v>
      </c>
    </row>
    <row r="2" spans="1:5" x14ac:dyDescent="0.4">
      <c r="A2" t="s">
        <v>192</v>
      </c>
      <c r="B2" t="s">
        <v>527</v>
      </c>
      <c r="C2" t="s">
        <v>554</v>
      </c>
      <c r="D2" t="s">
        <v>535</v>
      </c>
      <c r="E2" t="s">
        <v>544</v>
      </c>
    </row>
    <row r="3" spans="1:5" x14ac:dyDescent="0.4">
      <c r="A3" t="s">
        <v>193</v>
      </c>
      <c r="B3" t="s">
        <v>528</v>
      </c>
      <c r="C3" t="s">
        <v>529</v>
      </c>
      <c r="D3" t="s">
        <v>536</v>
      </c>
      <c r="E3" t="s">
        <v>545</v>
      </c>
    </row>
    <row r="4" spans="1:5" x14ac:dyDescent="0.4">
      <c r="A4" t="s">
        <v>194</v>
      </c>
      <c r="B4" t="s">
        <v>293</v>
      </c>
      <c r="C4" t="s">
        <v>530</v>
      </c>
      <c r="D4" t="s">
        <v>537</v>
      </c>
      <c r="E4" t="s">
        <v>546</v>
      </c>
    </row>
    <row r="5" spans="1:5" x14ac:dyDescent="0.4">
      <c r="A5" t="s">
        <v>195</v>
      </c>
      <c r="B5" t="s">
        <v>328</v>
      </c>
      <c r="C5" t="s">
        <v>531</v>
      </c>
      <c r="D5" t="s">
        <v>538</v>
      </c>
      <c r="E5" t="s">
        <v>547</v>
      </c>
    </row>
    <row r="6" spans="1:5" x14ac:dyDescent="0.4">
      <c r="A6" t="s">
        <v>196</v>
      </c>
      <c r="B6" t="s">
        <v>383</v>
      </c>
      <c r="C6" t="s">
        <v>532</v>
      </c>
      <c r="D6" t="s">
        <v>539</v>
      </c>
      <c r="E6" t="s">
        <v>548</v>
      </c>
    </row>
    <row r="7" spans="1:5" x14ac:dyDescent="0.4">
      <c r="A7" t="s">
        <v>197</v>
      </c>
      <c r="B7" t="s">
        <v>446</v>
      </c>
      <c r="C7" t="s">
        <v>533</v>
      </c>
      <c r="D7" t="s">
        <v>540</v>
      </c>
      <c r="E7" t="s">
        <v>549</v>
      </c>
    </row>
    <row r="8" spans="1:5" x14ac:dyDescent="0.4">
      <c r="A8" t="s">
        <v>198</v>
      </c>
      <c r="B8" t="s">
        <v>470</v>
      </c>
      <c r="C8" t="s">
        <v>534</v>
      </c>
      <c r="D8" t="s">
        <v>541</v>
      </c>
      <c r="E8" t="s">
        <v>550</v>
      </c>
    </row>
    <row r="9" spans="1:5" x14ac:dyDescent="0.4">
      <c r="A9" t="s">
        <v>199</v>
      </c>
      <c r="B9" t="s">
        <v>501</v>
      </c>
      <c r="C9" t="s">
        <v>553</v>
      </c>
      <c r="D9" t="s">
        <v>542</v>
      </c>
      <c r="E9" t="s">
        <v>551</v>
      </c>
    </row>
    <row r="10" spans="1:5" x14ac:dyDescent="0.4">
      <c r="A10" t="s">
        <v>200</v>
      </c>
      <c r="B10" t="s">
        <v>503</v>
      </c>
      <c r="C10" t="s">
        <v>552</v>
      </c>
      <c r="D10" t="s">
        <v>543</v>
      </c>
      <c r="E10" t="s">
        <v>552</v>
      </c>
    </row>
    <row r="11" spans="1:5" x14ac:dyDescent="0.4">
      <c r="A11" t="s">
        <v>201</v>
      </c>
      <c r="B11" t="s">
        <v>507</v>
      </c>
      <c r="D11" t="s">
        <v>552</v>
      </c>
    </row>
    <row r="12" spans="1:5" x14ac:dyDescent="0.4">
      <c r="A12" t="s">
        <v>202</v>
      </c>
    </row>
    <row r="13" spans="1:5" x14ac:dyDescent="0.4">
      <c r="A13" t="s">
        <v>203</v>
      </c>
    </row>
    <row r="14" spans="1:5" x14ac:dyDescent="0.4">
      <c r="A14" t="s">
        <v>204</v>
      </c>
    </row>
    <row r="15" spans="1:5" x14ac:dyDescent="0.4">
      <c r="A15" t="s">
        <v>205</v>
      </c>
    </row>
    <row r="16" spans="1:5" x14ac:dyDescent="0.4">
      <c r="A16" t="s">
        <v>206</v>
      </c>
    </row>
    <row r="17" spans="1:1" x14ac:dyDescent="0.4">
      <c r="A17" t="s">
        <v>207</v>
      </c>
    </row>
    <row r="18" spans="1:1" x14ac:dyDescent="0.4">
      <c r="A18" t="s">
        <v>208</v>
      </c>
    </row>
    <row r="19" spans="1:1" x14ac:dyDescent="0.4">
      <c r="A19" t="s">
        <v>209</v>
      </c>
    </row>
    <row r="20" spans="1:1" x14ac:dyDescent="0.4">
      <c r="A20" t="s">
        <v>210</v>
      </c>
    </row>
    <row r="21" spans="1:1" x14ac:dyDescent="0.4">
      <c r="A21" t="s">
        <v>211</v>
      </c>
    </row>
    <row r="22" spans="1:1" x14ac:dyDescent="0.4">
      <c r="A22" t="s">
        <v>212</v>
      </c>
    </row>
    <row r="23" spans="1:1" x14ac:dyDescent="0.4">
      <c r="A23" t="s">
        <v>213</v>
      </c>
    </row>
    <row r="24" spans="1:1" x14ac:dyDescent="0.4">
      <c r="A24" t="s">
        <v>214</v>
      </c>
    </row>
    <row r="25" spans="1:1" x14ac:dyDescent="0.4">
      <c r="A25" t="s">
        <v>215</v>
      </c>
    </row>
    <row r="26" spans="1:1" x14ac:dyDescent="0.4">
      <c r="A26" t="s">
        <v>216</v>
      </c>
    </row>
    <row r="27" spans="1:1" x14ac:dyDescent="0.4">
      <c r="A27" t="s">
        <v>217</v>
      </c>
    </row>
    <row r="28" spans="1:1" x14ac:dyDescent="0.4">
      <c r="A28" t="s">
        <v>218</v>
      </c>
    </row>
    <row r="29" spans="1:1" x14ac:dyDescent="0.4">
      <c r="A29" t="s">
        <v>219</v>
      </c>
    </row>
    <row r="30" spans="1:1" x14ac:dyDescent="0.4">
      <c r="A30" t="s">
        <v>220</v>
      </c>
    </row>
    <row r="31" spans="1:1" x14ac:dyDescent="0.4">
      <c r="A31" t="s">
        <v>221</v>
      </c>
    </row>
    <row r="32" spans="1:1" x14ac:dyDescent="0.4">
      <c r="A32" t="s">
        <v>222</v>
      </c>
    </row>
    <row r="33" spans="1:1" x14ac:dyDescent="0.4">
      <c r="A33" t="s">
        <v>223</v>
      </c>
    </row>
    <row r="34" spans="1:1" x14ac:dyDescent="0.4">
      <c r="A34" t="s">
        <v>224</v>
      </c>
    </row>
    <row r="35" spans="1:1" x14ac:dyDescent="0.4">
      <c r="A35" t="s">
        <v>225</v>
      </c>
    </row>
    <row r="36" spans="1:1" x14ac:dyDescent="0.4">
      <c r="A36" t="s">
        <v>226</v>
      </c>
    </row>
    <row r="37" spans="1:1" x14ac:dyDescent="0.4">
      <c r="A37" t="s">
        <v>227</v>
      </c>
    </row>
    <row r="38" spans="1:1" x14ac:dyDescent="0.4">
      <c r="A38" t="s">
        <v>228</v>
      </c>
    </row>
    <row r="39" spans="1:1" x14ac:dyDescent="0.4">
      <c r="A39" t="s">
        <v>229</v>
      </c>
    </row>
    <row r="40" spans="1:1" x14ac:dyDescent="0.4">
      <c r="A40" t="s">
        <v>230</v>
      </c>
    </row>
    <row r="41" spans="1:1" x14ac:dyDescent="0.4">
      <c r="A41" t="s">
        <v>231</v>
      </c>
    </row>
    <row r="42" spans="1:1" x14ac:dyDescent="0.4">
      <c r="A42" t="s">
        <v>232</v>
      </c>
    </row>
    <row r="43" spans="1:1" x14ac:dyDescent="0.4">
      <c r="A43" t="s">
        <v>233</v>
      </c>
    </row>
    <row r="44" spans="1:1" x14ac:dyDescent="0.4">
      <c r="A44" t="s">
        <v>234</v>
      </c>
    </row>
    <row r="45" spans="1:1" x14ac:dyDescent="0.4">
      <c r="A45" t="s">
        <v>235</v>
      </c>
    </row>
    <row r="46" spans="1:1" x14ac:dyDescent="0.4">
      <c r="A46" t="s">
        <v>236</v>
      </c>
    </row>
    <row r="47" spans="1:1" x14ac:dyDescent="0.4">
      <c r="A47" t="s">
        <v>237</v>
      </c>
    </row>
    <row r="48" spans="1:1" x14ac:dyDescent="0.4">
      <c r="A48" t="s">
        <v>238</v>
      </c>
    </row>
    <row r="49" spans="1:1" x14ac:dyDescent="0.4">
      <c r="A49" t="s">
        <v>239</v>
      </c>
    </row>
    <row r="50" spans="1:1" x14ac:dyDescent="0.4">
      <c r="A50" t="s">
        <v>240</v>
      </c>
    </row>
    <row r="51" spans="1:1" x14ac:dyDescent="0.4">
      <c r="A51" t="s">
        <v>241</v>
      </c>
    </row>
    <row r="52" spans="1:1" x14ac:dyDescent="0.4">
      <c r="A52" t="s">
        <v>242</v>
      </c>
    </row>
    <row r="53" spans="1:1" x14ac:dyDescent="0.4">
      <c r="A53" t="s">
        <v>243</v>
      </c>
    </row>
    <row r="54" spans="1:1" x14ac:dyDescent="0.4">
      <c r="A54" t="s">
        <v>244</v>
      </c>
    </row>
    <row r="55" spans="1:1" x14ac:dyDescent="0.4">
      <c r="A55" t="s">
        <v>245</v>
      </c>
    </row>
    <row r="56" spans="1:1" x14ac:dyDescent="0.4">
      <c r="A56" t="s">
        <v>246</v>
      </c>
    </row>
    <row r="57" spans="1:1" x14ac:dyDescent="0.4">
      <c r="A57" t="s">
        <v>247</v>
      </c>
    </row>
    <row r="58" spans="1:1" x14ac:dyDescent="0.4">
      <c r="A58" t="s">
        <v>248</v>
      </c>
    </row>
    <row r="59" spans="1:1" x14ac:dyDescent="0.4">
      <c r="A59" t="s">
        <v>249</v>
      </c>
    </row>
    <row r="60" spans="1:1" x14ac:dyDescent="0.4">
      <c r="A60" t="s">
        <v>250</v>
      </c>
    </row>
    <row r="61" spans="1:1" x14ac:dyDescent="0.4">
      <c r="A61" t="s">
        <v>251</v>
      </c>
    </row>
    <row r="62" spans="1:1" x14ac:dyDescent="0.4">
      <c r="A62" t="s">
        <v>252</v>
      </c>
    </row>
    <row r="63" spans="1:1" x14ac:dyDescent="0.4">
      <c r="A63" t="s">
        <v>253</v>
      </c>
    </row>
    <row r="64" spans="1:1" x14ac:dyDescent="0.4">
      <c r="A64" t="s">
        <v>254</v>
      </c>
    </row>
    <row r="65" spans="1:1" x14ac:dyDescent="0.4">
      <c r="A65" t="s">
        <v>255</v>
      </c>
    </row>
    <row r="66" spans="1:1" x14ac:dyDescent="0.4">
      <c r="A66" t="s">
        <v>256</v>
      </c>
    </row>
    <row r="67" spans="1:1" x14ac:dyDescent="0.4">
      <c r="A67" t="s">
        <v>257</v>
      </c>
    </row>
    <row r="68" spans="1:1" x14ac:dyDescent="0.4">
      <c r="A68" t="s">
        <v>258</v>
      </c>
    </row>
    <row r="69" spans="1:1" x14ac:dyDescent="0.4">
      <c r="A69" t="s">
        <v>259</v>
      </c>
    </row>
    <row r="70" spans="1:1" x14ac:dyDescent="0.4">
      <c r="A70" t="s">
        <v>260</v>
      </c>
    </row>
    <row r="71" spans="1:1" x14ac:dyDescent="0.4">
      <c r="A71" t="s">
        <v>261</v>
      </c>
    </row>
    <row r="72" spans="1:1" x14ac:dyDescent="0.4">
      <c r="A72" t="s">
        <v>262</v>
      </c>
    </row>
    <row r="73" spans="1:1" x14ac:dyDescent="0.4">
      <c r="A73" t="s">
        <v>263</v>
      </c>
    </row>
    <row r="74" spans="1:1" x14ac:dyDescent="0.4">
      <c r="A74" t="s">
        <v>264</v>
      </c>
    </row>
    <row r="75" spans="1:1" x14ac:dyDescent="0.4">
      <c r="A75" t="s">
        <v>265</v>
      </c>
    </row>
    <row r="76" spans="1:1" x14ac:dyDescent="0.4">
      <c r="A76" t="s">
        <v>266</v>
      </c>
    </row>
    <row r="77" spans="1:1" x14ac:dyDescent="0.4">
      <c r="A77" t="s">
        <v>267</v>
      </c>
    </row>
    <row r="78" spans="1:1" x14ac:dyDescent="0.4">
      <c r="A78" t="s">
        <v>268</v>
      </c>
    </row>
    <row r="79" spans="1:1" x14ac:dyDescent="0.4">
      <c r="A79" t="s">
        <v>269</v>
      </c>
    </row>
    <row r="80" spans="1:1" x14ac:dyDescent="0.4">
      <c r="A80" t="s">
        <v>270</v>
      </c>
    </row>
    <row r="81" spans="1:1" x14ac:dyDescent="0.4">
      <c r="A81" t="s">
        <v>271</v>
      </c>
    </row>
    <row r="82" spans="1:1" x14ac:dyDescent="0.4">
      <c r="A82" t="s">
        <v>272</v>
      </c>
    </row>
    <row r="83" spans="1:1" x14ac:dyDescent="0.4">
      <c r="A83" t="s">
        <v>273</v>
      </c>
    </row>
    <row r="84" spans="1:1" x14ac:dyDescent="0.4">
      <c r="A84" t="s">
        <v>274</v>
      </c>
    </row>
    <row r="85" spans="1:1" x14ac:dyDescent="0.4">
      <c r="A85" t="s">
        <v>275</v>
      </c>
    </row>
    <row r="86" spans="1:1" x14ac:dyDescent="0.4">
      <c r="A86" t="s">
        <v>276</v>
      </c>
    </row>
    <row r="87" spans="1:1" x14ac:dyDescent="0.4">
      <c r="A87" t="s">
        <v>277</v>
      </c>
    </row>
    <row r="88" spans="1:1" x14ac:dyDescent="0.4">
      <c r="A88" t="s">
        <v>278</v>
      </c>
    </row>
    <row r="89" spans="1:1" x14ac:dyDescent="0.4">
      <c r="A89" t="s">
        <v>279</v>
      </c>
    </row>
    <row r="90" spans="1:1" x14ac:dyDescent="0.4">
      <c r="A90" t="s">
        <v>280</v>
      </c>
    </row>
    <row r="91" spans="1:1" x14ac:dyDescent="0.4">
      <c r="A91" t="s">
        <v>281</v>
      </c>
    </row>
    <row r="92" spans="1:1" x14ac:dyDescent="0.4">
      <c r="A92" t="s">
        <v>282</v>
      </c>
    </row>
    <row r="93" spans="1:1" x14ac:dyDescent="0.4">
      <c r="A93" t="s">
        <v>283</v>
      </c>
    </row>
    <row r="94" spans="1:1" x14ac:dyDescent="0.4">
      <c r="A94" t="s">
        <v>284</v>
      </c>
    </row>
    <row r="95" spans="1:1" x14ac:dyDescent="0.4">
      <c r="A95" t="s">
        <v>285</v>
      </c>
    </row>
    <row r="96" spans="1:1" x14ac:dyDescent="0.4">
      <c r="A96" t="s">
        <v>286</v>
      </c>
    </row>
    <row r="97" spans="1:1" x14ac:dyDescent="0.4">
      <c r="A97" t="s">
        <v>287</v>
      </c>
    </row>
    <row r="98" spans="1:1" x14ac:dyDescent="0.4">
      <c r="A98" t="s">
        <v>288</v>
      </c>
    </row>
    <row r="99" spans="1:1" x14ac:dyDescent="0.4">
      <c r="A99" t="s">
        <v>289</v>
      </c>
    </row>
    <row r="100" spans="1:1" x14ac:dyDescent="0.4">
      <c r="A100" t="s">
        <v>290</v>
      </c>
    </row>
    <row r="101" spans="1:1" x14ac:dyDescent="0.4">
      <c r="A101" t="s">
        <v>291</v>
      </c>
    </row>
    <row r="102" spans="1:1" x14ac:dyDescent="0.4">
      <c r="A102" t="s">
        <v>292</v>
      </c>
    </row>
    <row r="103" spans="1:1" x14ac:dyDescent="0.4">
      <c r="A103" t="s">
        <v>293</v>
      </c>
    </row>
    <row r="104" spans="1:1" x14ac:dyDescent="0.4">
      <c r="A104" t="s">
        <v>294</v>
      </c>
    </row>
    <row r="105" spans="1:1" x14ac:dyDescent="0.4">
      <c r="A105" t="s">
        <v>295</v>
      </c>
    </row>
    <row r="106" spans="1:1" x14ac:dyDescent="0.4">
      <c r="A106" t="s">
        <v>296</v>
      </c>
    </row>
    <row r="107" spans="1:1" x14ac:dyDescent="0.4">
      <c r="A107" t="s">
        <v>297</v>
      </c>
    </row>
    <row r="108" spans="1:1" x14ac:dyDescent="0.4">
      <c r="A108" t="s">
        <v>298</v>
      </c>
    </row>
    <row r="109" spans="1:1" x14ac:dyDescent="0.4">
      <c r="A109" t="s">
        <v>299</v>
      </c>
    </row>
    <row r="110" spans="1:1" x14ac:dyDescent="0.4">
      <c r="A110" t="s">
        <v>300</v>
      </c>
    </row>
    <row r="111" spans="1:1" x14ac:dyDescent="0.4">
      <c r="A111" t="s">
        <v>301</v>
      </c>
    </row>
    <row r="112" spans="1:1" x14ac:dyDescent="0.4">
      <c r="A112" t="s">
        <v>302</v>
      </c>
    </row>
    <row r="113" spans="1:1" x14ac:dyDescent="0.4">
      <c r="A113" t="s">
        <v>303</v>
      </c>
    </row>
    <row r="114" spans="1:1" x14ac:dyDescent="0.4">
      <c r="A114" t="s">
        <v>304</v>
      </c>
    </row>
    <row r="115" spans="1:1" x14ac:dyDescent="0.4">
      <c r="A115" t="s">
        <v>305</v>
      </c>
    </row>
    <row r="116" spans="1:1" x14ac:dyDescent="0.4">
      <c r="A116" t="s">
        <v>306</v>
      </c>
    </row>
    <row r="117" spans="1:1" x14ac:dyDescent="0.4">
      <c r="A117" t="s">
        <v>307</v>
      </c>
    </row>
    <row r="118" spans="1:1" x14ac:dyDescent="0.4">
      <c r="A118" t="s">
        <v>308</v>
      </c>
    </row>
    <row r="119" spans="1:1" x14ac:dyDescent="0.4">
      <c r="A119" t="s">
        <v>309</v>
      </c>
    </row>
    <row r="120" spans="1:1" x14ac:dyDescent="0.4">
      <c r="A120" t="s">
        <v>310</v>
      </c>
    </row>
    <row r="121" spans="1:1" x14ac:dyDescent="0.4">
      <c r="A121" t="s">
        <v>311</v>
      </c>
    </row>
    <row r="122" spans="1:1" x14ac:dyDescent="0.4">
      <c r="A122" t="s">
        <v>312</v>
      </c>
    </row>
    <row r="123" spans="1:1" x14ac:dyDescent="0.4">
      <c r="A123" t="s">
        <v>313</v>
      </c>
    </row>
    <row r="124" spans="1:1" x14ac:dyDescent="0.4">
      <c r="A124" t="s">
        <v>314</v>
      </c>
    </row>
    <row r="125" spans="1:1" x14ac:dyDescent="0.4">
      <c r="A125" t="s">
        <v>315</v>
      </c>
    </row>
    <row r="126" spans="1:1" x14ac:dyDescent="0.4">
      <c r="A126" t="s">
        <v>316</v>
      </c>
    </row>
    <row r="127" spans="1:1" x14ac:dyDescent="0.4">
      <c r="A127" t="s">
        <v>317</v>
      </c>
    </row>
    <row r="128" spans="1:1" x14ac:dyDescent="0.4">
      <c r="A128" t="s">
        <v>318</v>
      </c>
    </row>
    <row r="129" spans="1:1" x14ac:dyDescent="0.4">
      <c r="A129" t="s">
        <v>319</v>
      </c>
    </row>
    <row r="130" spans="1:1" x14ac:dyDescent="0.4">
      <c r="A130" t="s">
        <v>320</v>
      </c>
    </row>
    <row r="131" spans="1:1" x14ac:dyDescent="0.4">
      <c r="A131" t="s">
        <v>321</v>
      </c>
    </row>
    <row r="132" spans="1:1" x14ac:dyDescent="0.4">
      <c r="A132" t="s">
        <v>322</v>
      </c>
    </row>
    <row r="133" spans="1:1" x14ac:dyDescent="0.4">
      <c r="A133" t="s">
        <v>323</v>
      </c>
    </row>
    <row r="134" spans="1:1" x14ac:dyDescent="0.4">
      <c r="A134" t="s">
        <v>324</v>
      </c>
    </row>
    <row r="135" spans="1:1" x14ac:dyDescent="0.4">
      <c r="A135" t="s">
        <v>325</v>
      </c>
    </row>
    <row r="136" spans="1:1" x14ac:dyDescent="0.4">
      <c r="A136" t="s">
        <v>326</v>
      </c>
    </row>
    <row r="137" spans="1:1" x14ac:dyDescent="0.4">
      <c r="A137" t="s">
        <v>327</v>
      </c>
    </row>
    <row r="138" spans="1:1" x14ac:dyDescent="0.4">
      <c r="A138" t="s">
        <v>328</v>
      </c>
    </row>
    <row r="139" spans="1:1" x14ac:dyDescent="0.4">
      <c r="A139" t="s">
        <v>329</v>
      </c>
    </row>
    <row r="140" spans="1:1" x14ac:dyDescent="0.4">
      <c r="A140" t="s">
        <v>330</v>
      </c>
    </row>
    <row r="141" spans="1:1" x14ac:dyDescent="0.4">
      <c r="A141" t="s">
        <v>331</v>
      </c>
    </row>
    <row r="142" spans="1:1" x14ac:dyDescent="0.4">
      <c r="A142" t="s">
        <v>332</v>
      </c>
    </row>
    <row r="143" spans="1:1" x14ac:dyDescent="0.4">
      <c r="A143" t="s">
        <v>333</v>
      </c>
    </row>
    <row r="144" spans="1:1" x14ac:dyDescent="0.4">
      <c r="A144" t="s">
        <v>334</v>
      </c>
    </row>
    <row r="145" spans="1:1" x14ac:dyDescent="0.4">
      <c r="A145" t="s">
        <v>335</v>
      </c>
    </row>
    <row r="146" spans="1:1" x14ac:dyDescent="0.4">
      <c r="A146" t="s">
        <v>336</v>
      </c>
    </row>
    <row r="147" spans="1:1" x14ac:dyDescent="0.4">
      <c r="A147" t="s">
        <v>337</v>
      </c>
    </row>
    <row r="148" spans="1:1" x14ac:dyDescent="0.4">
      <c r="A148" t="s">
        <v>338</v>
      </c>
    </row>
    <row r="149" spans="1:1" x14ac:dyDescent="0.4">
      <c r="A149" t="s">
        <v>339</v>
      </c>
    </row>
    <row r="150" spans="1:1" x14ac:dyDescent="0.4">
      <c r="A150" t="s">
        <v>340</v>
      </c>
    </row>
    <row r="151" spans="1:1" x14ac:dyDescent="0.4">
      <c r="A151" t="s">
        <v>341</v>
      </c>
    </row>
    <row r="152" spans="1:1" x14ac:dyDescent="0.4">
      <c r="A152" t="s">
        <v>342</v>
      </c>
    </row>
    <row r="153" spans="1:1" x14ac:dyDescent="0.4">
      <c r="A153" t="s">
        <v>343</v>
      </c>
    </row>
    <row r="154" spans="1:1" x14ac:dyDescent="0.4">
      <c r="A154" t="s">
        <v>344</v>
      </c>
    </row>
    <row r="155" spans="1:1" x14ac:dyDescent="0.4">
      <c r="A155" t="s">
        <v>345</v>
      </c>
    </row>
    <row r="156" spans="1:1" x14ac:dyDescent="0.4">
      <c r="A156" t="s">
        <v>346</v>
      </c>
    </row>
    <row r="157" spans="1:1" x14ac:dyDescent="0.4">
      <c r="A157" t="s">
        <v>347</v>
      </c>
    </row>
    <row r="158" spans="1:1" x14ac:dyDescent="0.4">
      <c r="A158" t="s">
        <v>348</v>
      </c>
    </row>
    <row r="159" spans="1:1" x14ac:dyDescent="0.4">
      <c r="A159" t="s">
        <v>349</v>
      </c>
    </row>
    <row r="160" spans="1:1" x14ac:dyDescent="0.4">
      <c r="A160" t="s">
        <v>350</v>
      </c>
    </row>
    <row r="161" spans="1:1" x14ac:dyDescent="0.4">
      <c r="A161" t="s">
        <v>351</v>
      </c>
    </row>
    <row r="162" spans="1:1" x14ac:dyDescent="0.4">
      <c r="A162" t="s">
        <v>352</v>
      </c>
    </row>
    <row r="163" spans="1:1" x14ac:dyDescent="0.4">
      <c r="A163" t="s">
        <v>353</v>
      </c>
    </row>
    <row r="164" spans="1:1" x14ac:dyDescent="0.4">
      <c r="A164" t="s">
        <v>354</v>
      </c>
    </row>
    <row r="165" spans="1:1" x14ac:dyDescent="0.4">
      <c r="A165" t="s">
        <v>355</v>
      </c>
    </row>
    <row r="166" spans="1:1" x14ac:dyDescent="0.4">
      <c r="A166" t="s">
        <v>356</v>
      </c>
    </row>
    <row r="167" spans="1:1" x14ac:dyDescent="0.4">
      <c r="A167" t="s">
        <v>357</v>
      </c>
    </row>
    <row r="168" spans="1:1" x14ac:dyDescent="0.4">
      <c r="A168" t="s">
        <v>358</v>
      </c>
    </row>
    <row r="169" spans="1:1" x14ac:dyDescent="0.4">
      <c r="A169" t="s">
        <v>359</v>
      </c>
    </row>
    <row r="170" spans="1:1" x14ac:dyDescent="0.4">
      <c r="A170" t="s">
        <v>360</v>
      </c>
    </row>
    <row r="171" spans="1:1" x14ac:dyDescent="0.4">
      <c r="A171" t="s">
        <v>361</v>
      </c>
    </row>
    <row r="172" spans="1:1" x14ac:dyDescent="0.4">
      <c r="A172" t="s">
        <v>362</v>
      </c>
    </row>
    <row r="173" spans="1:1" x14ac:dyDescent="0.4">
      <c r="A173" t="s">
        <v>363</v>
      </c>
    </row>
    <row r="174" spans="1:1" x14ac:dyDescent="0.4">
      <c r="A174" t="s">
        <v>364</v>
      </c>
    </row>
    <row r="175" spans="1:1" x14ac:dyDescent="0.4">
      <c r="A175" t="s">
        <v>365</v>
      </c>
    </row>
    <row r="176" spans="1:1" x14ac:dyDescent="0.4">
      <c r="A176" t="s">
        <v>366</v>
      </c>
    </row>
    <row r="177" spans="1:1" x14ac:dyDescent="0.4">
      <c r="A177" t="s">
        <v>367</v>
      </c>
    </row>
    <row r="178" spans="1:1" x14ac:dyDescent="0.4">
      <c r="A178" t="s">
        <v>368</v>
      </c>
    </row>
    <row r="179" spans="1:1" x14ac:dyDescent="0.4">
      <c r="A179" t="s">
        <v>369</v>
      </c>
    </row>
    <row r="180" spans="1:1" x14ac:dyDescent="0.4">
      <c r="A180" t="s">
        <v>370</v>
      </c>
    </row>
    <row r="181" spans="1:1" x14ac:dyDescent="0.4">
      <c r="A181" t="s">
        <v>371</v>
      </c>
    </row>
    <row r="182" spans="1:1" x14ac:dyDescent="0.4">
      <c r="A182" t="s">
        <v>372</v>
      </c>
    </row>
    <row r="183" spans="1:1" x14ac:dyDescent="0.4">
      <c r="A183" t="s">
        <v>373</v>
      </c>
    </row>
    <row r="184" spans="1:1" x14ac:dyDescent="0.4">
      <c r="A184" t="s">
        <v>374</v>
      </c>
    </row>
    <row r="185" spans="1:1" x14ac:dyDescent="0.4">
      <c r="A185" t="s">
        <v>375</v>
      </c>
    </row>
    <row r="186" spans="1:1" x14ac:dyDescent="0.4">
      <c r="A186" t="s">
        <v>376</v>
      </c>
    </row>
    <row r="187" spans="1:1" x14ac:dyDescent="0.4">
      <c r="A187" t="s">
        <v>377</v>
      </c>
    </row>
    <row r="188" spans="1:1" x14ac:dyDescent="0.4">
      <c r="A188" t="s">
        <v>378</v>
      </c>
    </row>
    <row r="189" spans="1:1" x14ac:dyDescent="0.4">
      <c r="A189" t="s">
        <v>379</v>
      </c>
    </row>
    <row r="190" spans="1:1" x14ac:dyDescent="0.4">
      <c r="A190" t="s">
        <v>380</v>
      </c>
    </row>
    <row r="191" spans="1:1" x14ac:dyDescent="0.4">
      <c r="A191" t="s">
        <v>381</v>
      </c>
    </row>
    <row r="192" spans="1:1" x14ac:dyDescent="0.4">
      <c r="A192" t="s">
        <v>382</v>
      </c>
    </row>
    <row r="193" spans="1:1" x14ac:dyDescent="0.4">
      <c r="A193" t="s">
        <v>383</v>
      </c>
    </row>
    <row r="194" spans="1:1" x14ac:dyDescent="0.4">
      <c r="A194" t="s">
        <v>384</v>
      </c>
    </row>
    <row r="195" spans="1:1" x14ac:dyDescent="0.4">
      <c r="A195" t="s">
        <v>385</v>
      </c>
    </row>
    <row r="196" spans="1:1" x14ac:dyDescent="0.4">
      <c r="A196" t="s">
        <v>386</v>
      </c>
    </row>
    <row r="197" spans="1:1" x14ac:dyDescent="0.4">
      <c r="A197" t="s">
        <v>387</v>
      </c>
    </row>
    <row r="198" spans="1:1" x14ac:dyDescent="0.4">
      <c r="A198" t="s">
        <v>388</v>
      </c>
    </row>
    <row r="199" spans="1:1" x14ac:dyDescent="0.4">
      <c r="A199" t="s">
        <v>389</v>
      </c>
    </row>
    <row r="200" spans="1:1" x14ac:dyDescent="0.4">
      <c r="A200" t="s">
        <v>390</v>
      </c>
    </row>
    <row r="201" spans="1:1" x14ac:dyDescent="0.4">
      <c r="A201" t="s">
        <v>391</v>
      </c>
    </row>
    <row r="202" spans="1:1" x14ac:dyDescent="0.4">
      <c r="A202" t="s">
        <v>392</v>
      </c>
    </row>
    <row r="203" spans="1:1" x14ac:dyDescent="0.4">
      <c r="A203" t="s">
        <v>393</v>
      </c>
    </row>
    <row r="204" spans="1:1" x14ac:dyDescent="0.4">
      <c r="A204" t="s">
        <v>394</v>
      </c>
    </row>
    <row r="205" spans="1:1" x14ac:dyDescent="0.4">
      <c r="A205" t="s">
        <v>395</v>
      </c>
    </row>
    <row r="206" spans="1:1" x14ac:dyDescent="0.4">
      <c r="A206" t="s">
        <v>396</v>
      </c>
    </row>
    <row r="207" spans="1:1" x14ac:dyDescent="0.4">
      <c r="A207" t="s">
        <v>397</v>
      </c>
    </row>
    <row r="208" spans="1:1" x14ac:dyDescent="0.4">
      <c r="A208" t="s">
        <v>398</v>
      </c>
    </row>
    <row r="209" spans="1:1" x14ac:dyDescent="0.4">
      <c r="A209" t="s">
        <v>399</v>
      </c>
    </row>
    <row r="210" spans="1:1" x14ac:dyDescent="0.4">
      <c r="A210" t="s">
        <v>400</v>
      </c>
    </row>
    <row r="211" spans="1:1" x14ac:dyDescent="0.4">
      <c r="A211" t="s">
        <v>401</v>
      </c>
    </row>
    <row r="212" spans="1:1" x14ac:dyDescent="0.4">
      <c r="A212" t="s">
        <v>402</v>
      </c>
    </row>
    <row r="213" spans="1:1" x14ac:dyDescent="0.4">
      <c r="A213" t="s">
        <v>403</v>
      </c>
    </row>
    <row r="214" spans="1:1" x14ac:dyDescent="0.4">
      <c r="A214" t="s">
        <v>404</v>
      </c>
    </row>
    <row r="215" spans="1:1" x14ac:dyDescent="0.4">
      <c r="A215" t="s">
        <v>405</v>
      </c>
    </row>
    <row r="216" spans="1:1" x14ac:dyDescent="0.4">
      <c r="A216" t="s">
        <v>406</v>
      </c>
    </row>
    <row r="217" spans="1:1" x14ac:dyDescent="0.4">
      <c r="A217" t="s">
        <v>407</v>
      </c>
    </row>
    <row r="218" spans="1:1" x14ac:dyDescent="0.4">
      <c r="A218" t="s">
        <v>408</v>
      </c>
    </row>
    <row r="219" spans="1:1" x14ac:dyDescent="0.4">
      <c r="A219" t="s">
        <v>409</v>
      </c>
    </row>
    <row r="220" spans="1:1" x14ac:dyDescent="0.4">
      <c r="A220" t="s">
        <v>410</v>
      </c>
    </row>
    <row r="221" spans="1:1" x14ac:dyDescent="0.4">
      <c r="A221" t="s">
        <v>411</v>
      </c>
    </row>
    <row r="222" spans="1:1" x14ac:dyDescent="0.4">
      <c r="A222" t="s">
        <v>412</v>
      </c>
    </row>
    <row r="223" spans="1:1" x14ac:dyDescent="0.4">
      <c r="A223" t="s">
        <v>413</v>
      </c>
    </row>
    <row r="224" spans="1:1" x14ac:dyDescent="0.4">
      <c r="A224" t="s">
        <v>414</v>
      </c>
    </row>
    <row r="225" spans="1:1" x14ac:dyDescent="0.4">
      <c r="A225" t="s">
        <v>415</v>
      </c>
    </row>
    <row r="226" spans="1:1" x14ac:dyDescent="0.4">
      <c r="A226" t="s">
        <v>416</v>
      </c>
    </row>
    <row r="227" spans="1:1" x14ac:dyDescent="0.4">
      <c r="A227" t="s">
        <v>417</v>
      </c>
    </row>
    <row r="228" spans="1:1" x14ac:dyDescent="0.4">
      <c r="A228" t="s">
        <v>418</v>
      </c>
    </row>
    <row r="229" spans="1:1" x14ac:dyDescent="0.4">
      <c r="A229" t="s">
        <v>419</v>
      </c>
    </row>
    <row r="230" spans="1:1" x14ac:dyDescent="0.4">
      <c r="A230" t="s">
        <v>420</v>
      </c>
    </row>
    <row r="231" spans="1:1" x14ac:dyDescent="0.4">
      <c r="A231" t="s">
        <v>421</v>
      </c>
    </row>
    <row r="232" spans="1:1" x14ac:dyDescent="0.4">
      <c r="A232" t="s">
        <v>422</v>
      </c>
    </row>
    <row r="233" spans="1:1" x14ac:dyDescent="0.4">
      <c r="A233" t="s">
        <v>423</v>
      </c>
    </row>
    <row r="234" spans="1:1" x14ac:dyDescent="0.4">
      <c r="A234" t="s">
        <v>424</v>
      </c>
    </row>
    <row r="235" spans="1:1" x14ac:dyDescent="0.4">
      <c r="A235" t="s">
        <v>425</v>
      </c>
    </row>
    <row r="236" spans="1:1" x14ac:dyDescent="0.4">
      <c r="A236" t="s">
        <v>426</v>
      </c>
    </row>
    <row r="237" spans="1:1" x14ac:dyDescent="0.4">
      <c r="A237" t="s">
        <v>427</v>
      </c>
    </row>
    <row r="238" spans="1:1" x14ac:dyDescent="0.4">
      <c r="A238" t="s">
        <v>428</v>
      </c>
    </row>
    <row r="239" spans="1:1" x14ac:dyDescent="0.4">
      <c r="A239" t="s">
        <v>429</v>
      </c>
    </row>
    <row r="240" spans="1:1" x14ac:dyDescent="0.4">
      <c r="A240" t="s">
        <v>430</v>
      </c>
    </row>
    <row r="241" spans="1:1" x14ac:dyDescent="0.4">
      <c r="A241" t="s">
        <v>431</v>
      </c>
    </row>
    <row r="242" spans="1:1" x14ac:dyDescent="0.4">
      <c r="A242" t="s">
        <v>432</v>
      </c>
    </row>
    <row r="243" spans="1:1" x14ac:dyDescent="0.4">
      <c r="A243" t="s">
        <v>433</v>
      </c>
    </row>
    <row r="244" spans="1:1" x14ac:dyDescent="0.4">
      <c r="A244" t="s">
        <v>434</v>
      </c>
    </row>
    <row r="245" spans="1:1" x14ac:dyDescent="0.4">
      <c r="A245" t="s">
        <v>435</v>
      </c>
    </row>
    <row r="246" spans="1:1" x14ac:dyDescent="0.4">
      <c r="A246" t="s">
        <v>436</v>
      </c>
    </row>
    <row r="247" spans="1:1" x14ac:dyDescent="0.4">
      <c r="A247" t="s">
        <v>437</v>
      </c>
    </row>
    <row r="248" spans="1:1" x14ac:dyDescent="0.4">
      <c r="A248" t="s">
        <v>438</v>
      </c>
    </row>
    <row r="249" spans="1:1" x14ac:dyDescent="0.4">
      <c r="A249" t="s">
        <v>439</v>
      </c>
    </row>
    <row r="250" spans="1:1" x14ac:dyDescent="0.4">
      <c r="A250" t="s">
        <v>440</v>
      </c>
    </row>
    <row r="251" spans="1:1" x14ac:dyDescent="0.4">
      <c r="A251" t="s">
        <v>441</v>
      </c>
    </row>
    <row r="252" spans="1:1" x14ac:dyDescent="0.4">
      <c r="A252" t="s">
        <v>442</v>
      </c>
    </row>
    <row r="253" spans="1:1" x14ac:dyDescent="0.4">
      <c r="A253" t="s">
        <v>443</v>
      </c>
    </row>
    <row r="254" spans="1:1" x14ac:dyDescent="0.4">
      <c r="A254" t="s">
        <v>444</v>
      </c>
    </row>
    <row r="255" spans="1:1" x14ac:dyDescent="0.4">
      <c r="A255" t="s">
        <v>445</v>
      </c>
    </row>
    <row r="256" spans="1:1" x14ac:dyDescent="0.4">
      <c r="A256" t="s">
        <v>446</v>
      </c>
    </row>
    <row r="257" spans="1:1" x14ac:dyDescent="0.4">
      <c r="A257" t="s">
        <v>447</v>
      </c>
    </row>
    <row r="258" spans="1:1" x14ac:dyDescent="0.4">
      <c r="A258" t="s">
        <v>448</v>
      </c>
    </row>
    <row r="259" spans="1:1" x14ac:dyDescent="0.4">
      <c r="A259" t="s">
        <v>449</v>
      </c>
    </row>
    <row r="260" spans="1:1" x14ac:dyDescent="0.4">
      <c r="A260" t="s">
        <v>450</v>
      </c>
    </row>
    <row r="261" spans="1:1" x14ac:dyDescent="0.4">
      <c r="A261" t="s">
        <v>451</v>
      </c>
    </row>
    <row r="262" spans="1:1" x14ac:dyDescent="0.4">
      <c r="A262" t="s">
        <v>452</v>
      </c>
    </row>
    <row r="263" spans="1:1" x14ac:dyDescent="0.4">
      <c r="A263" t="s">
        <v>453</v>
      </c>
    </row>
    <row r="264" spans="1:1" x14ac:dyDescent="0.4">
      <c r="A264" t="s">
        <v>454</v>
      </c>
    </row>
    <row r="265" spans="1:1" x14ac:dyDescent="0.4">
      <c r="A265" t="s">
        <v>455</v>
      </c>
    </row>
    <row r="266" spans="1:1" x14ac:dyDescent="0.4">
      <c r="A266" t="s">
        <v>456</v>
      </c>
    </row>
    <row r="267" spans="1:1" x14ac:dyDescent="0.4">
      <c r="A267" t="s">
        <v>457</v>
      </c>
    </row>
    <row r="268" spans="1:1" x14ac:dyDescent="0.4">
      <c r="A268" t="s">
        <v>458</v>
      </c>
    </row>
    <row r="269" spans="1:1" x14ac:dyDescent="0.4">
      <c r="A269" t="s">
        <v>459</v>
      </c>
    </row>
    <row r="270" spans="1:1" x14ac:dyDescent="0.4">
      <c r="A270" t="s">
        <v>460</v>
      </c>
    </row>
    <row r="271" spans="1:1" x14ac:dyDescent="0.4">
      <c r="A271" t="s">
        <v>461</v>
      </c>
    </row>
    <row r="272" spans="1:1" x14ac:dyDescent="0.4">
      <c r="A272" t="s">
        <v>462</v>
      </c>
    </row>
    <row r="273" spans="1:1" x14ac:dyDescent="0.4">
      <c r="A273" t="s">
        <v>463</v>
      </c>
    </row>
    <row r="274" spans="1:1" x14ac:dyDescent="0.4">
      <c r="A274" t="s">
        <v>464</v>
      </c>
    </row>
    <row r="275" spans="1:1" x14ac:dyDescent="0.4">
      <c r="A275" t="s">
        <v>465</v>
      </c>
    </row>
    <row r="276" spans="1:1" x14ac:dyDescent="0.4">
      <c r="A276" t="s">
        <v>466</v>
      </c>
    </row>
    <row r="277" spans="1:1" x14ac:dyDescent="0.4">
      <c r="A277" t="s">
        <v>467</v>
      </c>
    </row>
    <row r="278" spans="1:1" x14ac:dyDescent="0.4">
      <c r="A278" t="s">
        <v>468</v>
      </c>
    </row>
    <row r="279" spans="1:1" x14ac:dyDescent="0.4">
      <c r="A279" t="s">
        <v>469</v>
      </c>
    </row>
    <row r="280" spans="1:1" x14ac:dyDescent="0.4">
      <c r="A280" t="s">
        <v>470</v>
      </c>
    </row>
    <row r="281" spans="1:1" x14ac:dyDescent="0.4">
      <c r="A281" t="s">
        <v>471</v>
      </c>
    </row>
    <row r="282" spans="1:1" x14ac:dyDescent="0.4">
      <c r="A282" t="s">
        <v>472</v>
      </c>
    </row>
    <row r="283" spans="1:1" x14ac:dyDescent="0.4">
      <c r="A283" t="s">
        <v>473</v>
      </c>
    </row>
    <row r="284" spans="1:1" x14ac:dyDescent="0.4">
      <c r="A284" t="s">
        <v>474</v>
      </c>
    </row>
    <row r="285" spans="1:1" x14ac:dyDescent="0.4">
      <c r="A285" t="s">
        <v>475</v>
      </c>
    </row>
    <row r="286" spans="1:1" x14ac:dyDescent="0.4">
      <c r="A286" t="s">
        <v>476</v>
      </c>
    </row>
    <row r="287" spans="1:1" x14ac:dyDescent="0.4">
      <c r="A287" t="s">
        <v>477</v>
      </c>
    </row>
    <row r="288" spans="1:1" x14ac:dyDescent="0.4">
      <c r="A288" t="s">
        <v>478</v>
      </c>
    </row>
    <row r="289" spans="1:1" x14ac:dyDescent="0.4">
      <c r="A289" t="s">
        <v>479</v>
      </c>
    </row>
    <row r="290" spans="1:1" x14ac:dyDescent="0.4">
      <c r="A290" t="s">
        <v>480</v>
      </c>
    </row>
    <row r="291" spans="1:1" x14ac:dyDescent="0.4">
      <c r="A291" t="s">
        <v>481</v>
      </c>
    </row>
    <row r="292" spans="1:1" x14ac:dyDescent="0.4">
      <c r="A292" t="s">
        <v>482</v>
      </c>
    </row>
    <row r="293" spans="1:1" x14ac:dyDescent="0.4">
      <c r="A293" t="s">
        <v>483</v>
      </c>
    </row>
    <row r="294" spans="1:1" x14ac:dyDescent="0.4">
      <c r="A294" t="s">
        <v>484</v>
      </c>
    </row>
    <row r="295" spans="1:1" x14ac:dyDescent="0.4">
      <c r="A295" t="s">
        <v>485</v>
      </c>
    </row>
    <row r="296" spans="1:1" x14ac:dyDescent="0.4">
      <c r="A296" t="s">
        <v>486</v>
      </c>
    </row>
    <row r="297" spans="1:1" x14ac:dyDescent="0.4">
      <c r="A297" t="s">
        <v>487</v>
      </c>
    </row>
    <row r="298" spans="1:1" x14ac:dyDescent="0.4">
      <c r="A298" t="s">
        <v>488</v>
      </c>
    </row>
    <row r="299" spans="1:1" x14ac:dyDescent="0.4">
      <c r="A299" t="s">
        <v>489</v>
      </c>
    </row>
    <row r="300" spans="1:1" x14ac:dyDescent="0.4">
      <c r="A300" t="s">
        <v>490</v>
      </c>
    </row>
    <row r="301" spans="1:1" x14ac:dyDescent="0.4">
      <c r="A301" t="s">
        <v>491</v>
      </c>
    </row>
    <row r="302" spans="1:1" x14ac:dyDescent="0.4">
      <c r="A302" t="s">
        <v>492</v>
      </c>
    </row>
    <row r="303" spans="1:1" x14ac:dyDescent="0.4">
      <c r="A303" t="s">
        <v>493</v>
      </c>
    </row>
    <row r="304" spans="1:1" x14ac:dyDescent="0.4">
      <c r="A304" t="s">
        <v>494</v>
      </c>
    </row>
    <row r="305" spans="1:1" x14ac:dyDescent="0.4">
      <c r="A305" t="s">
        <v>495</v>
      </c>
    </row>
    <row r="306" spans="1:1" x14ac:dyDescent="0.4">
      <c r="A306" t="s">
        <v>496</v>
      </c>
    </row>
    <row r="307" spans="1:1" x14ac:dyDescent="0.4">
      <c r="A307" t="s">
        <v>497</v>
      </c>
    </row>
    <row r="308" spans="1:1" x14ac:dyDescent="0.4">
      <c r="A308" t="s">
        <v>498</v>
      </c>
    </row>
    <row r="309" spans="1:1" x14ac:dyDescent="0.4">
      <c r="A309" t="s">
        <v>499</v>
      </c>
    </row>
    <row r="310" spans="1:1" x14ac:dyDescent="0.4">
      <c r="A310" t="s">
        <v>500</v>
      </c>
    </row>
    <row r="311" spans="1:1" x14ac:dyDescent="0.4">
      <c r="A311" t="s">
        <v>501</v>
      </c>
    </row>
    <row r="312" spans="1:1" x14ac:dyDescent="0.4">
      <c r="A312" t="s">
        <v>502</v>
      </c>
    </row>
    <row r="313" spans="1:1" x14ac:dyDescent="0.4">
      <c r="A313" t="s">
        <v>503</v>
      </c>
    </row>
    <row r="314" spans="1:1" x14ac:dyDescent="0.4">
      <c r="A314" t="s">
        <v>504</v>
      </c>
    </row>
    <row r="315" spans="1:1" x14ac:dyDescent="0.4">
      <c r="A315" t="s">
        <v>505</v>
      </c>
    </row>
    <row r="316" spans="1:1" x14ac:dyDescent="0.4">
      <c r="A316" t="s">
        <v>506</v>
      </c>
    </row>
    <row r="317" spans="1:1" x14ac:dyDescent="0.4">
      <c r="A317" t="s">
        <v>507</v>
      </c>
    </row>
    <row r="318" spans="1:1" x14ac:dyDescent="0.4">
      <c r="A318" t="s">
        <v>508</v>
      </c>
    </row>
    <row r="319" spans="1:1" x14ac:dyDescent="0.4">
      <c r="A319" t="s">
        <v>509</v>
      </c>
    </row>
    <row r="320" spans="1:1" x14ac:dyDescent="0.4">
      <c r="A320" t="s">
        <v>510</v>
      </c>
    </row>
    <row r="321" spans="1:1" x14ac:dyDescent="0.4">
      <c r="A321" t="s">
        <v>511</v>
      </c>
    </row>
    <row r="322" spans="1:1" x14ac:dyDescent="0.4">
      <c r="A322" t="s">
        <v>512</v>
      </c>
    </row>
    <row r="323" spans="1:1" x14ac:dyDescent="0.4">
      <c r="A323" t="s">
        <v>513</v>
      </c>
    </row>
    <row r="324" spans="1:1" x14ac:dyDescent="0.4">
      <c r="A324" t="s">
        <v>514</v>
      </c>
    </row>
    <row r="325" spans="1:1" x14ac:dyDescent="0.4">
      <c r="A325" t="s">
        <v>515</v>
      </c>
    </row>
    <row r="326" spans="1:1" x14ac:dyDescent="0.4">
      <c r="A326" t="s">
        <v>516</v>
      </c>
    </row>
    <row r="327" spans="1:1" x14ac:dyDescent="0.4">
      <c r="A327" t="s">
        <v>517</v>
      </c>
    </row>
    <row r="328" spans="1:1" x14ac:dyDescent="0.4">
      <c r="A328" t="s">
        <v>518</v>
      </c>
    </row>
    <row r="329" spans="1:1" x14ac:dyDescent="0.4">
      <c r="A329" t="s">
        <v>519</v>
      </c>
    </row>
    <row r="330" spans="1:1" x14ac:dyDescent="0.4">
      <c r="A330" t="s">
        <v>520</v>
      </c>
    </row>
    <row r="331" spans="1:1" x14ac:dyDescent="0.4">
      <c r="A331" t="s">
        <v>521</v>
      </c>
    </row>
    <row r="332" spans="1:1" x14ac:dyDescent="0.4">
      <c r="A332" t="s">
        <v>522</v>
      </c>
    </row>
  </sheetData>
  <sheetProtection algorithmName="SHA-512" hashValue="odSIurA9mndO1jdVK6tykFYwN413wG0O73jbprJTEma3N4MQdUTSv2+gFO+IGxWP+sBnqlVpXIbzHkC+jUlpxg==" saltValue="9IppbYkzSv1kfPL76QAkc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5ff3d39-6e7b-4d70-9b7c-8d9fe85d0f29" xsi:nil="true"/>
    <dlc_EmailTo xmlns="15ff3d39-6e7b-4d70-9b7c-8d9fe85d0f29" xsi:nil="true"/>
    <dlc_EmailSubject xmlns="15ff3d39-6e7b-4d70-9b7c-8d9fe85d0f29" xsi:nil="true"/>
    <dlc_EmailCC xmlns="15ff3d39-6e7b-4d70-9b7c-8d9fe85d0f29" xsi:nil="true"/>
    <Historical_x0020_Importance xmlns="15ff3d39-6e7b-4d70-9b7c-8d9fe85d0f29">false</Historical_x0020_Importance>
    <dlc_EmailBCC xmlns="15ff3d39-6e7b-4d70-9b7c-8d9fe85d0f29" xsi:nil="true"/>
    <dlc_EmailFrom xmlns="15ff3d39-6e7b-4d70-9b7c-8d9fe85d0f29" xsi:nil="true"/>
    <Security_x0020_Classification xmlns="15ff3d39-6e7b-4d70-9b7c-8d9fe85d0f29">Official</Security_x0020_Classification>
    <dlc_EmailReceivedUTC xmlns="15ff3d39-6e7b-4d70-9b7c-8d9fe85d0f29" xsi:nil="true"/>
    <dlc_EmailSentUTC xmlns="15ff3d39-6e7b-4d70-9b7c-8d9fe85d0f29" xsi:nil="true"/>
    <c5f644a3ec284fc0aaf33d533ae8d236 xmlns="6e212e52-b4d6-4420-bb89-3e90e8e66553">
      <Terms xmlns="http://schemas.microsoft.com/office/infopath/2007/PartnerControls"/>
    </c5f644a3ec284fc0aaf33d533ae8d236>
    <e5fe506c656f45ceb12d984426b9bbda xmlns="6e212e52-b4d6-4420-bb89-3e90e8e66553">
      <Terms xmlns="http://schemas.microsoft.com/office/infopath/2007/PartnerControls"/>
    </e5fe506c656f45ceb12d984426b9bbda>
    <lcf76f155ced4ddcb4097134ff3c332f xmlns="9527a7dd-06d7-4107-9c15-5cf0c8c65a30">
      <Terms xmlns="http://schemas.microsoft.com/office/infopath/2007/PartnerControls"/>
    </lcf76f155ced4ddcb4097134ff3c332f>
    <_Flow_SignoffStatus xmlns="9527a7dd-06d7-4107-9c15-5cf0c8c65a3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094ED8B4122144A3762C1D4F4B4D6F" ma:contentTypeVersion="15" ma:contentTypeDescription="Create a new document." ma:contentTypeScope="" ma:versionID="e4c740c942069abde20e06b35260368a">
  <xsd:schema xmlns:xsd="http://www.w3.org/2001/XMLSchema" xmlns:xs="http://www.w3.org/2001/XMLSchema" xmlns:p="http://schemas.microsoft.com/office/2006/metadata/properties" xmlns:ns2="6e212e52-b4d6-4420-bb89-3e90e8e66553" xmlns:ns3="15ff3d39-6e7b-4d70-9b7c-8d9fe85d0f29" xmlns:ns4="9527a7dd-06d7-4107-9c15-5cf0c8c65a30" targetNamespace="http://schemas.microsoft.com/office/2006/metadata/properties" ma:root="true" ma:fieldsID="3702b869dbab2c98258d332497ab43e7" ns2:_="" ns3:_="" ns4:_="">
    <xsd:import namespace="6e212e52-b4d6-4420-bb89-3e90e8e66553"/>
    <xsd:import namespace="15ff3d39-6e7b-4d70-9b7c-8d9fe85d0f29"/>
    <xsd:import namespace="9527a7dd-06d7-4107-9c15-5cf0c8c65a30"/>
    <xsd:element name="properties">
      <xsd:complexType>
        <xsd:sequence>
          <xsd:element name="documentManagement">
            <xsd:complexType>
              <xsd:all>
                <xsd:element ref="ns2:c5f644a3ec284fc0aaf33d533ae8d236" minOccurs="0"/>
                <xsd:element ref="ns3:TaxCatchAll" minOccurs="0"/>
                <xsd:element ref="ns3:TaxCatchAllLabel" minOccurs="0"/>
                <xsd:element ref="ns2:e5fe506c656f45ceb12d984426b9bbda" minOccurs="0"/>
                <xsd:element ref="ns3:dlc_EmailBCC" minOccurs="0"/>
                <xsd:element ref="ns3:dlc_EmailCC" minOccurs="0"/>
                <xsd:element ref="ns3:dlc_EmailReceivedUTC" minOccurs="0"/>
                <xsd:element ref="ns3:dlc_EmailSentUTC" minOccurs="0"/>
                <xsd:element ref="ns3:dlc_EmailFrom" minOccurs="0"/>
                <xsd:element ref="ns3:dlc_EmailSubject" minOccurs="0"/>
                <xsd:element ref="ns3:dlc_EmailTo" minOccurs="0"/>
                <xsd:element ref="ns3:Historical_x0020_Importance" minOccurs="0"/>
                <xsd:element ref="ns3:Security_x0020_Classification" minOccurs="0"/>
                <xsd:element ref="ns4:MediaServiceMetadata" minOccurs="0"/>
                <xsd:element ref="ns4:MediaServiceFastMetadata" minOccurs="0"/>
                <xsd:element ref="ns2:SharedWithUsers" minOccurs="0"/>
                <xsd:element ref="ns2:SharedWithDetails" minOccurs="0"/>
                <xsd:element ref="ns4:lcf76f155ced4ddcb4097134ff3c332f" minOccurs="0"/>
                <xsd:element ref="ns4:MediaServiceDateTaken"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ObjectDetectorVersions" minOccurs="0"/>
                <xsd:element ref="ns4:_Flow_SignoffStatu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212e52-b4d6-4420-bb89-3e90e8e66553" elementFormDefault="qualified">
    <xsd:import namespace="http://schemas.microsoft.com/office/2006/documentManagement/types"/>
    <xsd:import namespace="http://schemas.microsoft.com/office/infopath/2007/PartnerControls"/>
    <xsd:element name="c5f644a3ec284fc0aaf33d533ae8d236" ma:index="8" nillable="true" ma:taxonomy="true" ma:internalName="c5f644a3ec284fc0aaf33d533ae8d236" ma:taxonomyFieldName="CustomTag" ma:displayName="Custom Tag" ma:fieldId="{c5f644a3-ec28-4fc0-aaf3-3d533ae8d236}" ma:sspId="5de26ec3-896b-4bef-bed1-ad194f885b2b" ma:termSetId="60899e32-f39c-4c0a-8be0-1054c416bacd" ma:anchorId="00000000-0000-0000-0000-000000000000" ma:open="true" ma:isKeyword="false">
      <xsd:complexType>
        <xsd:sequence>
          <xsd:element ref="pc:Terms" minOccurs="0" maxOccurs="1"/>
        </xsd:sequence>
      </xsd:complexType>
    </xsd:element>
    <xsd:element name="e5fe506c656f45ceb12d984426b9bbda" ma:index="12" nillable="true" ma:taxonomy="true" ma:internalName="e5fe506c656f45ceb12d984426b9bbda" ma:taxonomyFieldName="FinancialYear" ma:displayName="Financial Year" ma:fieldId="{e5fe506c-656f-45ce-b12d-984426b9bbda}"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d9269bfb-83da-4145-bbfd-a8745e3e5fa5}" ma:internalName="TaxCatchAll" ma:showField="CatchAllData" ma:web="6e212e52-b4d6-4420-bb89-3e90e8e6655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269bfb-83da-4145-bbfd-a8745e3e5fa5}" ma:internalName="TaxCatchAllLabel" ma:readOnly="true" ma:showField="CatchAllDataLabel" ma:web="6e212e52-b4d6-4420-bb89-3e90e8e66553">
      <xsd:complexType>
        <xsd:complexContent>
          <xsd:extension base="dms:MultiChoiceLookup">
            <xsd:sequence>
              <xsd:element name="Value" type="dms:Lookup" maxOccurs="unbounded" minOccurs="0" nillable="true"/>
            </xsd:sequence>
          </xsd:extension>
        </xsd:complexContent>
      </xsd:complexType>
    </xsd:element>
    <xsd:element name="dlc_EmailBCC" ma:index="14" nillable="true" ma:displayName="BCC" ma:description="" ma:internalName="dlc_EmailBCC">
      <xsd:simpleType>
        <xsd:restriction base="dms:Note">
          <xsd:maxLength value="1024"/>
        </xsd:restriction>
      </xsd:simpleType>
    </xsd:element>
    <xsd:element name="dlc_EmailCC" ma:index="15" nillable="true" ma:displayName="CC" ma:description="" ma:internalName="dlc_EmailCC">
      <xsd:simpleType>
        <xsd:restriction base="dms:Note">
          <xsd:maxLength value="1024"/>
        </xsd:restriction>
      </xsd:simpleType>
    </xsd:element>
    <xsd:element name="dlc_EmailReceivedUTC" ma:index="16" nillable="true" ma:displayName="Date Received" ma:description="" ma:internalName="dlc_EmailReceivedUTC">
      <xsd:simpleType>
        <xsd:restriction base="dms:DateTime"/>
      </xsd:simpleType>
    </xsd:element>
    <xsd:element name="dlc_EmailSentUTC" ma:index="17" nillable="true" ma:displayName="Date Sent" ma:description="" ma:internalName="dlc_EmailSentUTC">
      <xsd:simpleType>
        <xsd:restriction base="dms:DateTime"/>
      </xsd:simpleType>
    </xsd:element>
    <xsd:element name="dlc_EmailFrom" ma:index="18" nillable="true" ma:displayName="From" ma:description="" ma:internalName="dlc_EmailFrom">
      <xsd:simpleType>
        <xsd:restriction base="dms:Text">
          <xsd:maxLength value="255"/>
        </xsd:restriction>
      </xsd:simpleType>
    </xsd:element>
    <xsd:element name="dlc_EmailSubject" ma:index="19" nillable="true" ma:displayName="Email Subject" ma:description="" ma:internalName="dlc_EmailSubject">
      <xsd:simpleType>
        <xsd:restriction base="dms:Note"/>
      </xsd:simpleType>
    </xsd:element>
    <xsd:element name="dlc_EmailTo" ma:index="20" nillable="true" ma:displayName="To" ma:description="" ma:internalName="dlc_EmailTo">
      <xsd:simpleType>
        <xsd:restriction base="dms:Note"/>
      </xsd:simpleType>
    </xsd:element>
    <xsd:element name="Historical_x0020_Importance" ma:index="21" nillable="true" ma:displayName="Historical Importance" ma:default="0" ma:internalName="Historical_x0020_Importance">
      <xsd:simpleType>
        <xsd:restriction base="dms:Boolean"/>
      </xsd:simpleType>
    </xsd:element>
    <xsd:element name="Security_x0020_Classification" ma:index="22"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schema>
  <xsd:schema xmlns:xsd="http://www.w3.org/2001/XMLSchema" xmlns:xs="http://www.w3.org/2001/XMLSchema" xmlns:dms="http://schemas.microsoft.com/office/2006/documentManagement/types" xmlns:pc="http://schemas.microsoft.com/office/infopath/2007/PartnerControls" targetNamespace="9527a7dd-06d7-4107-9c15-5cf0c8c65a30"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DateTaken" ma:index="29" nillable="true" ma:displayName="MediaServiceDateTaken" ma:hidden="true" ma:indexed="true" ma:internalName="MediaServiceDateTaken"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MediaServiceLocation" ma:index="34" nillable="true" ma:displayName="Location" ma:indexed="true"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_Flow_SignoffStatus" ma:index="36" nillable="true" ma:displayName="Sign-off status" ma:internalName="Sign_x002d_off_x0020_status">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4C937B-4354-410A-96F0-630B2AC4EA6E}">
  <ds:schemaRefs>
    <ds:schemaRef ds:uri="9527a7dd-06d7-4107-9c15-5cf0c8c65a30"/>
    <ds:schemaRef ds:uri="http://purl.org/dc/terms/"/>
    <ds:schemaRef ds:uri="6e212e52-b4d6-4420-bb89-3e90e8e66553"/>
    <ds:schemaRef ds:uri="http://schemas.microsoft.com/office/2006/documentManagement/types"/>
    <ds:schemaRef ds:uri="http://purl.org/dc/dcmitype/"/>
    <ds:schemaRef ds:uri="15ff3d39-6e7b-4d70-9b7c-8d9fe85d0f29"/>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9764AB2-B330-4E02-9F6B-07672CE800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212e52-b4d6-4420-bb89-3e90e8e66553"/>
    <ds:schemaRef ds:uri="15ff3d39-6e7b-4d70-9b7c-8d9fe85d0f29"/>
    <ds:schemaRef ds:uri="9527a7dd-06d7-4107-9c15-5cf0c8c65a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BCFD25-8D0D-44EC-AEEA-204805F3F5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Version Control</vt:lpstr>
      <vt:lpstr>Introduction</vt:lpstr>
      <vt:lpstr>Summary of Scheme</vt:lpstr>
      <vt:lpstr>Proposed Cross-Sections</vt:lpstr>
      <vt:lpstr>Cross-Sections Check</vt:lpstr>
      <vt:lpstr>Example Cross-Sections</vt:lpstr>
      <vt:lpstr>ATE Summary</vt:lpstr>
      <vt:lpstr>DV1</vt:lpstr>
      <vt:lpstr>DV2</vt:lpstr>
      <vt:lpstr>Feature_list</vt:lpstr>
      <vt:lpstr>'ATE Summary'!Print_Area</vt:lpstr>
      <vt:lpstr>'Cross-Sections Check'!Print_Area</vt:lpstr>
      <vt:lpstr>'Summary of Scheme'!Print_Area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Hudson-Jaques, Joshua</dc:creator>
  <cp:keywords/>
  <dc:description/>
  <cp:lastModifiedBy>Tom Holcroft</cp:lastModifiedBy>
  <cp:revision/>
  <dcterms:created xsi:type="dcterms:W3CDTF">2022-05-05T09:34:31Z</dcterms:created>
  <dcterms:modified xsi:type="dcterms:W3CDTF">2024-01-16T14:53:52Z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0x01010083094ED8B4122144A3762C1D4F4B4D6F</vt:lpwstr>
  </property>
  <property fmtid="{D5CDD505-2E9C-101B-9397-08002B2CF9AE}" pid="3" name="MediaServiceImageTags">
    <vt:lpwstr/>
  </property>
  <property fmtid="{D5CDD505-2E9C-101B-9397-08002B2CF9AE}" pid="4" name="Order">
    <vt:r8>287000</vt:r8>
  </property>
  <property fmtid="{D5CDD505-2E9C-101B-9397-08002B2CF9AE}" pid="5" name="CustomTag">
    <vt:lpwstr/>
  </property>
  <property fmtid="{D5CDD505-2E9C-101B-9397-08002B2CF9AE}" pid="6" name="xd_Signature">
    <vt:bool>false</vt:bool>
  </property>
  <property fmtid="{D5CDD505-2E9C-101B-9397-08002B2CF9AE}" pid="7" name="xd_ProgID">
    <vt:lpwstr/>
  </property>
  <property fmtid="{D5CDD505-2E9C-101B-9397-08002B2CF9AE}" pid="8" name="TriggerFlowInfo">
    <vt:lpwstr/>
  </property>
  <property fmtid="{D5CDD505-2E9C-101B-9397-08002B2CF9AE}" pid="9" name="FinancialYear">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